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marcela.reyes\Documents\ARCHIVO SDA\TRANSPARENCIA (nuevo)\Control\Reportes\Plan anual auditoria\Liderazgo estratégico\2021\ACTA DE REUNION No. 02 - COMITECICCI DE FECHA 11 DE FEBRERO DE 2021\"/>
    </mc:Choice>
  </mc:AlternateContent>
  <xr:revisionPtr revIDLastSave="0" documentId="8_{AE4FC70A-B423-4577-9AF8-075B02503930}" xr6:coauthVersionLast="46" xr6:coauthVersionMax="46" xr10:uidLastSave="{00000000-0000-0000-0000-000000000000}"/>
  <bookViews>
    <workbookView xWindow="-120" yWindow="-120" windowWidth="20730" windowHeight="11160" xr2:uid="{00000000-000D-0000-FFFF-FFFF00000000}"/>
  </bookViews>
  <sheets>
    <sheet name="PAA OCI 2020" sheetId="12" r:id="rId1"/>
    <sheet name="ANEXO CONTRALORÍA" sheetId="17" r:id="rId2"/>
    <sheet name="ANEXO 2 ASESORIAS" sheetId="16" r:id="rId3"/>
    <sheet name="ANEXOS" sheetId="13" state="hidden" r:id="rId4"/>
    <sheet name="Matriz enlaces" sheetId="4" state="hidden" r:id="rId5"/>
    <sheet name="Resumen" sheetId="5" state="hidden" r:id="rId6"/>
  </sheets>
  <definedNames>
    <definedName name="_xlnm._FilterDatabase" localSheetId="0" hidden="1">'PAA OCI 2020'!$A$12:$BW$167</definedName>
    <definedName name="_xlnm.Print_Area" localSheetId="4">'Matriz enlaces'!$A$1:$BE$41</definedName>
    <definedName name="_xlnm.Print_Area" localSheetId="0">'PAA OCI 2020'!$A$11:$AG$178</definedName>
    <definedName name="_xlnm.Print_Area" localSheetId="5">Resumen!$B$2:$I$39</definedName>
    <definedName name="_xlnm.Print_Titles" localSheetId="0">'PAA OCI 2020'!$11:$12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14" i="12" l="1"/>
  <c r="AG114" i="12" s="1"/>
  <c r="AE118" i="12" l="1"/>
  <c r="AD118" i="12"/>
  <c r="AC118" i="12"/>
  <c r="AB118" i="12"/>
  <c r="AA118" i="12"/>
  <c r="Z118" i="12"/>
  <c r="Y118" i="12"/>
  <c r="X118" i="12"/>
  <c r="W118" i="12"/>
  <c r="V118" i="12"/>
  <c r="U118" i="12"/>
  <c r="T118" i="12"/>
  <c r="R118" i="12"/>
  <c r="P118" i="12"/>
  <c r="O118" i="12"/>
  <c r="N118" i="12"/>
  <c r="M118" i="12"/>
  <c r="L118" i="12"/>
  <c r="K118" i="12"/>
  <c r="J118" i="12"/>
  <c r="I118" i="12"/>
  <c r="H118" i="12"/>
  <c r="G118" i="12"/>
  <c r="Q118" i="12"/>
  <c r="AE24" i="12"/>
  <c r="AD24" i="12"/>
  <c r="AC24" i="12"/>
  <c r="AB24" i="12"/>
  <c r="AA24" i="12"/>
  <c r="Z24" i="12"/>
  <c r="Y24" i="12"/>
  <c r="X24" i="12"/>
  <c r="W24" i="12"/>
  <c r="V24" i="12"/>
  <c r="U24" i="12"/>
  <c r="T24" i="12"/>
  <c r="Z25" i="12" l="1"/>
  <c r="W25" i="12"/>
  <c r="AC25" i="12"/>
  <c r="T25" i="12"/>
  <c r="AF25" i="12" l="1"/>
  <c r="T26" i="12" s="1"/>
  <c r="AF21" i="12"/>
  <c r="S21" i="12"/>
  <c r="AF20" i="12"/>
  <c r="S20" i="12"/>
  <c r="A20" i="12"/>
  <c r="AC26" i="12" l="1"/>
  <c r="W26" i="12"/>
  <c r="Z26" i="12"/>
  <c r="AG20" i="12"/>
  <c r="AG21" i="12"/>
  <c r="AF26" i="12" l="1"/>
  <c r="AF153" i="12"/>
  <c r="AF152" i="12"/>
  <c r="S153" i="12"/>
  <c r="S152" i="12"/>
  <c r="S139" i="12"/>
  <c r="AF116" i="12"/>
  <c r="S116" i="12"/>
  <c r="AG153" i="12" l="1"/>
  <c r="AG116" i="12"/>
  <c r="AG152" i="12"/>
  <c r="AF115" i="12"/>
  <c r="S115" i="12"/>
  <c r="AG115" i="12" l="1"/>
  <c r="AF109" i="12"/>
  <c r="AF23" i="12"/>
  <c r="S23" i="12"/>
  <c r="AF22" i="12"/>
  <c r="S22" i="12"/>
  <c r="AG23" i="12" l="1"/>
  <c r="AG22" i="12"/>
  <c r="AF164" i="12"/>
  <c r="S164" i="12"/>
  <c r="AG164" i="12" l="1"/>
  <c r="S150" i="12"/>
  <c r="AF150" i="12"/>
  <c r="AG150" i="12" l="1"/>
  <c r="AF149" i="12"/>
  <c r="S149" i="12"/>
  <c r="AG149" i="12" l="1"/>
  <c r="AE165" i="12"/>
  <c r="AD165" i="12"/>
  <c r="AC165" i="12"/>
  <c r="AB165" i="12"/>
  <c r="AA165" i="12"/>
  <c r="Z165" i="12"/>
  <c r="Y165" i="12"/>
  <c r="X165" i="12"/>
  <c r="W165" i="12"/>
  <c r="V165" i="12"/>
  <c r="U165" i="12"/>
  <c r="T165" i="12"/>
  <c r="R165" i="12"/>
  <c r="Q165" i="12"/>
  <c r="P165" i="12"/>
  <c r="O165" i="12"/>
  <c r="N165" i="12"/>
  <c r="M165" i="12"/>
  <c r="L165" i="12"/>
  <c r="K165" i="12"/>
  <c r="J165" i="12"/>
  <c r="I165" i="12"/>
  <c r="H165" i="12"/>
  <c r="G165" i="12"/>
  <c r="AF163" i="12"/>
  <c r="S163" i="12"/>
  <c r="AE159" i="12"/>
  <c r="AD159" i="12"/>
  <c r="AC159" i="12"/>
  <c r="AB159" i="12"/>
  <c r="AA159" i="12"/>
  <c r="Z159" i="12"/>
  <c r="Y159" i="12"/>
  <c r="X159" i="12"/>
  <c r="W159" i="12"/>
  <c r="V159" i="12"/>
  <c r="U159" i="12"/>
  <c r="T159" i="12"/>
  <c r="R159" i="12"/>
  <c r="Q159" i="12"/>
  <c r="P159" i="12"/>
  <c r="O159" i="12"/>
  <c r="N159" i="12"/>
  <c r="M159" i="12"/>
  <c r="L159" i="12"/>
  <c r="K159" i="12"/>
  <c r="J159" i="12"/>
  <c r="I159" i="12"/>
  <c r="H159" i="12"/>
  <c r="G159" i="12"/>
  <c r="AF158" i="12"/>
  <c r="AF159" i="12" s="1"/>
  <c r="S158" i="12"/>
  <c r="AE154" i="12"/>
  <c r="AD154" i="12"/>
  <c r="AC154" i="12"/>
  <c r="AB154" i="12"/>
  <c r="AA154" i="12"/>
  <c r="Z154" i="12"/>
  <c r="Y154" i="12"/>
  <c r="X154" i="12"/>
  <c r="W154" i="12"/>
  <c r="V154" i="12"/>
  <c r="U154" i="12"/>
  <c r="T154" i="12"/>
  <c r="R154" i="12"/>
  <c r="Q154" i="12"/>
  <c r="P154" i="12"/>
  <c r="O154" i="12"/>
  <c r="N154" i="12"/>
  <c r="M154" i="12"/>
  <c r="L154" i="12"/>
  <c r="K154" i="12"/>
  <c r="J154" i="12"/>
  <c r="I154" i="12"/>
  <c r="H154" i="12"/>
  <c r="G154" i="12"/>
  <c r="AF151" i="12"/>
  <c r="S151" i="12"/>
  <c r="AF148" i="12"/>
  <c r="S148" i="12"/>
  <c r="AF147" i="12"/>
  <c r="S147" i="12"/>
  <c r="AF144" i="12"/>
  <c r="S144" i="12"/>
  <c r="AE140" i="12"/>
  <c r="AD140" i="12"/>
  <c r="AC140" i="12"/>
  <c r="AB140" i="12"/>
  <c r="AA140" i="12"/>
  <c r="Z140" i="12"/>
  <c r="Y140" i="12"/>
  <c r="X140" i="12"/>
  <c r="W140" i="12"/>
  <c r="V140" i="12"/>
  <c r="U140" i="12"/>
  <c r="T140" i="12"/>
  <c r="R140" i="12"/>
  <c r="Q140" i="12"/>
  <c r="P140" i="12"/>
  <c r="O140" i="12"/>
  <c r="N140" i="12"/>
  <c r="M140" i="12"/>
  <c r="L140" i="12"/>
  <c r="K140" i="12"/>
  <c r="J140" i="12"/>
  <c r="I140" i="12"/>
  <c r="H140" i="12"/>
  <c r="G140" i="12"/>
  <c r="AF139" i="12"/>
  <c r="AF138" i="12"/>
  <c r="S138" i="12"/>
  <c r="AF137" i="12"/>
  <c r="S137" i="12"/>
  <c r="AF136" i="12"/>
  <c r="S136" i="12"/>
  <c r="AF135" i="12"/>
  <c r="S135" i="12"/>
  <c r="AF134" i="12"/>
  <c r="S134" i="12"/>
  <c r="AF133" i="12"/>
  <c r="S133" i="12"/>
  <c r="AF132" i="12"/>
  <c r="S132" i="12"/>
  <c r="AF131" i="12"/>
  <c r="S131" i="12"/>
  <c r="A137" i="12"/>
  <c r="A138" i="12" s="1"/>
  <c r="A139" i="12" s="1"/>
  <c r="AF130" i="12"/>
  <c r="S130" i="12"/>
  <c r="AF129" i="12"/>
  <c r="S129" i="12"/>
  <c r="AF128" i="12"/>
  <c r="S128" i="12"/>
  <c r="AF127" i="12"/>
  <c r="S127" i="12"/>
  <c r="AF126" i="12"/>
  <c r="S126" i="12"/>
  <c r="AF125" i="12"/>
  <c r="S125" i="12"/>
  <c r="AF124" i="12"/>
  <c r="S124" i="12"/>
  <c r="AF123" i="12"/>
  <c r="S123" i="12"/>
  <c r="AF122" i="12"/>
  <c r="S122" i="12"/>
  <c r="AF112" i="12"/>
  <c r="S112" i="12"/>
  <c r="AF111" i="12"/>
  <c r="S111" i="12"/>
  <c r="AF110" i="12"/>
  <c r="S110" i="12"/>
  <c r="S109" i="12"/>
  <c r="AE105" i="12"/>
  <c r="AD105" i="12"/>
  <c r="AC105" i="12"/>
  <c r="AB105" i="12"/>
  <c r="AA105" i="12"/>
  <c r="Z105" i="12"/>
  <c r="Y105" i="12"/>
  <c r="X105" i="12"/>
  <c r="W105" i="12"/>
  <c r="V105" i="12"/>
  <c r="U105" i="12"/>
  <c r="T105" i="12"/>
  <c r="R105" i="12"/>
  <c r="Q105" i="12"/>
  <c r="P105" i="12"/>
  <c r="O105" i="12"/>
  <c r="N105" i="12"/>
  <c r="M105" i="12"/>
  <c r="L105" i="12"/>
  <c r="K105" i="12"/>
  <c r="J105" i="12"/>
  <c r="I105" i="12"/>
  <c r="H105" i="12"/>
  <c r="G105" i="12"/>
  <c r="AF104" i="12"/>
  <c r="S104" i="12"/>
  <c r="AF103" i="12"/>
  <c r="S103" i="12"/>
  <c r="AF102" i="12"/>
  <c r="S102" i="12"/>
  <c r="AF101" i="12"/>
  <c r="S101" i="12"/>
  <c r="AF100" i="12"/>
  <c r="S100" i="12"/>
  <c r="AF99" i="12"/>
  <c r="S99" i="12"/>
  <c r="AF98" i="12"/>
  <c r="S98" i="12"/>
  <c r="AF97" i="12"/>
  <c r="S97" i="12"/>
  <c r="A99" i="12"/>
  <c r="A100" i="12" s="1"/>
  <c r="A101" i="12" s="1"/>
  <c r="A102" i="12" s="1"/>
  <c r="A103" i="12" s="1"/>
  <c r="A104" i="12" s="1"/>
  <c r="AF96" i="12"/>
  <c r="S96" i="12"/>
  <c r="AF95" i="12"/>
  <c r="S95" i="12"/>
  <c r="AF94" i="12"/>
  <c r="S94" i="12"/>
  <c r="AF93" i="12"/>
  <c r="S93" i="12"/>
  <c r="AF92" i="12"/>
  <c r="S92" i="12"/>
  <c r="AF91" i="12"/>
  <c r="S91" i="12"/>
  <c r="AF90" i="12"/>
  <c r="S90" i="12"/>
  <c r="AF89" i="12"/>
  <c r="S89" i="12"/>
  <c r="AF88" i="12"/>
  <c r="S88" i="12"/>
  <c r="AF87" i="12"/>
  <c r="S87" i="12"/>
  <c r="AE83" i="12"/>
  <c r="AD83" i="12"/>
  <c r="AC83" i="12"/>
  <c r="AB83" i="12"/>
  <c r="AA83" i="12"/>
  <c r="Z83" i="12"/>
  <c r="Y83" i="12"/>
  <c r="X83" i="12"/>
  <c r="W83" i="12"/>
  <c r="V83" i="12"/>
  <c r="U83" i="12"/>
  <c r="T83" i="12"/>
  <c r="R83" i="12"/>
  <c r="Q83" i="12"/>
  <c r="P83" i="12"/>
  <c r="O83" i="12"/>
  <c r="N83" i="12"/>
  <c r="M83" i="12"/>
  <c r="L83" i="12"/>
  <c r="K83" i="12"/>
  <c r="J83" i="12"/>
  <c r="I83" i="12"/>
  <c r="H83" i="12"/>
  <c r="G83" i="12"/>
  <c r="AF82" i="12"/>
  <c r="S82" i="12"/>
  <c r="AF81" i="12"/>
  <c r="S81" i="12"/>
  <c r="AF80" i="12"/>
  <c r="S80" i="12"/>
  <c r="AF79" i="12"/>
  <c r="S79" i="12"/>
  <c r="AF78" i="12"/>
  <c r="S78" i="12"/>
  <c r="AF77" i="12"/>
  <c r="S77" i="12"/>
  <c r="AF76" i="12"/>
  <c r="S76" i="12"/>
  <c r="AF75" i="12"/>
  <c r="S75" i="12"/>
  <c r="AF74" i="12"/>
  <c r="S74" i="12"/>
  <c r="A75" i="12"/>
  <c r="A76" i="12" s="1"/>
  <c r="A77" i="12" s="1"/>
  <c r="A78" i="12" s="1"/>
  <c r="A79" i="12" s="1"/>
  <c r="A80" i="12" s="1"/>
  <c r="AF73" i="12"/>
  <c r="S73" i="12"/>
  <c r="AF72" i="12"/>
  <c r="S72" i="12"/>
  <c r="AF71" i="12"/>
  <c r="S71" i="12"/>
  <c r="AF70" i="12"/>
  <c r="S70" i="12"/>
  <c r="AF69" i="12"/>
  <c r="S69" i="12"/>
  <c r="AF68" i="12"/>
  <c r="S68" i="12"/>
  <c r="AF67" i="12"/>
  <c r="S67" i="12"/>
  <c r="AF66" i="12"/>
  <c r="S66" i="12"/>
  <c r="AF65" i="12"/>
  <c r="S65" i="12"/>
  <c r="A65" i="12"/>
  <c r="A66" i="12" s="1"/>
  <c r="A67" i="12" s="1"/>
  <c r="A68" i="12" s="1"/>
  <c r="AE61" i="12"/>
  <c r="AD61" i="12"/>
  <c r="AC61" i="12"/>
  <c r="AB61" i="12"/>
  <c r="AA61" i="12"/>
  <c r="Z61" i="12"/>
  <c r="Y61" i="12"/>
  <c r="X61" i="12"/>
  <c r="W61" i="12"/>
  <c r="V61" i="12"/>
  <c r="U61" i="12"/>
  <c r="T61" i="12"/>
  <c r="R61" i="12"/>
  <c r="Q61" i="12"/>
  <c r="P61" i="12"/>
  <c r="O61" i="12"/>
  <c r="N61" i="12"/>
  <c r="M61" i="12"/>
  <c r="L61" i="12"/>
  <c r="K61" i="12"/>
  <c r="J61" i="12"/>
  <c r="I61" i="12"/>
  <c r="H61" i="12"/>
  <c r="G61" i="12"/>
  <c r="AF60" i="12"/>
  <c r="S60" i="12"/>
  <c r="AF59" i="12"/>
  <c r="S59" i="12"/>
  <c r="AF58" i="12"/>
  <c r="S58" i="12"/>
  <c r="AF57" i="12"/>
  <c r="S57" i="12"/>
  <c r="AF56" i="12"/>
  <c r="S56" i="12"/>
  <c r="AF55" i="12"/>
  <c r="S55" i="12"/>
  <c r="AF54" i="12"/>
  <c r="S54" i="12"/>
  <c r="AF53" i="12"/>
  <c r="S53" i="12"/>
  <c r="AF52" i="12"/>
  <c r="S52" i="12"/>
  <c r="A53" i="12"/>
  <c r="A54" i="12" s="1"/>
  <c r="A55" i="12" s="1"/>
  <c r="A56" i="12" s="1"/>
  <c r="AF51" i="12"/>
  <c r="S51" i="12"/>
  <c r="AF50" i="12"/>
  <c r="S50" i="12"/>
  <c r="AF49" i="12"/>
  <c r="S49" i="12"/>
  <c r="AF48" i="12"/>
  <c r="S48" i="12"/>
  <c r="AF47" i="12"/>
  <c r="S47" i="12"/>
  <c r="AF46" i="12"/>
  <c r="S46" i="12"/>
  <c r="AF45" i="12"/>
  <c r="S45" i="12"/>
  <c r="AF44" i="12"/>
  <c r="S44" i="12"/>
  <c r="AF43" i="12"/>
  <c r="S43" i="12"/>
  <c r="A43" i="12"/>
  <c r="A44" i="12" s="1"/>
  <c r="A45" i="12" s="1"/>
  <c r="A46" i="12" s="1"/>
  <c r="AE39" i="12"/>
  <c r="AD39" i="12"/>
  <c r="AC39" i="12"/>
  <c r="AB39" i="12"/>
  <c r="AA39" i="12"/>
  <c r="Z39" i="12"/>
  <c r="Y39" i="12"/>
  <c r="X39" i="12"/>
  <c r="W39" i="12"/>
  <c r="V39" i="12"/>
  <c r="U39" i="12"/>
  <c r="T39" i="12"/>
  <c r="R39" i="12"/>
  <c r="Q39" i="12"/>
  <c r="P39" i="12"/>
  <c r="O39" i="12"/>
  <c r="N39" i="12"/>
  <c r="M39" i="12"/>
  <c r="L39" i="12"/>
  <c r="K39" i="12"/>
  <c r="J39" i="12"/>
  <c r="I39" i="12"/>
  <c r="H39" i="12"/>
  <c r="G39" i="12"/>
  <c r="AF38" i="12"/>
  <c r="S38" i="12"/>
  <c r="AF37" i="12"/>
  <c r="S37" i="12"/>
  <c r="AF36" i="12"/>
  <c r="S36" i="12"/>
  <c r="AF35" i="12"/>
  <c r="S35" i="12"/>
  <c r="AF34" i="12"/>
  <c r="S34" i="12"/>
  <c r="AF33" i="12"/>
  <c r="S33" i="12"/>
  <c r="AF32" i="12"/>
  <c r="S32" i="12"/>
  <c r="AF31" i="12"/>
  <c r="S31" i="12"/>
  <c r="AF30" i="12"/>
  <c r="S30" i="12"/>
  <c r="AF29" i="12"/>
  <c r="S29" i="12"/>
  <c r="AF28" i="12"/>
  <c r="S28" i="12"/>
  <c r="R24" i="12"/>
  <c r="Q24" i="12"/>
  <c r="P24" i="12"/>
  <c r="O24" i="12"/>
  <c r="N24" i="12"/>
  <c r="M24" i="12"/>
  <c r="L24" i="12"/>
  <c r="K24" i="12"/>
  <c r="J24" i="12"/>
  <c r="I24" i="12"/>
  <c r="H24" i="12"/>
  <c r="G24" i="12"/>
  <c r="AF19" i="12"/>
  <c r="S19" i="12"/>
  <c r="AF18" i="12"/>
  <c r="S18" i="12"/>
  <c r="AF17" i="12"/>
  <c r="S17" i="12"/>
  <c r="AF16" i="12"/>
  <c r="S16" i="12"/>
  <c r="AF15" i="12"/>
  <c r="S15" i="12"/>
  <c r="AF14" i="12"/>
  <c r="S14" i="12"/>
  <c r="AG45" i="12" l="1"/>
  <c r="AG57" i="12"/>
  <c r="AF118" i="12"/>
  <c r="S118" i="12"/>
  <c r="AF24" i="12"/>
  <c r="AG49" i="12"/>
  <c r="AG47" i="12"/>
  <c r="AG54" i="12"/>
  <c r="AG60" i="12"/>
  <c r="AG98" i="12"/>
  <c r="AG104" i="12"/>
  <c r="AG129" i="12"/>
  <c r="AG130" i="12"/>
  <c r="AG89" i="12"/>
  <c r="AG133" i="12"/>
  <c r="AG134" i="12"/>
  <c r="AG138" i="12"/>
  <c r="AG151" i="12"/>
  <c r="W155" i="12"/>
  <c r="AG158" i="12"/>
  <c r="AG16" i="12"/>
  <c r="AG19" i="12"/>
  <c r="AG29" i="12"/>
  <c r="AG33" i="12"/>
  <c r="AG59" i="12"/>
  <c r="W106" i="12"/>
  <c r="AG128" i="12"/>
  <c r="S165" i="12"/>
  <c r="AG67" i="12"/>
  <c r="AG28" i="12"/>
  <c r="AG50" i="12"/>
  <c r="AG53" i="12"/>
  <c r="AG68" i="12"/>
  <c r="AG76" i="12"/>
  <c r="AG80" i="12"/>
  <c r="AG136" i="12"/>
  <c r="AF154" i="12"/>
  <c r="AG14" i="12"/>
  <c r="P40" i="12"/>
  <c r="AG43" i="12"/>
  <c r="AG51" i="12"/>
  <c r="AG77" i="12"/>
  <c r="AC84" i="12"/>
  <c r="AG66" i="12"/>
  <c r="AG70" i="12"/>
  <c r="P160" i="12"/>
  <c r="AG90" i="12"/>
  <c r="AG94" i="12"/>
  <c r="AG15" i="12"/>
  <c r="AG32" i="12"/>
  <c r="AG35" i="12"/>
  <c r="G40" i="12"/>
  <c r="W62" i="12"/>
  <c r="AG71" i="12"/>
  <c r="G84" i="12"/>
  <c r="AF105" i="12"/>
  <c r="AG100" i="12"/>
  <c r="AG123" i="12"/>
  <c r="P141" i="12"/>
  <c r="P166" i="12"/>
  <c r="AG72" i="12"/>
  <c r="Z166" i="12"/>
  <c r="Z167" i="12" s="1"/>
  <c r="Z84" i="12"/>
  <c r="T141" i="12"/>
  <c r="J40" i="12"/>
  <c r="AG87" i="12"/>
  <c r="AG95" i="12"/>
  <c r="AG102" i="12"/>
  <c r="AG109" i="12"/>
  <c r="AG148" i="12"/>
  <c r="AG163" i="12"/>
  <c r="T166" i="12"/>
  <c r="AG17" i="12"/>
  <c r="AG30" i="12"/>
  <c r="AG55" i="12"/>
  <c r="AG92" i="12"/>
  <c r="AG96" i="12"/>
  <c r="AG110" i="12"/>
  <c r="AG125" i="12"/>
  <c r="AG132" i="12"/>
  <c r="W141" i="12"/>
  <c r="T155" i="12"/>
  <c r="M166" i="12"/>
  <c r="AG74" i="12"/>
  <c r="AG78" i="12"/>
  <c r="M84" i="12"/>
  <c r="J106" i="12"/>
  <c r="T106" i="12"/>
  <c r="AG111" i="12"/>
  <c r="AF140" i="12"/>
  <c r="S154" i="12"/>
  <c r="AC155" i="12"/>
  <c r="AF165" i="12"/>
  <c r="AG46" i="12"/>
  <c r="AG31" i="12"/>
  <c r="AG37" i="12"/>
  <c r="T40" i="12"/>
  <c r="AC40" i="12"/>
  <c r="AG56" i="12"/>
  <c r="J62" i="12"/>
  <c r="AG69" i="12"/>
  <c r="AG73" i="12"/>
  <c r="J84" i="12"/>
  <c r="P84" i="12"/>
  <c r="S105" i="12"/>
  <c r="AG99" i="12"/>
  <c r="G106" i="12"/>
  <c r="P106" i="12"/>
  <c r="AG126" i="12"/>
  <c r="AG135" i="12"/>
  <c r="J141" i="12"/>
  <c r="G160" i="12"/>
  <c r="M40" i="12"/>
  <c r="AC62" i="12"/>
  <c r="Z106" i="12"/>
  <c r="AG112" i="12"/>
  <c r="AC141" i="12"/>
  <c r="AG147" i="12"/>
  <c r="J166" i="12"/>
  <c r="AF83" i="12"/>
  <c r="G25" i="12"/>
  <c r="M25" i="12"/>
  <c r="AG38" i="12"/>
  <c r="W40" i="12"/>
  <c r="AG48" i="12"/>
  <c r="M62" i="12"/>
  <c r="T62" i="12"/>
  <c r="AG81" i="12"/>
  <c r="T84" i="12"/>
  <c r="AG91" i="12"/>
  <c r="AG97" i="12"/>
  <c r="AG103" i="12"/>
  <c r="AG127" i="12"/>
  <c r="AG139" i="12"/>
  <c r="M141" i="12"/>
  <c r="M155" i="12"/>
  <c r="J160" i="12"/>
  <c r="S159" i="12"/>
  <c r="AG159" i="12" s="1"/>
  <c r="Z160" i="12"/>
  <c r="AC166" i="12"/>
  <c r="AC167" i="12" s="1"/>
  <c r="S140" i="12"/>
  <c r="Z62" i="12"/>
  <c r="AG58" i="12"/>
  <c r="G62" i="12"/>
  <c r="AG82" i="12"/>
  <c r="AG88" i="12"/>
  <c r="AC106" i="12"/>
  <c r="G141" i="12"/>
  <c r="G155" i="12"/>
  <c r="P155" i="12"/>
  <c r="M160" i="12"/>
  <c r="T160" i="12"/>
  <c r="AC160" i="12"/>
  <c r="W166" i="12"/>
  <c r="W167" i="12" s="1"/>
  <c r="AG34" i="12"/>
  <c r="AG36" i="12"/>
  <c r="Z40" i="12"/>
  <c r="AG52" i="12"/>
  <c r="P62" i="12"/>
  <c r="S83" i="12"/>
  <c r="AG75" i="12"/>
  <c r="AG79" i="12"/>
  <c r="W84" i="12"/>
  <c r="AG101" i="12"/>
  <c r="M106" i="12"/>
  <c r="AG124" i="12"/>
  <c r="AG131" i="12"/>
  <c r="AG137" i="12"/>
  <c r="Z155" i="12"/>
  <c r="G166" i="12"/>
  <c r="AG93" i="12"/>
  <c r="Z141" i="12"/>
  <c r="J155" i="12"/>
  <c r="W160" i="12"/>
  <c r="S24" i="12"/>
  <c r="AG18" i="12"/>
  <c r="S39" i="12"/>
  <c r="S61" i="12"/>
  <c r="P25" i="12"/>
  <c r="AF61" i="12"/>
  <c r="AG44" i="12"/>
  <c r="AF39" i="12"/>
  <c r="AG65" i="12"/>
  <c r="AG122" i="12"/>
  <c r="J25" i="12"/>
  <c r="AG144" i="12"/>
  <c r="AG154" i="12" l="1"/>
  <c r="W85" i="12"/>
  <c r="Z63" i="12"/>
  <c r="T107" i="12"/>
  <c r="AC41" i="12"/>
  <c r="W156" i="12"/>
  <c r="T142" i="12"/>
  <c r="AC107" i="12"/>
  <c r="AC161" i="12"/>
  <c r="T41" i="12"/>
  <c r="W107" i="12"/>
  <c r="W63" i="12"/>
  <c r="AG165" i="12"/>
  <c r="AF141" i="12"/>
  <c r="AG140" i="12"/>
  <c r="Z161" i="12"/>
  <c r="W142" i="12"/>
  <c r="W41" i="12"/>
  <c r="AG83" i="12"/>
  <c r="S40" i="12"/>
  <c r="P41" i="12" s="1"/>
  <c r="S84" i="12"/>
  <c r="G85" i="12" s="1"/>
  <c r="AF166" i="12"/>
  <c r="T167" i="12" s="1"/>
  <c r="AF167" i="12" s="1"/>
  <c r="S160" i="12"/>
  <c r="P161" i="12" s="1"/>
  <c r="AC142" i="12"/>
  <c r="T161" i="12"/>
  <c r="Z41" i="12"/>
  <c r="T63" i="12"/>
  <c r="AF40" i="12"/>
  <c r="AF84" i="12"/>
  <c r="AG61" i="12"/>
  <c r="S141" i="12"/>
  <c r="G142" i="12" s="1"/>
  <c r="Z107" i="12"/>
  <c r="AC85" i="12"/>
  <c r="W161" i="12"/>
  <c r="S166" i="12"/>
  <c r="P167" i="12" s="1"/>
  <c r="S155" i="12"/>
  <c r="M156" i="12" s="1"/>
  <c r="AF62" i="12"/>
  <c r="S106" i="12"/>
  <c r="P107" i="12" s="1"/>
  <c r="S62" i="12"/>
  <c r="G63" i="12" s="1"/>
  <c r="AG105" i="12"/>
  <c r="Z85" i="12"/>
  <c r="AF106" i="12"/>
  <c r="Z142" i="12"/>
  <c r="Z156" i="12"/>
  <c r="AC63" i="12"/>
  <c r="T85" i="12"/>
  <c r="AC156" i="12"/>
  <c r="AF160" i="12"/>
  <c r="T156" i="12"/>
  <c r="AF155" i="12"/>
  <c r="AG39" i="12"/>
  <c r="S25" i="12"/>
  <c r="J26" i="12" s="1"/>
  <c r="AG24" i="12"/>
  <c r="G167" i="12" l="1"/>
  <c r="AF63" i="12"/>
  <c r="AF107" i="12"/>
  <c r="M161" i="12"/>
  <c r="AF142" i="12"/>
  <c r="G41" i="12"/>
  <c r="M41" i="12"/>
  <c r="J41" i="12"/>
  <c r="AG40" i="12"/>
  <c r="AF161" i="12"/>
  <c r="AF41" i="12"/>
  <c r="J85" i="12"/>
  <c r="AG84" i="12"/>
  <c r="M167" i="12"/>
  <c r="AG160" i="12"/>
  <c r="J167" i="12"/>
  <c r="M85" i="12"/>
  <c r="AF85" i="12"/>
  <c r="P85" i="12"/>
  <c r="AG155" i="12"/>
  <c r="AG166" i="12"/>
  <c r="AG62" i="12"/>
  <c r="J161" i="12"/>
  <c r="M63" i="12"/>
  <c r="P63" i="12"/>
  <c r="J63" i="12"/>
  <c r="G161" i="12"/>
  <c r="AG106" i="12"/>
  <c r="J142" i="12"/>
  <c r="P142" i="12"/>
  <c r="J156" i="12"/>
  <c r="M142" i="12"/>
  <c r="M107" i="12"/>
  <c r="G107" i="12"/>
  <c r="G156" i="12"/>
  <c r="AG141" i="12"/>
  <c r="J107" i="12"/>
  <c r="AF156" i="12"/>
  <c r="P156" i="12"/>
  <c r="P26" i="12"/>
  <c r="AG25" i="12"/>
  <c r="G26" i="12"/>
  <c r="M26" i="12"/>
  <c r="S167" i="12" l="1"/>
  <c r="S41" i="12"/>
  <c r="S85" i="12"/>
  <c r="S63" i="12"/>
  <c r="S161" i="12"/>
  <c r="S156" i="12"/>
  <c r="S107" i="12"/>
  <c r="S142" i="12"/>
  <c r="S26" i="12"/>
  <c r="I30" i="5" l="1"/>
  <c r="I29" i="5"/>
  <c r="I27" i="5"/>
  <c r="I26" i="5"/>
  <c r="I24" i="5"/>
  <c r="I22" i="5"/>
  <c r="I20" i="5"/>
  <c r="I18" i="5"/>
  <c r="I16" i="5"/>
  <c r="I14" i="5"/>
  <c r="I13" i="5"/>
  <c r="I10" i="5"/>
  <c r="I8" i="5"/>
  <c r="I5" i="5"/>
  <c r="I3" i="5"/>
  <c r="S22" i="4"/>
  <c r="R22" i="4"/>
  <c r="Q22" i="4"/>
  <c r="P22" i="4"/>
  <c r="O22" i="4"/>
  <c r="N22" i="4"/>
  <c r="M22" i="4"/>
  <c r="L22" i="4"/>
  <c r="K22" i="4"/>
  <c r="J22" i="4"/>
  <c r="I22" i="4"/>
  <c r="H22" i="4"/>
  <c r="G22" i="4"/>
  <c r="F22" i="4"/>
  <c r="E22" i="4"/>
  <c r="D22" i="4"/>
  <c r="AY22" i="4"/>
  <c r="AX22" i="4"/>
  <c r="AW22" i="4"/>
  <c r="AV22" i="4"/>
  <c r="AU22" i="4"/>
  <c r="AT22" i="4"/>
  <c r="AS22" i="4"/>
  <c r="AR22" i="4"/>
  <c r="AQ22" i="4"/>
  <c r="AP22" i="4"/>
  <c r="AO22" i="4"/>
  <c r="AN22" i="4"/>
  <c r="AM22" i="4"/>
  <c r="AL22" i="4"/>
  <c r="AJ22" i="4"/>
  <c r="AI22" i="4"/>
  <c r="AH22" i="4"/>
  <c r="AG22" i="4"/>
  <c r="AF22" i="4"/>
  <c r="AE22" i="4"/>
  <c r="AD22" i="4"/>
  <c r="AC22" i="4"/>
  <c r="AB22" i="4"/>
  <c r="AA22" i="4"/>
  <c r="Z22" i="4"/>
  <c r="Y22" i="4"/>
  <c r="X22" i="4"/>
  <c r="W22" i="4"/>
  <c r="V22" i="4"/>
  <c r="AZ5" i="4"/>
  <c r="AZ6" i="4"/>
  <c r="AZ7" i="4"/>
  <c r="AZ8" i="4"/>
  <c r="AZ9" i="4"/>
  <c r="AZ10" i="4"/>
  <c r="AZ11" i="4"/>
  <c r="AZ12" i="4"/>
  <c r="AZ13" i="4"/>
  <c r="AZ14" i="4"/>
  <c r="AZ15" i="4"/>
  <c r="AZ16" i="4"/>
  <c r="AZ17" i="4"/>
  <c r="AZ18" i="4"/>
  <c r="AZ19" i="4"/>
  <c r="AZ20" i="4"/>
  <c r="AZ21" i="4"/>
  <c r="AZ4" i="4"/>
  <c r="T5" i="4"/>
  <c r="T6" i="4"/>
  <c r="T7" i="4"/>
  <c r="T8" i="4"/>
  <c r="T9" i="4"/>
  <c r="T10" i="4"/>
  <c r="T11" i="4"/>
  <c r="T12" i="4"/>
  <c r="T13" i="4"/>
  <c r="T14" i="4"/>
  <c r="T15" i="4"/>
  <c r="T16" i="4"/>
  <c r="T17" i="4"/>
  <c r="T18" i="4"/>
  <c r="T19" i="4"/>
  <c r="T20" i="4"/>
  <c r="T21" i="4"/>
  <c r="T4" i="4"/>
  <c r="AK5" i="4"/>
  <c r="AK6" i="4"/>
  <c r="AK7" i="4"/>
  <c r="AK8" i="4"/>
  <c r="AK9" i="4"/>
  <c r="AK10" i="4"/>
  <c r="AK11" i="4"/>
  <c r="AK12" i="4"/>
  <c r="AK13" i="4"/>
  <c r="AK14" i="4"/>
  <c r="AK15" i="4"/>
  <c r="AK16" i="4"/>
  <c r="AK17" i="4"/>
  <c r="AK18" i="4"/>
  <c r="AK19" i="4"/>
  <c r="AK20" i="4"/>
  <c r="AK21" i="4"/>
  <c r="AK4" i="4"/>
  <c r="BA12" i="4" l="1"/>
  <c r="BA16" i="4"/>
  <c r="BB12" i="4"/>
  <c r="BA8" i="4"/>
  <c r="BB8" i="4" s="1"/>
  <c r="BB16" i="4"/>
  <c r="BA15" i="4"/>
  <c r="BB15" i="4" s="1"/>
  <c r="BA7" i="4"/>
  <c r="BB7" i="4" s="1"/>
  <c r="BA20" i="4"/>
  <c r="BB20" i="4" s="1"/>
  <c r="BA14" i="4"/>
  <c r="BB14" i="4" s="1"/>
  <c r="BA6" i="4"/>
  <c r="BB6" i="4" s="1"/>
  <c r="BA13" i="4"/>
  <c r="BB13" i="4" s="1"/>
  <c r="BA5" i="4"/>
  <c r="BB5" i="4" s="1"/>
  <c r="BA21" i="4"/>
  <c r="BB21" i="4" s="1"/>
  <c r="BA19" i="4"/>
  <c r="BB19" i="4" s="1"/>
  <c r="BA11" i="4"/>
  <c r="BB11" i="4" s="1"/>
  <c r="BA18" i="4"/>
  <c r="BB18" i="4" s="1"/>
  <c r="BA10" i="4"/>
  <c r="BB10" i="4" s="1"/>
  <c r="BA17" i="4"/>
  <c r="BB17" i="4" s="1"/>
  <c r="BA9" i="4"/>
  <c r="BB9" i="4" s="1"/>
  <c r="BA4" i="4"/>
  <c r="BB4" i="4" s="1"/>
  <c r="AK22" i="4"/>
  <c r="AZ22" i="4"/>
  <c r="T22" i="4"/>
  <c r="BC27" i="4"/>
  <c r="BC28" i="4"/>
  <c r="BC29" i="4"/>
  <c r="BC30" i="4"/>
  <c r="BC31" i="4"/>
  <c r="BC32" i="4"/>
  <c r="BC33" i="4"/>
  <c r="BC34" i="4"/>
  <c r="BC35" i="4"/>
  <c r="BC36" i="4"/>
  <c r="BC37" i="4"/>
  <c r="BC38" i="4"/>
  <c r="BC39" i="4"/>
  <c r="BC40" i="4"/>
  <c r="BB22" i="4" l="1"/>
  <c r="AN35" i="4"/>
  <c r="AN36" i="4"/>
  <c r="AN37" i="4"/>
  <c r="AN38" i="4"/>
  <c r="AN39" i="4"/>
  <c r="AN40" i="4"/>
  <c r="S41" i="4"/>
  <c r="M41" i="4"/>
  <c r="BC26" i="4"/>
  <c r="BC41" i="4" s="1"/>
  <c r="AN27" i="4"/>
  <c r="AN28" i="4"/>
  <c r="BD28" i="4" s="1"/>
  <c r="AN29" i="4"/>
  <c r="AN30" i="4"/>
  <c r="AN31" i="4"/>
  <c r="AN32" i="4"/>
  <c r="AN33" i="4"/>
  <c r="AN34" i="4"/>
  <c r="AN26" i="4"/>
  <c r="AF41" i="4"/>
  <c r="U22" i="4"/>
  <c r="X41" i="4"/>
  <c r="AB41" i="4"/>
  <c r="AC41" i="4"/>
  <c r="AE41" i="4"/>
  <c r="AH41" i="4"/>
  <c r="AJ41" i="4"/>
  <c r="AI41" i="4"/>
  <c r="AL41" i="4"/>
  <c r="AD41" i="4"/>
  <c r="Y41" i="4"/>
  <c r="AM41" i="4"/>
  <c r="AK41" i="4"/>
  <c r="Z41" i="4"/>
  <c r="AA41" i="4"/>
  <c r="AG41" i="4"/>
  <c r="AO41" i="4"/>
  <c r="AP41" i="4"/>
  <c r="AQ41" i="4"/>
  <c r="AR41" i="4"/>
  <c r="AS41" i="4"/>
  <c r="AT41" i="4"/>
  <c r="AU41" i="4"/>
  <c r="AV41" i="4"/>
  <c r="AW41" i="4"/>
  <c r="AX41" i="4"/>
  <c r="AY41" i="4"/>
  <c r="AZ41" i="4"/>
  <c r="BA41" i="4"/>
  <c r="BB41" i="4"/>
  <c r="D41" i="4"/>
  <c r="E41" i="4"/>
  <c r="G41" i="4"/>
  <c r="F41" i="4"/>
  <c r="J41" i="4"/>
  <c r="L41" i="4"/>
  <c r="I41" i="4"/>
  <c r="N41" i="4"/>
  <c r="Q41" i="4"/>
  <c r="R41" i="4"/>
  <c r="H41" i="4"/>
  <c r="K41" i="4"/>
  <c r="P41" i="4"/>
  <c r="O41" i="4"/>
  <c r="T41" i="4"/>
  <c r="U41" i="4"/>
  <c r="W41" i="4"/>
  <c r="AN41" i="4" l="1"/>
  <c r="BD37" i="4"/>
  <c r="BD39" i="4"/>
  <c r="BD27" i="4"/>
  <c r="BD35" i="4"/>
  <c r="BD34" i="4"/>
  <c r="BD29" i="4"/>
  <c r="BD36" i="4"/>
  <c r="BD32" i="4"/>
  <c r="BD31" i="4"/>
  <c r="BD33" i="4"/>
  <c r="BD26" i="4"/>
  <c r="BD30" i="4"/>
  <c r="BD38" i="4"/>
  <c r="BD40" i="4"/>
  <c r="V31" i="4"/>
  <c r="V26" i="4"/>
  <c r="V40" i="4"/>
  <c r="V32" i="4"/>
  <c r="V33" i="4"/>
  <c r="V27" i="4"/>
  <c r="V34" i="4"/>
  <c r="V28" i="4"/>
  <c r="BE28" i="4" s="1"/>
  <c r="V35" i="4"/>
  <c r="V29" i="4"/>
  <c r="V36" i="4"/>
  <c r="V37" i="4"/>
  <c r="V38" i="4"/>
  <c r="V39" i="4"/>
  <c r="V30" i="4"/>
  <c r="V41" i="4" l="1"/>
  <c r="BD41" i="4"/>
  <c r="BE38" i="4"/>
  <c r="BE32" i="4"/>
  <c r="BE40" i="4"/>
  <c r="BE29" i="4"/>
  <c r="BE30" i="4"/>
  <c r="BE26" i="4"/>
  <c r="BE31" i="4"/>
  <c r="BE37" i="4"/>
  <c r="BE33" i="4"/>
  <c r="BE27" i="4"/>
  <c r="BE35" i="4"/>
  <c r="BE34" i="4"/>
  <c r="BE39" i="4"/>
  <c r="BE36" i="4"/>
  <c r="BA22" i="4"/>
  <c r="BE41" i="4" l="1"/>
  <c r="Q171" i="12" l="1"/>
  <c r="O171" i="12"/>
  <c r="L171" i="12"/>
  <c r="I171" i="12"/>
  <c r="H171" i="12"/>
  <c r="K171" i="12"/>
  <c r="N171" i="12"/>
  <c r="R171" i="12"/>
  <c r="J171" i="12"/>
  <c r="G171" i="12"/>
  <c r="P171" i="12"/>
  <c r="P119" i="12"/>
  <c r="M171" i="12"/>
  <c r="G119" i="12"/>
  <c r="M119" i="12"/>
  <c r="J119" i="12"/>
  <c r="S119" i="12" l="1"/>
  <c r="P120" i="12" s="1"/>
  <c r="M177" i="12"/>
  <c r="K177" i="12"/>
  <c r="P177" i="12"/>
  <c r="L177" i="12"/>
  <c r="J177" i="12"/>
  <c r="Q177" i="12"/>
  <c r="O177" i="12"/>
  <c r="R177" i="12"/>
  <c r="I177" i="12"/>
  <c r="N177" i="12"/>
  <c r="S171" i="12"/>
  <c r="H177" i="12"/>
  <c r="M120" i="12" l="1"/>
  <c r="G120" i="12"/>
  <c r="J120" i="12"/>
  <c r="X171" i="12"/>
  <c r="X173" i="12" s="1"/>
  <c r="W171" i="12"/>
  <c r="W119" i="12"/>
  <c r="W120" i="12" s="1"/>
  <c r="Z171" i="12"/>
  <c r="AD171" i="12"/>
  <c r="AD173" i="12" s="1"/>
  <c r="AA171" i="12"/>
  <c r="AA173" i="12" s="1"/>
  <c r="AE171" i="12"/>
  <c r="AE173" i="12" s="1"/>
  <c r="AC171" i="12"/>
  <c r="AC173" i="12" s="1"/>
  <c r="AC119" i="12"/>
  <c r="AC120" i="12" s="1"/>
  <c r="Y171" i="12"/>
  <c r="Y173" i="12" s="1"/>
  <c r="V171" i="12"/>
  <c r="V173" i="12" s="1"/>
  <c r="U171" i="12"/>
  <c r="T119" i="12"/>
  <c r="T120" i="12" s="1"/>
  <c r="T171" i="12"/>
  <c r="T177" i="12" s="1"/>
  <c r="Z119" i="12"/>
  <c r="AB171" i="12"/>
  <c r="AB173" i="12" s="1"/>
  <c r="S120" i="12" l="1"/>
  <c r="AF119" i="12"/>
  <c r="AG119" i="12" s="1"/>
  <c r="AD177" i="12"/>
  <c r="AD178" i="12" s="1"/>
  <c r="W174" i="12"/>
  <c r="V177" i="12"/>
  <c r="V178" i="12" s="1"/>
  <c r="Z175" i="12"/>
  <c r="AA177" i="12"/>
  <c r="AA178" i="12" s="1"/>
  <c r="AC177" i="12"/>
  <c r="AC178" i="12" s="1"/>
  <c r="Z120" i="12"/>
  <c r="AF120" i="12" s="1"/>
  <c r="U173" i="12"/>
  <c r="Y177" i="12"/>
  <c r="Y178" i="12" s="1"/>
  <c r="AC174" i="12"/>
  <c r="W173" i="12"/>
  <c r="Z173" i="12"/>
  <c r="T173" i="12"/>
  <c r="T175" i="12"/>
  <c r="T176" i="12"/>
  <c r="W177" i="12"/>
  <c r="W178" i="12" s="1"/>
  <c r="AE177" i="12"/>
  <c r="AE178" i="12" s="1"/>
  <c r="X177" i="12"/>
  <c r="X178" i="12" s="1"/>
  <c r="Z177" i="12"/>
  <c r="Z178" i="12" s="1"/>
  <c r="AB177" i="12"/>
  <c r="AB178" i="12" s="1"/>
  <c r="U177" i="12"/>
  <c r="U178" i="12" s="1"/>
  <c r="Z174" i="12"/>
  <c r="T174" i="12"/>
  <c r="AG11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tc={BB5EF5AB-245A-42A6-8491-D7AE70A22FEE}</author>
    <author>DIANA.CHINCHILLA</author>
    <author>DELL</author>
    <author>tc={6E02899A-30AA-48E0-89D9-EF8AFCF95ABA}</author>
    <author>tc={36F4B84D-7C1F-4760-869E-F9269DECF103}</author>
  </authors>
  <commentList>
    <comment ref="M18"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En el comite de Coordinación  de Control Interno se autoriza ampliar la ejecución de la auditorias un (1) mes.</t>
      </text>
    </comment>
    <comment ref="D28" authorId="1" shapeId="0" xr:uid="{00000000-0006-0000-0000-000002000000}">
      <text>
        <r>
          <rPr>
            <b/>
            <sz val="9"/>
            <color indexed="81"/>
            <rFont val="Tahoma"/>
            <family val="2"/>
          </rPr>
          <t>DIANA.CHINCHILLA:</t>
        </r>
        <r>
          <rPr>
            <sz val="9"/>
            <color indexed="81"/>
            <rFont val="Tahoma"/>
            <family val="2"/>
          </rPr>
          <t xml:space="preserve">
Decreto Nacional 648 de 2017 artículo 2.2.21.4.9. Literal D  "Por el cual se modifica y adiciona el Decreto 1083 de 2015, Reglamentario Único del Sector de la Función Pública.  
ARTÍCULO 2.2.21.4.9 Informes. Los jefes de control interno o quienes hagan sus veces deberán presentar los informes que se relacionan a continuación:
d. De control interno contable, de que trata el artículo 2.2.21.2.2, lit a) del presente decreto.</t>
        </r>
      </text>
    </comment>
    <comment ref="D29" authorId="1" shapeId="0" xr:uid="{00000000-0006-0000-0000-000003000000}">
      <text>
        <r>
          <rPr>
            <b/>
            <sz val="9"/>
            <color indexed="81"/>
            <rFont val="Tahoma"/>
            <family val="2"/>
          </rPr>
          <t>DIANA.CHINCHILLA:</t>
        </r>
        <r>
          <rPr>
            <sz val="9"/>
            <color indexed="81"/>
            <rFont val="Tahoma"/>
            <family val="2"/>
          </rPr>
          <t xml:space="preserve">
 Decreto Nacional 648 de 2017 Artículos 2.2.21.4.9. literal a : “Por el cual se modifica y adiciona el Decreto 1083 de 2015, Reglamentario Único del Sector de la Función Pública.  
ARTÍCULO 2.2.21.4.9 Informes. Los jefes de control interno o quienes hagan sus veces deberán presentar los informes que se relacionan a continuación:
a. Ejecutivo anual de control interno, sobre el avance del sistema de control interno de cada vigencia de que trata el artículo 2.2.21.2.5, letra e) del presente decreto
</t>
        </r>
      </text>
    </comment>
    <comment ref="D30" authorId="1" shapeId="0" xr:uid="{00000000-0006-0000-0000-000004000000}">
      <text>
        <r>
          <rPr>
            <b/>
            <sz val="9"/>
            <color indexed="81"/>
            <rFont val="Tahoma"/>
            <family val="2"/>
          </rPr>
          <t>DIANA.CHINCHILLA:</t>
        </r>
        <r>
          <rPr>
            <sz val="9"/>
            <color indexed="81"/>
            <rFont val="Tahoma"/>
            <family val="2"/>
          </rPr>
          <t xml:space="preserve">
Ley 909 de 2004 art. 39 “Por la cual se expiden normas que regulan el empleo público, la carrera administrativa, gerencia pública y se dictan otras disposiciones.
Artículo 39. Obligación de evaluar. Los empleados que sean responsables de evaluar el desempeño laboral del personal, entre quienes, en todo caso, habrá un funcionario de libre nombramiento y remoción, deberán hacerlo siguiendo la metodología contenida en el instrumento y en los términos que señale el reglamento que para el efecto se expidan. El incumplimiento de este deber constituye falta grave y será sancionable disciplinariamente, sin perjuicio de que se cumpla con la obligación de evaluar y aplicar rigurosamente el procedimiento señalado. El Jefe de Control Interno o quien haga sus veces en las entidades u organismos a los cuales se les aplica la presente ley, tendrá la obligación de remitir las evaluaciones de gestión de cada una de las dependencias, con el fin de que sean tomadas como criterio para la evaluación de los empleados, aspecto sobre el cual hará seguimiento para verificar su estricto cumplimiento”.
</t>
        </r>
      </text>
    </comment>
    <comment ref="D31" authorId="1" shapeId="0" xr:uid="{00000000-0006-0000-0000-000005000000}">
      <text>
        <r>
          <rPr>
            <b/>
            <sz val="9"/>
            <color indexed="81"/>
            <rFont val="Tahoma"/>
            <family val="2"/>
          </rPr>
          <t>DIANA.CHINCHILLA:</t>
        </r>
        <r>
          <rPr>
            <sz val="9"/>
            <color indexed="81"/>
            <rFont val="Tahoma"/>
            <family val="2"/>
          </rPr>
          <t xml:space="preserve">
Ley 1474 de 2011, art. 73 “Por la cual se dictan normas orientadas a fortalecer los mecanismos de prevención, investigación y sanción de actos de corrupción y la efectividad del control de la gestión pública. 
El Mapa de Riesgos de Corrupción hace parte o es un componente del Plan Anticorrupción y de Atención al Ciudadano”. ARTÍCULO  73. Plan Anticorrupción y de Atención al Ciudadano…PARÁGRAFO . En aquellas entidades donde se tenga implementado un sistema integral de administración de riesgos, se podrá validar la metodología de este sistema con la definida por el Programa Presidencial de Modernización, Eficiencia, Transparencia y Lucha contra la Corrupción. Reglamentado por el Decreto 2641 de 2012 Artículo  5°. El mecanismo de seguimiento al cumplimiento de las orientaciones y obligaciones derivadas del mencionado documento, estará a cargo de las oficinas de control interno, para lo cual se publicará en la página web de la respectiva entidad, las actividades realizadas, de acuerdo con los parámetros establecidos”.
</t>
        </r>
      </text>
    </comment>
    <comment ref="D32" authorId="1" shapeId="0" xr:uid="{00000000-0006-0000-0000-000006000000}">
      <text>
        <r>
          <rPr>
            <b/>
            <sz val="9"/>
            <color indexed="81"/>
            <rFont val="Tahoma"/>
            <family val="2"/>
          </rPr>
          <t>DIANA.CHINCHILLA:</t>
        </r>
        <r>
          <rPr>
            <sz val="9"/>
            <color indexed="81"/>
            <rFont val="Tahoma"/>
            <family val="2"/>
          </rPr>
          <t xml:space="preserve">
Directiva No. 2: “Respeto al derecho de autor y los derechos conexos, en lo referente a utilización de programas de ordenador (software)…Ordena 2. Las oficinas de control interno, auditores u organismos de control de las respectivas instituciones, en desarrollo de las funciones de control y en el marco de sus visitas, inspecciones o informes, verificarán el cumplimiento de lo dispuesto en el numeral anterior y establecerán procedimientos para tal efecto.”</t>
        </r>
      </text>
    </comment>
    <comment ref="D33" authorId="1" shapeId="0" xr:uid="{00000000-0006-0000-0000-000007000000}">
      <text>
        <r>
          <rPr>
            <b/>
            <sz val="9"/>
            <color indexed="81"/>
            <rFont val="Tahoma"/>
            <family val="2"/>
          </rPr>
          <t>DIANA.CHINCHILLA:</t>
        </r>
        <r>
          <rPr>
            <sz val="9"/>
            <color indexed="81"/>
            <rFont val="Tahoma"/>
            <family val="2"/>
          </rPr>
          <t xml:space="preserve">
Directiva 03 de 2013: “Directrices para prevenir conductas irregulares relacionadas con incumplimiento de los manuales de funciones y de procedimientos y la pérdida de elementos y documentos públicos. Para el cumplimiento a cabalidad de lo solicitado en el presente documento todas las entidades distritales deberán remitir, antes del 15 de mayo y antes del 15 noviembre de cada año, a través de sus oficinas de control interno de gestión y con destino a la Secretaría Técnica del Subcomité de Asuntos Disciplinarios del Distrito Capital, en cabeza del Director Distrital de Asuntos Disciplinarios de la Secretaría General de la Alcaldía Mayor de Bogotá D.C., un (1) informe contentivo de las actuaciones programadas y realizadas para dar cumplimiento a la presente Directiva. Dentro de dicho informe se deberán adjuntar las auditorías y los resultados de la evaluación que se señaló anteriormente”.</t>
        </r>
      </text>
    </comment>
    <comment ref="D34" authorId="1" shapeId="0" xr:uid="{00000000-0006-0000-0000-000008000000}">
      <text>
        <r>
          <rPr>
            <sz val="9"/>
            <color indexed="81"/>
            <rFont val="Tahoma"/>
            <family val="2"/>
          </rPr>
          <t xml:space="preserve">DIANA.CHINCHILLA:“ Decreto 2106 de 2019,: Por el cual se dictan normas para simplificar, suprimir y reformar trámites, procesos y procedimientos innecesarios existentes en la administración pública.
Artículo 156. Reportes del responsable de control interno. El artículo 14 de la Ley 87 de 1993, modificado por los artículos 9° de la Ley 1474 de 2011 y 231 del Decreto 019 de 2012, quedará así:   Artículo 14. Reportes del responsable de control interno.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 los organismos de control los posibles actos de corrupción e irregularidades que haya encontrado en ejercicio de sus funciones.  
El jefe de la Unidad de la Oficina de Control Interno o quien haga sus veces deberá publicar cada seis (6) meses, en el sitio web de la entidad, un informe de evaluación independiente del estado del sistema de control interno, de acuerdo con los lineamientos que imparta el Departamento Administrativo de la Función Pública, so pena de incurrir en falta disciplinaria grave.   En aquellas entidades que no dispongan de sitio web, los informes a que hace referencia el presente artículo deberán publicarse en medios de fácil acceso a la ciudadanía.   Los informes de los funcionarios del control interno tendrán valor probatorio en los procesos disciplinarios, administrativos, judiciales y fiscales cuando las autoridades pertinentes así lo soliciten.  Circular Externa No. 100-006 de 20192”
</t>
        </r>
      </text>
    </comment>
    <comment ref="D35" authorId="1" shapeId="0" xr:uid="{00000000-0006-0000-0000-000009000000}">
      <text>
        <r>
          <rPr>
            <b/>
            <sz val="9"/>
            <color indexed="81"/>
            <rFont val="Tahoma"/>
            <family val="2"/>
          </rPr>
          <t>DIANA.CHINCHILLA:</t>
        </r>
        <r>
          <rPr>
            <sz val="9"/>
            <color indexed="81"/>
            <rFont val="Tahoma"/>
            <family val="2"/>
          </rPr>
          <t xml:space="preserve">
Decreto Nacional 1068 de 2015): “Por medio del cual se expide el Decreto Único Reglamentario del Sector Hacienda y Crédito Público. Artículo 2.8.4.8.2. Verificación de cumplimiento de disposiciones.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Si se requiere tomar medidas antes de la presentación del informe, así lo hará saber el responsable del control interno al jefe del organismo. En todo caso, será responsabilidad de los secretarios generales, o quienes hagan sus veces, velar por el estricto cumplimiento de las disposiciones aquí contenidas. 
El informe de austeridad que presenten los Jefes de Control Interno podrá ser objeto de seguimiento por parte de la Contraloría General de la República a través del ejercicio de sus auditorías regulares”. 
</t>
        </r>
      </text>
    </comment>
    <comment ref="D36" authorId="1" shapeId="0" xr:uid="{00000000-0006-0000-0000-00000A000000}">
      <text>
        <r>
          <rPr>
            <b/>
            <sz val="9"/>
            <color indexed="81"/>
            <rFont val="Tahoma"/>
            <family val="2"/>
          </rPr>
          <t>DIANA.CHINCHILLA:</t>
        </r>
        <r>
          <rPr>
            <sz val="9"/>
            <color indexed="81"/>
            <rFont val="Tahoma"/>
            <family val="2"/>
          </rPr>
          <t xml:space="preserve">
Decreto Nacional 648 de 2017 artículo 2.2.21.4.9. “Por el cual se modifica y adiciona el Decreto 1083 de 2015, Reglamentario Único del Sector de la Función Pública.   ARTÍCULO 2.2.21.4.9 Informes. Los jefes de control interno o quienes hagan sus veces deberán presentar los informes que se relacionan a continuación
 Literal I : Seguimiento al Plan de Mejoramiento Contraloría de Bogotá para Informe Anual de Rendición de la Cuenta.
 Resoluciones Reglamentarias de la Contraloría Distrital No 011 de 2014, 004 de 2016, 023 de 2016 y 009 de 2019 (Circulares Contraloría Distrital No. 001 y 002 de 2020) </t>
        </r>
      </text>
    </comment>
    <comment ref="D37" authorId="1" shapeId="0" xr:uid="{00000000-0006-0000-0000-00000B000000}">
      <text>
        <r>
          <rPr>
            <b/>
            <sz val="9"/>
            <color indexed="81"/>
            <rFont val="Tahoma"/>
            <family val="2"/>
          </rPr>
          <t>DIANA.CHINCHILLA: Ley 1474 de 2011. Artículo 76. “</t>
        </r>
        <r>
          <rPr>
            <sz val="9"/>
            <color indexed="81"/>
            <rFont val="Tahoma"/>
            <family val="2"/>
          </rPr>
          <t xml:space="preserve">Por la cual se dictan normas orientadas a fortalecer los mecanismos de prevención, investigación y sanción de actos de corrupción y la efectividad del control de la gestión pública. ARTÍCULO  76. Oficina de Quejas, Sugerencias y Reclamos.  En toda entidad pública, deberá existir por lo menos una dependencia encargada de recibir, tramitar y resolver las quejas, sugerencias y reclamos que los ciudadanos formulen, y que se relacionen con el cumplimiento de la misión de la entidad. La oficina de control interno deberá vigilar que la atención se preste de acuerdo con las normas legales vigentes y rendirá a la administración de la entidad un informe semestral sobre el particular. En la página web principal de toda entidad pública deberá existir un link de quejas, sugerencias y reclamos de fácil acceso para que los ciudadanos realicen sus comentarios”.
</t>
        </r>
      </text>
    </comment>
    <comment ref="D38" authorId="1" shapeId="0" xr:uid="{00000000-0006-0000-0000-00000C000000}">
      <text>
        <r>
          <rPr>
            <b/>
            <sz val="9"/>
            <color indexed="81"/>
            <rFont val="Tahoma"/>
            <family val="2"/>
          </rPr>
          <t>DIANA.CHINCHILLA:</t>
        </r>
        <r>
          <rPr>
            <sz val="9"/>
            <color indexed="81"/>
            <rFont val="Tahoma"/>
            <family val="2"/>
          </rPr>
          <t xml:space="preserve">
Decreto Nacional No.1716 de 2009 “Por el cual se reglamenta el artículo 13 de la Ley 1285 de 2009, el artículo 75 de la Ley 446 de 1998 y del Capítulo V de la Ley 640 de 2001. Artículo 26.De la acción de repetición. Los Comités de Conciliación de las entidades públicas deberán realizar los estudios pertinentes para determinar la procedencia de la acción de repetición. 
Para ello, el ordenador del gasto, al día siguiente del pago total del capital de una condena, de una conciliación o de cualquier otro crédito surgido por concepto de la responsabilidad patrimonial de la entidad, deberá remitir el acto administrativo y sus antecedentes al Comité de Conciliación, para que en un término no superior a seis (6) meses se adopte la decisión motivada de iniciar o no el proceso de repetición y se presente la correspondiente demanda, cuando la misma resulte procedente, dentro de los tres (3) meses siguientes a la decisión. 
Parágrafo único. La Oficina de Control Interno de las entidades o quien haga sus veces, deberá verificar el cumplimiento de las obligaciones contenidas en este artículo.”
</t>
        </r>
      </text>
    </comment>
    <comment ref="M109" authorId="2" shapeId="0" xr:uid="{00000000-0006-0000-0000-00000D000000}">
      <text>
        <r>
          <rPr>
            <b/>
            <sz val="9"/>
            <color indexed="81"/>
            <rFont val="Tahoma"/>
            <family val="2"/>
          </rPr>
          <t>DELL:</t>
        </r>
        <r>
          <rPr>
            <sz val="9"/>
            <color indexed="81"/>
            <rFont val="Tahoma"/>
            <family val="2"/>
          </rPr>
          <t xml:space="preserve">
ver control de cambios 19 de maayo de 2020.</t>
        </r>
      </text>
    </comment>
    <comment ref="Q109" authorId="3" shapeId="0" xr:uid="{00000000-0006-0000-0000-00000E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pasa de octubre para noviembre</t>
      </text>
    </comment>
    <comment ref="M112" authorId="4" shapeId="0" xr:uid="{00000000-0006-0000-0000-00000F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cambia la programación de octubre a julio de 2020 de acuerdo a la reunión de autocontrol del 2 de julio de 2020</t>
      </text>
    </comment>
    <comment ref="D147" authorId="2" shapeId="0" xr:uid="{00000000-0006-0000-0000-000010000000}">
      <text>
        <r>
          <rPr>
            <b/>
            <sz val="9"/>
            <color indexed="81"/>
            <rFont val="Tahoma"/>
            <family val="2"/>
          </rPr>
          <t>DELL:</t>
        </r>
        <r>
          <rPr>
            <sz val="9"/>
            <color indexed="81"/>
            <rFont val="Tahoma"/>
            <family val="2"/>
          </rPr>
          <t xml:space="preserve">
DIANA.CHINCHILLA:
se incluye de acuerdo a la reunión realziada el día 15 de mayo  de 2019</t>
        </r>
      </text>
    </comment>
    <comment ref="D148" authorId="1" shapeId="0" xr:uid="{00000000-0006-0000-0000-000011000000}">
      <text>
        <r>
          <rPr>
            <b/>
            <sz val="9"/>
            <color indexed="81"/>
            <rFont val="Tahoma"/>
            <family val="2"/>
          </rPr>
          <t>DIANA.CHINCHILLA:</t>
        </r>
        <r>
          <rPr>
            <sz val="9"/>
            <color indexed="81"/>
            <rFont val="Tahoma"/>
            <family val="2"/>
          </rPr>
          <t xml:space="preserve">
se incluye de acuerdo a la reunión realziada el día 15 de mayo de 2019</t>
        </r>
      </text>
    </comment>
    <comment ref="D149" authorId="2" shapeId="0" xr:uid="{00000000-0006-0000-0000-000012000000}">
      <text>
        <r>
          <rPr>
            <b/>
            <sz val="9"/>
            <color indexed="81"/>
            <rFont val="Tahoma"/>
            <family val="2"/>
          </rPr>
          <t>DELL:se incluye de acuerdo acta reunión mayo 18 de 2020</t>
        </r>
        <r>
          <rPr>
            <sz val="9"/>
            <color indexed="81"/>
            <rFont val="Tahoma"/>
            <family val="2"/>
          </rPr>
          <t xml:space="preserve">
</t>
        </r>
      </text>
    </comment>
    <comment ref="D150" authorId="2" shapeId="0" xr:uid="{00000000-0006-0000-0000-000013000000}">
      <text>
        <r>
          <rPr>
            <b/>
            <sz val="9"/>
            <color indexed="81"/>
            <rFont val="Tahoma"/>
            <family val="2"/>
          </rPr>
          <t>DELL:</t>
        </r>
        <r>
          <rPr>
            <sz val="9"/>
            <color indexed="81"/>
            <rFont val="Tahoma"/>
            <family val="2"/>
          </rPr>
          <t xml:space="preserve">
ncluye de acuerdo acta reunión mayo 18 de 2020</t>
        </r>
      </text>
    </comment>
    <comment ref="D151" authorId="2" shapeId="0" xr:uid="{00000000-0006-0000-0000-000014000000}">
      <text>
        <r>
          <rPr>
            <b/>
            <sz val="9"/>
            <color indexed="81"/>
            <rFont val="Tahoma"/>
            <family val="2"/>
          </rPr>
          <t>DELL:</t>
        </r>
        <r>
          <rPr>
            <sz val="9"/>
            <color indexed="81"/>
            <rFont val="Tahoma"/>
            <family val="2"/>
          </rPr>
          <t xml:space="preserve">
ncluye de acuerdo acta reunión mayo 18 de 2020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Juan David</author>
  </authors>
  <commentList>
    <comment ref="F20" authorId="0" shapeId="0" xr:uid="{00000000-0006-0000-0100-000001000000}">
      <text>
        <r>
          <rPr>
            <sz val="9"/>
            <color indexed="81"/>
            <rFont val="Tahoma"/>
            <family val="2"/>
          </rPr>
          <t xml:space="preserve">12 DE MARZO DE 2020
</t>
        </r>
      </text>
    </comment>
    <comment ref="F25" authorId="0" shapeId="0" xr:uid="{00000000-0006-0000-0100-000002000000}">
      <text>
        <r>
          <rPr>
            <b/>
            <sz val="9"/>
            <color indexed="81"/>
            <rFont val="Tahoma"/>
            <family val="2"/>
          </rPr>
          <t xml:space="preserve">21 DE ABRIL DE 2020
</t>
        </r>
        <r>
          <rPr>
            <sz val="9"/>
            <color indexed="81"/>
            <rFont val="Tahoma"/>
            <family val="2"/>
          </rPr>
          <t xml:space="preserve">
</t>
        </r>
      </text>
    </comment>
    <comment ref="F30" authorId="0" shapeId="0" xr:uid="{00000000-0006-0000-0100-000003000000}">
      <text>
        <r>
          <rPr>
            <b/>
            <sz val="9"/>
            <color indexed="81"/>
            <rFont val="Tahoma"/>
            <family val="2"/>
          </rPr>
          <t>Juan David:</t>
        </r>
        <r>
          <rPr>
            <sz val="9"/>
            <color indexed="81"/>
            <rFont val="Tahoma"/>
            <family val="2"/>
          </rPr>
          <t xml:space="preserve">
27/04/2020
</t>
        </r>
      </text>
    </comment>
    <comment ref="C31" authorId="0" shapeId="0" xr:uid="{00000000-0006-0000-0100-000004000000}">
      <text>
        <r>
          <rPr>
            <b/>
            <sz val="9"/>
            <color indexed="81"/>
            <rFont val="Tahoma"/>
            <family val="2"/>
          </rPr>
          <t>5 DE MAYO DE 2020</t>
        </r>
      </text>
    </comment>
    <comment ref="F31" authorId="0" shapeId="0" xr:uid="{00000000-0006-0000-0100-000005000000}">
      <text>
        <r>
          <rPr>
            <b/>
            <sz val="9"/>
            <color indexed="81"/>
            <rFont val="Tahoma"/>
            <family val="2"/>
          </rPr>
          <t>28/04/2020</t>
        </r>
        <r>
          <rPr>
            <sz val="9"/>
            <color indexed="81"/>
            <rFont val="Tahoma"/>
            <family val="2"/>
          </rPr>
          <t xml:space="preserve">
</t>
        </r>
      </text>
    </comment>
    <comment ref="F32" authorId="0" shapeId="0" xr:uid="{00000000-0006-0000-0100-000006000000}">
      <text>
        <r>
          <rPr>
            <sz val="9"/>
            <color indexed="81"/>
            <rFont val="Tahoma"/>
            <family val="2"/>
          </rPr>
          <t>29 DE ABRIL DE 2020</t>
        </r>
      </text>
    </comment>
    <comment ref="F33" authorId="0" shapeId="0" xr:uid="{00000000-0006-0000-0100-000007000000}">
      <text>
        <r>
          <rPr>
            <b/>
            <sz val="9"/>
            <color indexed="81"/>
            <rFont val="Tahoma"/>
            <family val="2"/>
          </rPr>
          <t xml:space="preserve">23 DE ABRIL DE 2020
</t>
        </r>
        <r>
          <rPr>
            <sz val="9"/>
            <color indexed="81"/>
            <rFont val="Tahoma"/>
            <family val="2"/>
          </rPr>
          <t xml:space="preserve">
</t>
        </r>
      </text>
    </comment>
    <comment ref="F34" authorId="0" shapeId="0" xr:uid="{00000000-0006-0000-0100-000008000000}">
      <text>
        <r>
          <rPr>
            <b/>
            <sz val="9"/>
            <color indexed="81"/>
            <rFont val="Tahoma"/>
            <family val="2"/>
          </rPr>
          <t xml:space="preserve">16 DE ABRIL DE 2020
</t>
        </r>
        <r>
          <rPr>
            <sz val="9"/>
            <color indexed="81"/>
            <rFont val="Tahoma"/>
            <family val="2"/>
          </rPr>
          <t xml:space="preserve">
</t>
        </r>
      </text>
    </comment>
    <comment ref="F35" authorId="0" shapeId="0" xr:uid="{00000000-0006-0000-0100-000009000000}">
      <text>
        <r>
          <rPr>
            <b/>
            <sz val="9"/>
            <color indexed="81"/>
            <rFont val="Tahoma"/>
            <family val="2"/>
          </rPr>
          <t xml:space="preserve">7 DE MAYO DE 2020
</t>
        </r>
        <r>
          <rPr>
            <sz val="9"/>
            <color indexed="81"/>
            <rFont val="Tahoma"/>
            <family val="2"/>
          </rPr>
          <t xml:space="preserve">
</t>
        </r>
      </text>
    </comment>
    <comment ref="F36" authorId="0" shapeId="0" xr:uid="{00000000-0006-0000-0100-00000A000000}">
      <text>
        <r>
          <rPr>
            <sz val="9"/>
            <color indexed="81"/>
            <rFont val="Tahoma"/>
            <family val="2"/>
          </rPr>
          <t xml:space="preserve">11 DE MAYO DE 2020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Juan David</author>
  </authors>
  <commentList>
    <comment ref="G20" authorId="0" shapeId="0" xr:uid="{00000000-0006-0000-0300-000001000000}">
      <text>
        <r>
          <rPr>
            <sz val="9"/>
            <color indexed="81"/>
            <rFont val="Tahoma"/>
            <family val="2"/>
          </rPr>
          <t xml:space="preserve">12 DE MARZO DE 2020
</t>
        </r>
      </text>
    </comment>
    <comment ref="G25" authorId="0" shapeId="0" xr:uid="{00000000-0006-0000-0300-000002000000}">
      <text>
        <r>
          <rPr>
            <b/>
            <sz val="9"/>
            <color indexed="81"/>
            <rFont val="Tahoma"/>
            <family val="2"/>
          </rPr>
          <t xml:space="preserve">21 DE ABRIL DE 2020
</t>
        </r>
        <r>
          <rPr>
            <sz val="9"/>
            <color indexed="81"/>
            <rFont val="Tahoma"/>
            <family val="2"/>
          </rPr>
          <t xml:space="preserve">
</t>
        </r>
      </text>
    </comment>
    <comment ref="G30" authorId="0" shapeId="0" xr:uid="{00000000-0006-0000-0300-000003000000}">
      <text>
        <r>
          <rPr>
            <b/>
            <sz val="9"/>
            <color indexed="81"/>
            <rFont val="Tahoma"/>
            <family val="2"/>
          </rPr>
          <t>Juan David:</t>
        </r>
        <r>
          <rPr>
            <sz val="9"/>
            <color indexed="81"/>
            <rFont val="Tahoma"/>
            <family val="2"/>
          </rPr>
          <t xml:space="preserve">
27/04/2020
</t>
        </r>
      </text>
    </comment>
    <comment ref="D31" authorId="0" shapeId="0" xr:uid="{00000000-0006-0000-0300-000004000000}">
      <text>
        <r>
          <rPr>
            <b/>
            <sz val="9"/>
            <color indexed="81"/>
            <rFont val="Tahoma"/>
            <family val="2"/>
          </rPr>
          <t>5 DE MAYO DE 2020</t>
        </r>
      </text>
    </comment>
    <comment ref="G31" authorId="0" shapeId="0" xr:uid="{00000000-0006-0000-0300-000005000000}">
      <text>
        <r>
          <rPr>
            <b/>
            <sz val="9"/>
            <color indexed="81"/>
            <rFont val="Tahoma"/>
            <family val="2"/>
          </rPr>
          <t>28/04/2020</t>
        </r>
        <r>
          <rPr>
            <sz val="9"/>
            <color indexed="81"/>
            <rFont val="Tahoma"/>
            <family val="2"/>
          </rPr>
          <t xml:space="preserve">
</t>
        </r>
      </text>
    </comment>
    <comment ref="G32" authorId="0" shapeId="0" xr:uid="{00000000-0006-0000-0300-000006000000}">
      <text>
        <r>
          <rPr>
            <sz val="9"/>
            <color indexed="81"/>
            <rFont val="Tahoma"/>
            <family val="2"/>
          </rPr>
          <t>29 DE ABRIL DE 2020</t>
        </r>
      </text>
    </comment>
    <comment ref="G33" authorId="0" shapeId="0" xr:uid="{00000000-0006-0000-0300-000007000000}">
      <text>
        <r>
          <rPr>
            <b/>
            <sz val="9"/>
            <color indexed="81"/>
            <rFont val="Tahoma"/>
            <family val="2"/>
          </rPr>
          <t xml:space="preserve">23 DE ABRIL DE 2020
</t>
        </r>
        <r>
          <rPr>
            <sz val="9"/>
            <color indexed="81"/>
            <rFont val="Tahoma"/>
            <family val="2"/>
          </rPr>
          <t xml:space="preserve">
</t>
        </r>
      </text>
    </comment>
    <comment ref="G34" authorId="0" shapeId="0" xr:uid="{00000000-0006-0000-0300-000008000000}">
      <text>
        <r>
          <rPr>
            <b/>
            <sz val="9"/>
            <color indexed="81"/>
            <rFont val="Tahoma"/>
            <family val="2"/>
          </rPr>
          <t xml:space="preserve">16 DE ABRIL DE 2020
</t>
        </r>
        <r>
          <rPr>
            <sz val="9"/>
            <color indexed="81"/>
            <rFont val="Tahoma"/>
            <family val="2"/>
          </rPr>
          <t xml:space="preserve">
</t>
        </r>
      </text>
    </comment>
    <comment ref="G35" authorId="0" shapeId="0" xr:uid="{00000000-0006-0000-0300-000009000000}">
      <text>
        <r>
          <rPr>
            <b/>
            <sz val="9"/>
            <color indexed="81"/>
            <rFont val="Tahoma"/>
            <family val="2"/>
          </rPr>
          <t xml:space="preserve">7 DE MAYO DE 2020
</t>
        </r>
        <r>
          <rPr>
            <sz val="9"/>
            <color indexed="81"/>
            <rFont val="Tahoma"/>
            <family val="2"/>
          </rPr>
          <t xml:space="preserve">
</t>
        </r>
      </text>
    </comment>
    <comment ref="G36" authorId="0" shapeId="0" xr:uid="{00000000-0006-0000-0300-00000A000000}">
      <text>
        <r>
          <rPr>
            <sz val="9"/>
            <color indexed="81"/>
            <rFont val="Tahoma"/>
            <family val="2"/>
          </rPr>
          <t xml:space="preserve">11 DE MAYO DE 2020
</t>
        </r>
      </text>
    </comment>
  </commentList>
</comments>
</file>

<file path=xl/sharedStrings.xml><?xml version="1.0" encoding="utf-8"?>
<sst xmlns="http://schemas.openxmlformats.org/spreadsheetml/2006/main" count="3263" uniqueCount="1120">
  <si>
    <t>Responsable</t>
  </si>
  <si>
    <t>Marco</t>
  </si>
  <si>
    <t>Programación</t>
  </si>
  <si>
    <t>Ejecución</t>
  </si>
  <si>
    <t>Total</t>
  </si>
  <si>
    <t>% Avance</t>
  </si>
  <si>
    <t>Auditorías a procesos</t>
  </si>
  <si>
    <t>Julie Martínez</t>
  </si>
  <si>
    <t>Gladis Bonilla</t>
  </si>
  <si>
    <t>Oscar Hernández</t>
  </si>
  <si>
    <t>Oscar Miranda</t>
  </si>
  <si>
    <t>Norhela Gutiérrez</t>
  </si>
  <si>
    <t>Luis E. Perdomo</t>
  </si>
  <si>
    <t>Camilo Leguizamón</t>
  </si>
  <si>
    <t>Felipe Mancera</t>
  </si>
  <si>
    <t>Guillermo Delgadillo</t>
  </si>
  <si>
    <t>Unidad de medida</t>
  </si>
  <si>
    <t>OCIN</t>
  </si>
  <si>
    <t>Rodolfo Segura</t>
  </si>
  <si>
    <t>Nelson Zamudio</t>
  </si>
  <si>
    <t>Sandra Villamil</t>
  </si>
  <si>
    <t>Alix Fajardo</t>
  </si>
  <si>
    <t>Nubia Hernández</t>
  </si>
  <si>
    <t>Diego Useche</t>
  </si>
  <si>
    <t>Memorando</t>
  </si>
  <si>
    <t>Relación con entes externos</t>
  </si>
  <si>
    <t>Descripción actividad</t>
  </si>
  <si>
    <t>Cumplimiento</t>
  </si>
  <si>
    <t>Mensual</t>
  </si>
  <si>
    <t>Trimestral</t>
  </si>
  <si>
    <t>Semestral</t>
  </si>
  <si>
    <t>Anual</t>
  </si>
  <si>
    <t>Luis A. Ortiz</t>
  </si>
  <si>
    <t>Dario Romero</t>
  </si>
  <si>
    <t>Cargo</t>
  </si>
  <si>
    <t>David Bohórquez</t>
  </si>
  <si>
    <t>Dependencias</t>
  </si>
  <si>
    <t>Contratista</t>
  </si>
  <si>
    <t>Funcionario</t>
  </si>
  <si>
    <t>DGEN</t>
  </si>
  <si>
    <t>FIAB</t>
  </si>
  <si>
    <t>OTIC</t>
  </si>
  <si>
    <t>OAC</t>
  </si>
  <si>
    <t>OAP</t>
  </si>
  <si>
    <t>DGOAT</t>
  </si>
  <si>
    <t>DJUR</t>
  </si>
  <si>
    <t>DRAG</t>
  </si>
  <si>
    <t>DRAM</t>
  </si>
  <si>
    <t>DRMC</t>
  </si>
  <si>
    <t>DRBM</t>
  </si>
  <si>
    <t>DRBC</t>
  </si>
  <si>
    <t>DRCH</t>
  </si>
  <si>
    <t>DRGU</t>
  </si>
  <si>
    <t>DRRN</t>
  </si>
  <si>
    <t>DRSC</t>
  </si>
  <si>
    <t>DRSO</t>
  </si>
  <si>
    <t>DRSOA</t>
  </si>
  <si>
    <t>DRSU</t>
  </si>
  <si>
    <t>DRTE</t>
  </si>
  <si>
    <t>DRUB</t>
  </si>
  <si>
    <t>DESCA</t>
  </si>
  <si>
    <t>DCASC</t>
  </si>
  <si>
    <t>OTH</t>
  </si>
  <si>
    <t>DCDI</t>
  </si>
  <si>
    <t>DAF</t>
  </si>
  <si>
    <t>DOI</t>
  </si>
  <si>
    <t>SGEN</t>
  </si>
  <si>
    <t>DMMLA</t>
  </si>
  <si>
    <t>GES</t>
  </si>
  <si>
    <t>GSG</t>
  </si>
  <si>
    <t>GCO</t>
  </si>
  <si>
    <t>TIC</t>
  </si>
  <si>
    <t>AAM</t>
  </si>
  <si>
    <t>GAP</t>
  </si>
  <si>
    <t>OAM</t>
  </si>
  <si>
    <t>GHU</t>
  </si>
  <si>
    <t>GJU</t>
  </si>
  <si>
    <t>GCT</t>
  </si>
  <si>
    <t>GSC</t>
  </si>
  <si>
    <t>GAL</t>
  </si>
  <si>
    <t>GFI</t>
  </si>
  <si>
    <t>GDO</t>
  </si>
  <si>
    <t>GAM</t>
  </si>
  <si>
    <t>MSM</t>
  </si>
  <si>
    <t>Procesos</t>
  </si>
  <si>
    <t>X</t>
  </si>
  <si>
    <t>Asesor</t>
  </si>
  <si>
    <t>(DOI) - DIA</t>
  </si>
  <si>
    <t>Direcciones Regionales</t>
  </si>
  <si>
    <t>G I+D+I</t>
  </si>
  <si>
    <t>(OAM) - OOA</t>
  </si>
  <si>
    <t>GIA</t>
  </si>
  <si>
    <t>Sub-total Dep.</t>
  </si>
  <si>
    <t>Dependencias Nivel Central</t>
  </si>
  <si>
    <t>DLIA</t>
  </si>
  <si>
    <t>(DMMLA) - DRN</t>
  </si>
  <si>
    <t>Sub-total</t>
  </si>
  <si>
    <t>Enlace</t>
  </si>
  <si>
    <t>OAM - (OOA)</t>
  </si>
  <si>
    <t>DMMLA - (DRN)</t>
  </si>
  <si>
    <t>DOI - (DIA)</t>
  </si>
  <si>
    <t>N.A.</t>
  </si>
  <si>
    <t>No. Procesos</t>
  </si>
  <si>
    <t>No. Dependencias</t>
  </si>
  <si>
    <t>No. Direcciones Regionales</t>
  </si>
  <si>
    <t>ESTADO ACTUAL</t>
  </si>
  <si>
    <t>PROPUESTA 2018</t>
  </si>
  <si>
    <t>CRITERIOS DE ASIGNACIÓN DE ENLACES</t>
  </si>
  <si>
    <t>2. Direcciones Regionales (lejanas) asignadas a funcionarios.</t>
  </si>
  <si>
    <t>5. Cargas equitativas.</t>
  </si>
  <si>
    <t>1. Nueva estructura de Procesos y Dependencias (según Acuerdo 28 de 2017 y Memo No. 20174100298 de 11/12/2017).</t>
  </si>
  <si>
    <t>3. Coherencia entre Procesos y Dependencias (ej.: GAP y GSC con DCASC, GIA con FIAB y DOI).</t>
  </si>
  <si>
    <t>4. Antigüedad de los profesionales.</t>
  </si>
  <si>
    <t>6. A todos les quede asignado un proceso y una dependencia, para aprender de los diferentes seguimientos y evaluaciones.</t>
  </si>
  <si>
    <t>ROL</t>
  </si>
  <si>
    <t>ITEM</t>
  </si>
  <si>
    <t>EVALUACIÓN Y SEGUIMIENTO</t>
  </si>
  <si>
    <t>INFORMES DE LEY</t>
  </si>
  <si>
    <t>Proceso de Comunicaciones</t>
  </si>
  <si>
    <t>Proceso de Evaluación Control y Seguimiento</t>
  </si>
  <si>
    <t>Proceso de  Gestión Ambiental y Desarrollo Rural</t>
  </si>
  <si>
    <t>Proceso de Participación y Educación Ambiental</t>
  </si>
  <si>
    <t>Proceso de Gestión Documental</t>
  </si>
  <si>
    <t>Proceso de Gestión de Recursos Financieros</t>
  </si>
  <si>
    <t>Proceso de Gestión del Talento Humano</t>
  </si>
  <si>
    <t>SEGUIMIENTOS PLAN DE MEJORAMIENTO CONTRALORIA</t>
  </si>
  <si>
    <t>SEGUIMIENTOS PLAN DE MEJORAMIENTO POR PROCESO</t>
  </si>
  <si>
    <t>Informe consolidado de plan de mejoramiento por procesos</t>
  </si>
  <si>
    <t>SEGUIMIENTOS A INDICADORES POR PROCESOS</t>
  </si>
  <si>
    <t>Proceso Direccionamiento Estratégico</t>
  </si>
  <si>
    <t>Informe consolidado de plan de mejoramiento Contraloría</t>
  </si>
  <si>
    <t>EVALUACIÓN A LA GESTIÓN DE RIESGOS DE CORRUPCIÓN</t>
  </si>
  <si>
    <t>SEGUIMIENTOS ESPECIALES</t>
  </si>
  <si>
    <t>memorando</t>
  </si>
  <si>
    <t>Francisco Romero</t>
  </si>
  <si>
    <t>Irelva Canosa</t>
  </si>
  <si>
    <t>Diana Chinchilla</t>
  </si>
  <si>
    <t>RELACIÓN CON ENTES EXERNOS DE CONTROL</t>
  </si>
  <si>
    <t>LIDERAZGO ESTRATÉGICO</t>
  </si>
  <si>
    <t>TODOS</t>
  </si>
  <si>
    <t>Francisco Romero
TODOS</t>
  </si>
  <si>
    <t xml:space="preserve">PROYECTADO POR: </t>
  </si>
  <si>
    <t>SANDRA ESPERANZA VILLAMIL MUÑOZ
Jefe Oficina de Control Interno</t>
  </si>
  <si>
    <t>APROBADO POR:</t>
  </si>
  <si>
    <t>ROL: ENFOQUE HACIA LA PREVENCIÓN</t>
  </si>
  <si>
    <t>ROL: LIDERAZGO ESTRATÉGICO</t>
  </si>
  <si>
    <t>ROL: RELACIÓN CON ENTES EXTERNOS DE CONTROL</t>
  </si>
  <si>
    <t>Proceso Planeación Ambiental</t>
  </si>
  <si>
    <t>Proceso de Gestión de Recursos Informáticos y Tecnológicos</t>
  </si>
  <si>
    <t>CONTROL DE CAMBIOS</t>
  </si>
  <si>
    <t>Informes de Ley</t>
  </si>
  <si>
    <t>Seguimientos</t>
  </si>
  <si>
    <t>Evaluación y seguimiento</t>
  </si>
  <si>
    <t>Liderazgo estratégico</t>
  </si>
  <si>
    <t>Proceso de Gestión  de Recursos Informáticos y Tecnológicos</t>
  </si>
  <si>
    <t>TOTAL DE INFORMES DE LEY PROGRAMADOS Y CUMPLIDOS</t>
  </si>
  <si>
    <t>Proceso Gestión Jurídica</t>
  </si>
  <si>
    <t xml:space="preserve">PLAN ANUAL DE AUDITORÍA OFICINA DE CONTROL INTERNO
SECRETARIA DISTRITAL DE AMBIENTE 
</t>
  </si>
  <si>
    <t>Proceso Gestión Contractual</t>
  </si>
  <si>
    <t>Proceso SIG</t>
  </si>
  <si>
    <t>Proceso Gestión de servicio a la ciudadanía</t>
  </si>
  <si>
    <t>Auditoría al proceso de Gestión Administrativa</t>
  </si>
  <si>
    <t>Proceso de Gestión Administrativa</t>
  </si>
  <si>
    <t xml:space="preserve">NOTAS: 
1. El cumplimiento de este plan esta supeditado a la asignación de los recursos necesarios para ejecutarlo, así como a la disposición de las áreas para atender los procesos de auditoría en las fechas programadas.
2. Los cambios en las fechas de ejecución de este plan podrán ser realizados directamente por la jefe de la Oficina de Control Interno y quedarán documentados en las acta de autoevaluación del proceso control y mejora.
3. Las actividades programadas de seguimiento a planes de mejoramiento por proceso y suscritos ante la Contraloría dependerán de la existencia de acciones formuladas de lo contrario se diligenciará en observaciones con No Aplica.
4. La respuesta a PQRS está supeditada a las solicitudes que ingresen y que sean responsabilidad de la Oficina de Control Interno, en lo meses que no ingresen se documentará con No Aplica para este mes.
</t>
  </si>
  <si>
    <t>Criterios:  Sistema Integrado de Gestión adoptado por la Entidad (ISO 9001: 2015, ISO 14001:2007, OHSAS 18001:2007, MECI-MIPG, Normatividad aplicable a la Organización).</t>
  </si>
  <si>
    <t>Elizabeth Peña</t>
  </si>
  <si>
    <t xml:space="preserve">Objetivo del plan: Generar valor a la gestión de la Entidad, promoviendo la eficacia y efectividad en su operación, a través del ejercicio de los roles de la Oficina de Control Interno: liderazgo estratégico, enfoque hacía la prevención, evaluación de la gestión del riesgo, evaluación y seguimiento y relación con entes externos de control, en procura de la mejora continua, sostenibilidad del sistema de control interno, la adecuación del SIG al MIPG, logro de los objetivos y metas institucionales y el cumplimiento de la normatividad aplicable. </t>
  </si>
  <si>
    <t>Alcance del Plan: Inicia con la evaluación y seguimiento a la implementación, mantenimiento y mejora de los sistemas de  gestión, Modelo Integrado de PLaneación y Gestión, continua con  la asesoría y acompañamiento de las actividades de fortalecimiento de los sistemas a través del liderazgo estratégico, el enfoque hacía la prevención, sigue con el seguimiento y verificación de las recomendaciones de mejora continua y finaliza con la evaluación del cierre efectivo de las acciones formuladas en los planes de mejoramiento,  que contribuyen al fortalecimiento del Sistema Integrado de Gestión Publica.  El periodo a evaluar será en auditoría un año anterior a la fecha de inciación de la misma y en los demás lo que se encuentre en ejecución en todas las sedes, procesos, programas y proyectos de la organización.
Se revisará la idoneidad y efectividad del esquema operativo, el flujo de información y las políticas de operación y el ejercicio de la responsabilidades en la ejecución de los objetivos.</t>
  </si>
  <si>
    <t xml:space="preserve">Sara Stella Moyano </t>
  </si>
  <si>
    <t>Karen Quintero</t>
  </si>
  <si>
    <t>Realizar una medición de la efectividad del Plan de Mejoramiento por Proceso</t>
  </si>
  <si>
    <t>Proceso de Metrología, Monitoreo y Modelación</t>
  </si>
  <si>
    <t>Miguel Ángel Pardo</t>
  </si>
  <si>
    <t>Seguimiento al Decreto 371</t>
  </si>
  <si>
    <t>auditoría al Plan Institucional de Respuesta a Emergencias PIRE</t>
  </si>
  <si>
    <t>SEGUIMIENTO ESPECIALES</t>
  </si>
  <si>
    <t xml:space="preserve">Ana Lucía Bacares </t>
  </si>
  <si>
    <t>EVALUACIÓN A RIESGOS DE GESTIÓN Y CORRUPCIÓN</t>
  </si>
  <si>
    <t>Realizar una medición de la efectividad del Plan de Mejoramiento suscrito ante la Contraloría.</t>
  </si>
  <si>
    <t>Informe consolidado evaluación a  riesgos de gestión y corrupción</t>
  </si>
  <si>
    <t>Coordinar las sesiones del  CICCI (Convocatorias, presentaciones y actas)
Avance de la ejecución del Plan Anual de Auditoría 
*Fechas de corte de la Información: 30 de junio y 31 de diciembre , ante el Comité Institucional de Coordinación de Control Interno
* Fechas de presentación: a más tardar el 31 de julio y 31 de enero, respectivamente
(Decreto Distrital 215 de 2017 Art 1 Parágrafo 2)</t>
  </si>
  <si>
    <r>
      <rPr>
        <b/>
        <sz val="12"/>
        <color theme="1"/>
        <rFont val="Century Gothic"/>
        <family val="2"/>
      </rPr>
      <t>Recursos:</t>
    </r>
    <r>
      <rPr>
        <sz val="12"/>
        <color theme="1"/>
        <rFont val="Century Gothic"/>
        <family val="2"/>
      </rPr>
      <t xml:space="preserve">
- Humanos:  Equipo de trabajo de la Oficina de Control interno
- Tecnológicos: Equipos de computo, sistemas de información , sistemas de redes y correo electrónico de la entidad.
- Logísticos: Transporte.</t>
    </r>
  </si>
  <si>
    <t>Miguel Ángel Pardo
Karen Quintero</t>
  </si>
  <si>
    <t xml:space="preserve">Silveria Asprilla </t>
  </si>
  <si>
    <t xml:space="preserve">Francisco Romero
Silveria Asprilla </t>
  </si>
  <si>
    <t>AUDITORÍAS INTERNAS</t>
  </si>
  <si>
    <t>SEGUIMIENTO PLAN DE MEJORAMIENTO POR PROCESO</t>
  </si>
  <si>
    <t>EVALUACIÓN Y SEGUIMIENTO A INDICADORES POR PROCESO</t>
  </si>
  <si>
    <t>ROL ENFOQUE HACÍA LA PREVENCIÓN</t>
  </si>
  <si>
    <t>Informe consolidado de Indicadores por proceso</t>
  </si>
  <si>
    <t>Evaluación de metas plan de desarrollo priorizadas por la Oficina de Control Interno</t>
  </si>
  <si>
    <t xml:space="preserve">PLAN ANUAL DE AUDITORÍA - OFICINA DE CONTROL INTERNO
SECRETARIA DISTRITAL DE AMBIENTE 
</t>
  </si>
  <si>
    <t>Alcance del Plan: Inicia con la evaluación y seguimiento a la implementación, mantenimiento y mejora del Sistema de Control Interno inmerso dentro del Modelo Integrado de Planeación y Gestión, continua con  la asesoría y acompañamiento de las actividades de fortalecimiento de los sistemas a través del liderazgo estratégico, el enfoque hacía la prevención, sigue con el seguimiento y verificación de las recomendaciones de mejora continua y finaliza con la evaluación del cierre efectivo de las acciones formuladas en los planes de mejoramiento,  que contribuyen al fortalecimiento del Sistema Integrado de Gestión Publica.  El periodo a evaluar en auditorías será un año anterior a la fecha de inciación y lo que se encuentre en ejecución en todas las sedes, procesos, programas y proyectos de la organización.
Se revisará la idoneidad y efectividad del esquema operativo, el flujo de información y las políticas de operación y el ejercicio de la responsabilidades en la ejecución de los objetivos.</t>
  </si>
  <si>
    <r>
      <rPr>
        <b/>
        <sz val="16"/>
        <color theme="1"/>
        <rFont val="Arial"/>
        <family val="2"/>
      </rPr>
      <t>Recursos:</t>
    </r>
    <r>
      <rPr>
        <sz val="16"/>
        <color theme="1"/>
        <rFont val="Arial"/>
        <family val="2"/>
      </rPr>
      <t xml:space="preserve">
- Humanos:  Equipo de trabajo de la Oficina de Control interno
- Tecnológicos: Equipos de computo, sistemas de información , sistemas de redes y correo electrónico de la entidad.
- Logísticos: Transporte.</t>
    </r>
  </si>
  <si>
    <t>Servir de puente entre la entidad y los entes de control en el marco de las auditorías (hacer el reparto de los requerimientos y consolidar las respuestas)</t>
  </si>
  <si>
    <t>Total auditoria</t>
  </si>
  <si>
    <t>Criterios:   MECI-MIPG, Normatividad aplicable a la Organización.</t>
  </si>
  <si>
    <t>Auditoría al proceso de Metrología, Monitoreo y Modelación</t>
  </si>
  <si>
    <t>Auditoría al Proceso SIG</t>
  </si>
  <si>
    <t>Proceso Gestión Disciplinaria</t>
  </si>
  <si>
    <t xml:space="preserve">
Francisco Romero</t>
  </si>
  <si>
    <t>Auditoría especial a nómina</t>
  </si>
  <si>
    <t>COMITÉ DE AUTOCONTROL OCI (FUNCIONARIOS Y CONTRATISTAS OCI), ACTA DE COMITÉ DE AUTOCONTROL No. 1 de enero 7 de 2020</t>
  </si>
  <si>
    <t>COMITÉ DE COORDINACIÓN DEL SISTEMA DE CONTROL INTERNO: Acta No.1   de enero 28 de  2020</t>
  </si>
  <si>
    <t xml:space="preserve">Sara Stella Moyano, Francisco Rómero, Silveria Asprilla
Ana Lucía Bacares </t>
  </si>
  <si>
    <r>
      <t xml:space="preserve">Evaluación al Sistema de Control Interno Contable
</t>
    </r>
    <r>
      <rPr>
        <sz val="12"/>
        <rFont val="Century Gothic"/>
        <family val="2"/>
      </rPr>
      <t xml:space="preserve">*  </t>
    </r>
    <r>
      <rPr>
        <b/>
        <u/>
        <sz val="12"/>
        <rFont val="Century Gothic"/>
        <family val="2"/>
      </rPr>
      <t>Antes del 31 de enero</t>
    </r>
    <r>
      <rPr>
        <sz val="12"/>
        <rFont val="Century Gothic"/>
        <family val="2"/>
      </rPr>
      <t xml:space="preserve"> a  Dirección Distrital de Contabilidad.
*  </t>
    </r>
    <r>
      <rPr>
        <b/>
        <u/>
        <sz val="12"/>
        <rFont val="Century Gothic"/>
        <family val="2"/>
      </rPr>
      <t>Antes del 31 de enero</t>
    </r>
    <r>
      <rPr>
        <sz val="12"/>
        <rFont val="Century Gothic"/>
        <family val="2"/>
      </rPr>
      <t xml:space="preserve"> a Veeduría Distrital.  
*  </t>
    </r>
    <r>
      <rPr>
        <b/>
        <u/>
        <sz val="12"/>
        <rFont val="Century Gothic"/>
        <family val="2"/>
      </rPr>
      <t>Antes del 15 febrero</t>
    </r>
    <r>
      <rPr>
        <sz val="12"/>
        <rFont val="Century Gothic"/>
        <family val="2"/>
      </rPr>
      <t xml:space="preserve"> a Contraloría de Bogotá, en formato CBN-1019 en la Rendición Cuenta Anual (Décimo primer día hábil de febrero) 
</t>
    </r>
    <r>
      <rPr>
        <b/>
        <u/>
        <sz val="12"/>
        <rFont val="Century Gothic"/>
        <family val="2"/>
      </rPr>
      <t xml:space="preserve"> Decreto Nacional 648 de 2017 artículo 2.2.21.4.9. literal "d". </t>
    </r>
    <r>
      <rPr>
        <sz val="12"/>
        <rFont val="Century Gothic"/>
        <family val="2"/>
      </rPr>
      <t>(Resoluciones 357 de 2008, 193 de 2016 y 706 de 2016 art. 16 de la Contaduría General de la Nación, Res 001 de 2015 de la Contaduría General de la Nación, en especial art 2 parágrafo 1 (Instructivo 002 del 21 de Diciembre de 2016 de la Contaduría General de la Nación, para vigencia 2017)</t>
    </r>
    <r>
      <rPr>
        <b/>
        <u/>
        <sz val="12"/>
        <rFont val="Century Gothic"/>
        <family val="2"/>
      </rPr>
      <t>.</t>
    </r>
  </si>
  <si>
    <r>
      <rPr>
        <b/>
        <sz val="12"/>
        <rFont val="Century Gothic"/>
        <family val="2"/>
      </rPr>
      <t>Evaluación Institucional a la Gestión por Dependencias</t>
    </r>
    <r>
      <rPr>
        <sz val="12"/>
        <rFont val="Century Gothic"/>
        <family val="2"/>
      </rPr>
      <t xml:space="preserve">  
</t>
    </r>
    <r>
      <rPr>
        <b/>
        <u/>
        <sz val="12"/>
        <rFont val="Century Gothic"/>
        <family val="2"/>
      </rPr>
      <t>(Ley 909 de 2004 art. 39</t>
    </r>
    <r>
      <rPr>
        <u/>
        <sz val="12"/>
        <rFont val="Century Gothic"/>
        <family val="2"/>
      </rPr>
      <t xml:space="preserve">, </t>
    </r>
    <r>
      <rPr>
        <sz val="12"/>
        <rFont val="Century Gothic"/>
        <family val="2"/>
      </rPr>
      <t xml:space="preserve">Decreto Nacional 1227 de 2005, art. 52 y siguientes, Circular 004 del 2005 del DAFP, Acuerdos de la CNSC 565 de 2016  y  816 de 2016. Decreto Nacional 648 de 2017 artículo 2.2.21.4.9. literal e.
* </t>
    </r>
    <r>
      <rPr>
        <b/>
        <u/>
        <sz val="12"/>
        <rFont val="Century Gothic"/>
        <family val="2"/>
      </rPr>
      <t>Antes del 30 de enero</t>
    </r>
    <r>
      <rPr>
        <sz val="12"/>
        <rFont val="Century Gothic"/>
        <family val="2"/>
      </rPr>
      <t xml:space="preserve"> a representante legal y jefes de dependencias.</t>
    </r>
  </si>
  <si>
    <r>
      <rPr>
        <b/>
        <sz val="12"/>
        <rFont val="Century Gothic"/>
        <family val="2"/>
      </rPr>
      <t>Comité de Conciliaciones</t>
    </r>
    <r>
      <rPr>
        <sz val="12"/>
        <rFont val="Century Gothic"/>
        <family val="2"/>
      </rPr>
      <t xml:space="preserve"> (</t>
    </r>
    <r>
      <rPr>
        <b/>
        <u/>
        <sz val="12"/>
        <rFont val="Century Gothic"/>
        <family val="2"/>
      </rPr>
      <t>Decreto Nacional No.1716 de 2009</t>
    </r>
    <r>
      <rPr>
        <sz val="12"/>
        <rFont val="Century Gothic"/>
        <family val="2"/>
      </rPr>
      <t xml:space="preserve">). Seguimiento al Sistema de Procesos Judiciales SIPROJ. </t>
    </r>
  </si>
  <si>
    <r>
      <rPr>
        <b/>
        <sz val="12"/>
        <rFont val="Century Gothic"/>
        <family val="2"/>
      </rPr>
      <t>Seguimiento a Directrices para Prevenir Conductas Irregulares sobre Incumplimiento de Manuales de Funciones y de Procedimientos y Pérdida de Elementos y Documentos Públicos</t>
    </r>
    <r>
      <rPr>
        <sz val="12"/>
        <rFont val="Century Gothic"/>
        <family val="2"/>
      </rPr>
      <t xml:space="preserve"> 
(</t>
    </r>
    <r>
      <rPr>
        <b/>
        <u/>
        <sz val="12"/>
        <rFont val="Century Gothic"/>
        <family val="2"/>
      </rPr>
      <t>Directiva 03 de 2013</t>
    </r>
    <r>
      <rPr>
        <sz val="12"/>
        <rFont val="Century Gothic"/>
        <family val="2"/>
      </rPr>
      <t xml:space="preserve"> de Alcaldía Mayor de Bogotá, Decreto Distrital 654 de 2011 artículo 73). 
*A Secretaria técnica del Subcomité de Asuntos disciplinarios del Distrito Capital Dirección Distrital de Asuntos Disciplinarios.</t>
    </r>
    <r>
      <rPr>
        <b/>
        <u/>
        <sz val="12"/>
        <rFont val="Century Gothic"/>
        <family val="2"/>
      </rPr>
      <t xml:space="preserve"> Antes del 15 de mayo y antes del 15 de noviembre</t>
    </r>
    <r>
      <rPr>
        <b/>
        <sz val="12"/>
        <rFont val="Century Gothic"/>
        <family val="2"/>
      </rPr>
      <t>.</t>
    </r>
  </si>
  <si>
    <r>
      <rPr>
        <b/>
        <sz val="12"/>
        <rFont val="Century Gothic"/>
        <family val="2"/>
      </rPr>
      <t xml:space="preserve">Seguimiento al Plan de Mejoramiento Contraloría de Bogotá para Informe Anual de Rendición de la Cuenta,  </t>
    </r>
    <r>
      <rPr>
        <sz val="12"/>
        <rFont val="Century Gothic"/>
        <family val="2"/>
      </rPr>
      <t xml:space="preserve">
Informe de la Oficina de Control Interno de la vigencia 2019
</t>
    </r>
    <r>
      <rPr>
        <b/>
        <u/>
        <sz val="12"/>
        <rFont val="Century Gothic"/>
        <family val="2"/>
      </rPr>
      <t>Decreto Nacional 648 de 2017 artículo 2.2.21.4.9. literal I.</t>
    </r>
    <r>
      <rPr>
        <sz val="12"/>
        <rFont val="Century Gothic"/>
        <family val="2"/>
      </rPr>
      <t xml:space="preserve">
* Envío a Representante Legal y Contraloría de Bogotá D.C.
* Rendición de la Cuenta Anual, con corte a 31 de diciembre: </t>
    </r>
    <r>
      <rPr>
        <b/>
        <u/>
        <sz val="12"/>
        <rFont val="Century Gothic"/>
        <family val="2"/>
      </rPr>
      <t>Décimo primer día hábil de febrero</t>
    </r>
    <r>
      <rPr>
        <sz val="12"/>
        <rFont val="Century Gothic"/>
        <family val="2"/>
      </rPr>
      <t xml:space="preserve"> a Contraloría de Bogotá (15 febrero de 2018). Consolidación y transmisión de informes de Rendición de la cuenta anual de cada uno de los procesos.
</t>
    </r>
    <r>
      <rPr>
        <b/>
        <sz val="8"/>
        <rFont val="Calibri"/>
        <family val="2"/>
      </rPr>
      <t/>
    </r>
  </si>
  <si>
    <r>
      <rPr>
        <b/>
        <sz val="12"/>
        <rFont val="Century Gothic"/>
        <family val="2"/>
      </rPr>
      <t xml:space="preserve">Seguimiento a la Austeridad en el Gasto
</t>
    </r>
    <r>
      <rPr>
        <b/>
        <u/>
        <sz val="12"/>
        <rFont val="Century Gothic"/>
        <family val="2"/>
      </rPr>
      <t xml:space="preserve">Decreto Nacional 1068 de 2015  artículos 2.8.4.8.1, 2.8.4.8.2 y 2.8.4.3.1.4 </t>
    </r>
    <r>
      <rPr>
        <sz val="12"/>
        <rFont val="Century Gothic"/>
        <family val="2"/>
      </rPr>
      <t xml:space="preserve">(compiló Decretos Nacionales 1737, 1738 de 1998 y 984 de 2012, Decreto Nacional 648 de 2017 artículo 2.2.21.4.9. literal H.. Incluir:
*Seguimiento a Contratos o convenios con terceros para la administración de recursos 
*Seguimiento a Pago de Conciliaciones Judiciales
</t>
    </r>
    <r>
      <rPr>
        <b/>
        <u/>
        <sz val="12"/>
        <rFont val="Century Gothic"/>
        <family val="2"/>
      </rPr>
      <t xml:space="preserve">* Trimestral a representante legal. </t>
    </r>
  </si>
  <si>
    <r>
      <t xml:space="preserve">Informe  Evaluación independiente del Sistema de Control Interno </t>
    </r>
    <r>
      <rPr>
        <b/>
        <u/>
        <sz val="12"/>
        <rFont val="Century Gothic"/>
        <family val="2"/>
      </rPr>
      <t>Semestral</t>
    </r>
    <r>
      <rPr>
        <b/>
        <sz val="12"/>
        <rFont val="Century Gothic"/>
        <family val="2"/>
      </rPr>
      <t xml:space="preserve"> 
</t>
    </r>
    <r>
      <rPr>
        <b/>
        <u/>
        <sz val="12"/>
        <rFont val="Century Gothic"/>
        <family val="2"/>
      </rPr>
      <t xml:space="preserve">Decreto 2106 de 2019, </t>
    </r>
    <r>
      <rPr>
        <sz val="12"/>
        <rFont val="Century Gothic"/>
        <family val="2"/>
      </rPr>
      <t xml:space="preserve">Circular Externa No. 100-006 de 2019. </t>
    </r>
  </si>
  <si>
    <r>
      <rPr>
        <b/>
        <u/>
        <sz val="12"/>
        <rFont val="Century Gothic"/>
        <family val="2"/>
      </rPr>
      <t xml:space="preserve">Seguimiento a Verificación, Recomendaciones y Resultados sobre Cumplimiento de normas en materia de Derechos de Autor sobre Software </t>
    </r>
    <r>
      <rPr>
        <sz val="12"/>
        <rFont val="Century Gothic"/>
        <family val="2"/>
      </rPr>
      <t xml:space="preserve">
(</t>
    </r>
    <r>
      <rPr>
        <b/>
        <u/>
        <sz val="12"/>
        <rFont val="Century Gothic"/>
        <family val="2"/>
      </rPr>
      <t>Directivas Presidenciales 01 de 1999 y 02 de 2002</t>
    </r>
    <r>
      <rPr>
        <sz val="12"/>
        <rFont val="Century Gothic"/>
        <family val="2"/>
      </rPr>
      <t>, Circular 004 de 2006 DAFP - Consejo Asesor del Gobierno Nacional en Materia de Control Interno, Circulares 12 de 2007 y 17 de 2011  de la Unidad Administrativa Especial Dirección Nacional de Derecho de Autor). Decreto Nacional 648 de 2017 artículo 2.2.21.4.9. literal f.
* A Representante Legal y Unidad Administrativa Especial: Dirección Nacional de Derechos de Autor (Tercer viernes de marzo:</t>
    </r>
    <r>
      <rPr>
        <b/>
        <sz val="12"/>
        <rFont val="Century Gothic"/>
        <family val="2"/>
      </rPr>
      <t xml:space="preserve"> </t>
    </r>
    <r>
      <rPr>
        <b/>
        <u/>
        <sz val="12"/>
        <rFont val="Century Gothic"/>
        <family val="2"/>
      </rPr>
      <t>Antes de 16 marzo de 2018</t>
    </r>
    <r>
      <rPr>
        <b/>
        <sz val="12"/>
        <rFont val="Century Gothic"/>
        <family val="2"/>
      </rPr>
      <t>).</t>
    </r>
  </si>
  <si>
    <r>
      <rPr>
        <b/>
        <sz val="12"/>
        <rFont val="Century Gothic"/>
        <family val="2"/>
      </rPr>
      <t>FURAG - Evaluación del Sistema de Control Interno Institucional (Informe Ejecutivo Anual de Control Interno).</t>
    </r>
    <r>
      <rPr>
        <sz val="12"/>
        <rFont val="Century Gothic"/>
        <family val="2"/>
      </rPr>
      <t xml:space="preserve"> </t>
    </r>
    <r>
      <rPr>
        <b/>
        <u/>
        <sz val="12"/>
        <rFont val="Century Gothic"/>
        <family val="2"/>
      </rPr>
      <t xml:space="preserve">Decreto Nacional 648 de 2017 Artículos 2.2.21.4.9. literal a </t>
    </r>
    <r>
      <rPr>
        <u/>
        <sz val="12"/>
        <rFont val="Century Gothic"/>
        <family val="2"/>
      </rPr>
      <t>y Decreto 1083 de 2015 art. 2.2.21.2.5 literal "e"y  2.2.21.3.7 literal "d"</t>
    </r>
    <r>
      <rPr>
        <sz val="12"/>
        <rFont val="Century Gothic"/>
        <family val="2"/>
      </rPr>
      <t xml:space="preserve">
(Circular Externa 003 de 2016 del DAFP, Ley 872 de 2003 art 2, Decreto Nacional 153 de 2007, Resoluciones 011 de 2014 y 004 de 2016 de la Contraloría de Bogotá, ley 489 de 1998). Circular Externa 100-22-2016 DAFP 
* Antes del 28 de febrero a:
-Consejo Asesor del Gobierno Nacional en materia de Control Interno.
-Contraloría de Bogotá, en formato CBN-1022 con la Rendición Cuenta Anual.
DEROGADO POR EL DECRETO 1499 DE 2017, ARTÍCULO 2.2.23.1 Y 2.2.23.3 DECRETO 1083 DE 2015, ARÍCULO 2.2.21.2.5.
Art. 20 y 40 del Decreto distrital 807 de 2019.</t>
    </r>
  </si>
  <si>
    <t xml:space="preserve">Francisco Romero
Ana Lucía Bacares 
</t>
  </si>
  <si>
    <t>Miguel Ángel Pardo
Karen Quintero
María Elizabeth Peña</t>
  </si>
  <si>
    <t>ACCONES NUEVAS INCLUIDAS</t>
  </si>
  <si>
    <t>CUMPLIDAS AL 100%</t>
  </si>
  <si>
    <t>Seguimiento al Plan de Implementación y Sostenibilidad de MIPG - Decreto 807 de 2019.</t>
  </si>
  <si>
    <t>Capacitaciones o socializaciones del  Fomento de la Cultura del Control  (Roles de la Oficina de Control Interno, Metodología para la Gestión de riesgos,  código de integridad, Manual operativo del MIPG, MECI, Metodología de anállisis de causa).</t>
  </si>
  <si>
    <t>Seguimiento Especial -  Seguimiento a pasivos exigibles, reservas y saneamiento contablle</t>
  </si>
  <si>
    <t>Hacer seguimiento a las respuestas a entes externos de control para verificar integralidad, pertinencia y oportunidad.</t>
  </si>
  <si>
    <t>SEGUIMIENTO PLAN DE MEJORAMIENTO SUSCRITO ANTE LA CONTRALORÍA</t>
  </si>
  <si>
    <t xml:space="preserve">Evaluación del Código de Ética y Estatuto de Auditoría </t>
  </si>
  <si>
    <t>Sandra Villamil
Ana Lucía Bacare
Karen Quintero
María Elizabeth Peña</t>
  </si>
  <si>
    <r>
      <rPr>
        <b/>
        <sz val="12"/>
        <rFont val="Century Gothic"/>
        <family val="2"/>
      </rPr>
      <t>MAYO</t>
    </r>
    <r>
      <rPr>
        <sz val="12"/>
        <rFont val="Century Gothic"/>
        <family val="2"/>
      </rPr>
      <t>: Mediante radicado N° 2020IE89042 Proceso 4781577 del 28 de mayo de 2020, e hace la Socialización informe de resultados del Índice de Desempeño Institucional vigencia 2019 publicado por el Departamento Administrativo de la Función Pública –DAFP.</t>
    </r>
  </si>
  <si>
    <t>Informe de resultados del índice de deempeño institucional - DAFP - Socialización al CICCI.</t>
  </si>
  <si>
    <t>Jorge Osorio</t>
  </si>
  <si>
    <t>Silveria Asprilla</t>
  </si>
  <si>
    <r>
      <rPr>
        <b/>
        <sz val="12"/>
        <rFont val="Century Gothic"/>
        <family val="2"/>
      </rPr>
      <t>ENERO:</t>
    </r>
    <r>
      <rPr>
        <sz val="12"/>
        <rFont val="Century Gothic"/>
        <family val="2"/>
      </rPr>
      <t xml:space="preserve"> </t>
    </r>
    <r>
      <rPr>
        <u/>
        <sz val="12"/>
        <rFont val="Century Gothic"/>
        <family val="2"/>
      </rPr>
      <t>De acuerdo a la Circular 014 del 11 de diciembre de 2019 de la Veeduría Distrital, da el lineamiento de presentar el informe a más tardar el día 10 de febrero de 2020.</t>
    </r>
    <r>
      <rPr>
        <sz val="12"/>
        <rFont val="Century Gothic"/>
        <family val="2"/>
      </rPr>
      <t xml:space="preserve">
</t>
    </r>
    <r>
      <rPr>
        <b/>
        <sz val="12"/>
        <rFont val="Century Gothic"/>
        <family val="2"/>
      </rPr>
      <t xml:space="preserve">FEBRERO: </t>
    </r>
    <r>
      <rPr>
        <sz val="12"/>
        <rFont val="Century Gothic"/>
        <family val="2"/>
      </rPr>
      <t xml:space="preserve">De conformidad con la Circular No. 014 de diciembre de 2019, se remite mediante correo institucional a la Veeduría Distrital el informe de Control Interno Contable y a la SF para el envío a la DDC.
</t>
    </r>
    <r>
      <rPr>
        <b/>
        <sz val="12"/>
        <rFont val="Century Gothic"/>
        <family val="2"/>
      </rPr>
      <t xml:space="preserve">Publicado en el lik: </t>
    </r>
    <r>
      <rPr>
        <sz val="12"/>
        <rFont val="Century Gothic"/>
        <family val="2"/>
      </rPr>
      <t>http://www.ambientebogota.gov.co/web/transparencia/reportes-de-control-interno/-/document_library_display/Jkr8/view/9862701</t>
    </r>
  </si>
  <si>
    <r>
      <t xml:space="preserve">MARZO: </t>
    </r>
    <r>
      <rPr>
        <sz val="12"/>
        <rFont val="Century Gothic"/>
        <family val="2"/>
      </rPr>
      <t xml:space="preserve">Informe preliminar auditoría al proceso Nómina mediante el radicado 2020IE64099 del 26/03/2020. Se  han realizado otros radicados: 2020IE51408 Comunicación inicio auditoría; 2020IE55036 alcance al rad 2020IE51408; 2020IE61729 dando alcance a los rad 2020IE55036 y 2020IE61729.
</t>
    </r>
    <r>
      <rPr>
        <b/>
        <sz val="12"/>
        <rFont val="Century Gothic"/>
        <family val="2"/>
      </rPr>
      <t xml:space="preserve">ABRIL: </t>
    </r>
    <r>
      <rPr>
        <sz val="12"/>
        <rFont val="Century Gothic"/>
        <family val="2"/>
      </rPr>
      <t>Informe final mediante el radicadoN° 2020IE68569 del 7 de abril de 2020.  Mediante el radicado No. 2020IE72441 del 17/04/2020 se aprobó el Plan de mejoramiento.</t>
    </r>
    <r>
      <rPr>
        <b/>
        <sz val="12"/>
        <rFont val="Century Gothic"/>
        <family val="2"/>
      </rPr>
      <t xml:space="preserve">
Publicado en el Link:</t>
    </r>
    <r>
      <rPr>
        <sz val="12"/>
        <rFont val="Century Gothic"/>
        <family val="2"/>
      </rPr>
      <t xml:space="preserve"> http://www.ambientebogota.gov.co/web/transparencia/reportes-de-control-interno/-/document_library_display/Jkr8/view/9798985/28215?_110_INSTANCE_Jkr8_redirect=http%3A%2F%2Fwww.ambientebogota.gov.co%2Fweb%2Ftransparencia%2Freportes-de-control-interno%2F-%2Fdocument_library_display%2FJkr8%2Fview%2F9798985</t>
    </r>
  </si>
  <si>
    <r>
      <rPr>
        <b/>
        <sz val="12"/>
        <rFont val="Century Gothic"/>
        <family val="2"/>
      </rPr>
      <t>ENERO:</t>
    </r>
    <r>
      <rPr>
        <sz val="12"/>
        <rFont val="Century Gothic"/>
        <family val="2"/>
      </rPr>
      <t xml:space="preserve"> Mediante forest No. 2020IE22649 del 31 de enero de 2020, se comunicaron a todos los directivos los resultados de la evaluación gestión por dependencias vigencia 2019. 
</t>
    </r>
    <r>
      <rPr>
        <b/>
        <sz val="12"/>
        <rFont val="Century Gothic"/>
        <family val="2"/>
      </rPr>
      <t>Publicado en el link:</t>
    </r>
    <r>
      <rPr>
        <sz val="12"/>
        <rFont val="Century Gothic"/>
        <family val="2"/>
      </rPr>
      <t xml:space="preserve"> http://www.ambientebogota.gov.co/web/transparencia/reportes-de-control-interno/-/document_library_display/Jkr8/view/9553975</t>
    </r>
  </si>
  <si>
    <r>
      <rPr>
        <b/>
        <sz val="12"/>
        <color theme="1"/>
        <rFont val="Century Gothic"/>
        <family val="2"/>
      </rPr>
      <t>Seguimiento y Control de Acciones de Plan Anticorrupción y Atención al Ciudadano</t>
    </r>
    <r>
      <rPr>
        <sz val="12"/>
        <color theme="1"/>
        <rFont val="Century Gothic"/>
        <family val="2"/>
      </rPr>
      <t xml:space="preserve">
* Los cortes son: </t>
    </r>
    <r>
      <rPr>
        <b/>
        <u/>
        <sz val="12"/>
        <color theme="1"/>
        <rFont val="Century Gothic"/>
        <family val="2"/>
      </rPr>
      <t>abril 30, agosto 31 y diciembre 31</t>
    </r>
    <r>
      <rPr>
        <sz val="12"/>
        <color theme="1"/>
        <rFont val="Century Gothic"/>
        <family val="2"/>
      </rPr>
      <t xml:space="preserve">, en enero a representante legal 
*Se publicará dentro de los diez primeros días de enero, mayo y septiembre en página web de la entidad.  (según "Estrategias para la Construcción del Plan Anticorrupción y de Atención al Ciudadano pág.. 13,           
</t>
    </r>
    <r>
      <rPr>
        <b/>
        <u/>
        <sz val="12"/>
        <color theme="1"/>
        <rFont val="Century Gothic"/>
        <family val="2"/>
      </rPr>
      <t>Ley 1474 de 2011, art. 73</t>
    </r>
    <r>
      <rPr>
        <b/>
        <sz val="12"/>
        <color theme="1"/>
        <rFont val="Century Gothic"/>
        <family val="2"/>
      </rPr>
      <t xml:space="preserve">, </t>
    </r>
    <r>
      <rPr>
        <sz val="12"/>
        <color theme="1"/>
        <rFont val="Century Gothic"/>
        <family val="2"/>
      </rPr>
      <t xml:space="preserve">Decreto 2641 de 2012, art. 5 Anexo Numeral VI, Directiva 005 de 2013 de Alcaldía Mayor de Bogotá D.C., Decreto Nacional 1081 de 2015 artículo 2.1.4.5 y siguientes, modificado por decreto nacional 124 de 2016 art. 1 . Circular 37 de 2015 Dirección Distrital de Desarrollo Institucional de la Secretaria General de la Alcaldía Mayor de Bogotá) (Ley 1712 de 2014 literal G del Artículo  9) Guía para la Gestión del Riesgo de Corrupción 2015 del DAFP.
Seguimiento a la estrategia de racionalización de trámites a través del Sistema Único de Información de Trámites -SUIT. 
Resolución DAFP 1099 de 2017 Artículo 9  Parágrafo 2  </t>
    </r>
  </si>
  <si>
    <r>
      <rPr>
        <b/>
        <sz val="12"/>
        <rFont val="Century Gothic"/>
        <family val="2"/>
      </rPr>
      <t xml:space="preserve">ENERO: </t>
    </r>
    <r>
      <rPr>
        <sz val="12"/>
        <rFont val="Century Gothic"/>
        <family val="2"/>
      </rPr>
      <t>El proceso no cuenta con acciones formauladas en este Plan.</t>
    </r>
  </si>
  <si>
    <t>Atender los requerimientos de asesoría o acompañamiento, generar alertas y recomendaciones a los procesos de la entidad.</t>
  </si>
  <si>
    <r>
      <t xml:space="preserve">FEBRERO: </t>
    </r>
    <r>
      <rPr>
        <sz val="12"/>
        <rFont val="Century Gothic"/>
        <family val="2"/>
      </rPr>
      <t xml:space="preserve">Con radicado N° 2020IE33117 del 12 de febrero de 2020, se soliocitó información a la Directora de Gestion Ambiental, para planificar la auditoria. 
</t>
    </r>
    <r>
      <rPr>
        <b/>
        <sz val="12"/>
        <rFont val="Century Gothic"/>
        <family val="2"/>
      </rPr>
      <t>ABRIL:</t>
    </r>
    <r>
      <rPr>
        <sz val="12"/>
        <rFont val="Century Gothic"/>
        <family val="2"/>
      </rPr>
      <t xml:space="preserve">  Se comunica el informe final mediante el radicado N°  2020IE75831 del  27 de abril de 2020.
</t>
    </r>
    <r>
      <rPr>
        <b/>
        <sz val="12"/>
        <rFont val="Century Gothic"/>
        <family val="2"/>
      </rPr>
      <t>MAYO:</t>
    </r>
    <r>
      <rPr>
        <sz val="12"/>
        <rFont val="Century Gothic"/>
        <family val="2"/>
      </rPr>
      <t xml:space="preserve"> Mediante radicado No. 2020IE89093 del 28 de mayo de 2020 se informó sobre el cargue de los hallazgos resultantes de la auditoria PIRE  en el sistema de información ISOLUCION.</t>
    </r>
    <r>
      <rPr>
        <b/>
        <sz val="12"/>
        <rFont val="Century Gothic"/>
        <family val="2"/>
      </rPr>
      <t xml:space="preserve"> 
Publicado en el Link:</t>
    </r>
    <r>
      <rPr>
        <sz val="12"/>
        <rFont val="Century Gothic"/>
        <family val="2"/>
      </rPr>
      <t xml:space="preserve"> http://www.ambientebogota.gov.co/web/transparencia/reportes-de-control-interno/-/document_library_display/Jkr8/view/9798985/28265?_110_INSTANCE_Jkr8_redirect=http%3A%2F%2Fwww.ambientebogota.gov.co%2Fweb%2Ftransparencia%2Freportes-de-control-interno%2F-%2Fdocument_library_display%2FJkr8%2Fview%2F9798985</t>
    </r>
  </si>
  <si>
    <t>Evaluación  de la aprehensión de las capacitaciones y socializaciones del fomento de la cultura del control en los siguientes  temas: 
(Roles de la Oficina de Control Interno, Metodología para la Gestión de riesgos,  código de integridad, Manual operativo del MIPG, MECI, Metodología de anállisis de causa).</t>
  </si>
  <si>
    <r>
      <rPr>
        <b/>
        <sz val="12"/>
        <rFont val="Century Gothic"/>
        <family val="2"/>
      </rPr>
      <t>JUNIO:</t>
    </r>
    <r>
      <rPr>
        <sz val="12"/>
        <rFont val="Century Gothic"/>
        <family val="2"/>
      </rPr>
      <t xml:space="preserve"> Se comunica para que se realice la Evaluación de la aprehensión de la capacitación y socialización en: roles de la Oficina de Control Interno, Código de Integridad, MIPG, DIMENSION 7 Control Interno: MECI, Líneas de defensa y sistema de gestión de riesgos,  mediante el radicado N° 2020IE98922 del 12 de junio de 2020.
</t>
    </r>
    <r>
      <rPr>
        <b/>
        <sz val="12"/>
        <rFont val="Century Gothic"/>
        <family val="2"/>
      </rPr>
      <t>JUNIO</t>
    </r>
    <r>
      <rPr>
        <sz val="12"/>
        <rFont val="Century Gothic"/>
        <family val="2"/>
      </rPr>
      <t>: Comunicación resultados Evaluación de la aprehensión de la capacitación y socialización en: roles de la Oficina de Control Interno, Código de Integridad, MIPG, DIMENSION 7 Control Interno: MECI, Líneas de defensa y sistema de gestión de riesgos mediante radicado N° 2020IE105956 Proceso 4803539 del 28 de junio de 2020.</t>
    </r>
  </si>
  <si>
    <r>
      <rPr>
        <b/>
        <sz val="12"/>
        <rFont val="Century Gothic"/>
        <family val="2"/>
      </rPr>
      <t>FEBRERO:</t>
    </r>
    <r>
      <rPr>
        <sz val="12"/>
        <rFont val="Century Gothic"/>
        <family val="2"/>
      </rPr>
      <t xml:space="preserve"> Se realizó transmisión FURAG el día 28 de febrero de 2020.  
</t>
    </r>
    <r>
      <rPr>
        <b/>
        <sz val="12"/>
        <rFont val="Century Gothic"/>
        <family val="2"/>
      </rPr>
      <t xml:space="preserve">Publicado en el Link: </t>
    </r>
    <r>
      <rPr>
        <sz val="12"/>
        <rFont val="Century Gothic"/>
        <family val="2"/>
      </rPr>
      <t>http://www.ambientebogota.gov.co/web/transparencia/reportes-de-control-interno/-/document_library_display/Jkr8/view/10101190
TRD- 110-38</t>
    </r>
    <r>
      <rPr>
        <b/>
        <sz val="12"/>
        <rFont val="Century Gothic"/>
        <family val="2"/>
      </rPr>
      <t xml:space="preserve"> INFORMES DE GESTIÓN</t>
    </r>
    <r>
      <rPr>
        <sz val="12"/>
        <rFont val="Century Gothic"/>
        <family val="2"/>
      </rPr>
      <t xml:space="preserve">  - 110-38-38.5 Informes de la Rendición de Cuenta  - Informes a Entes de Control y Vigilancia Electrónico por SIVICOF
Certificado de transmisión-SIVICOF</t>
    </r>
    <r>
      <rPr>
        <b/>
        <sz val="12"/>
        <color rgb="FFFF0000"/>
        <rFont val="Century Gothic"/>
        <family val="2"/>
      </rPr>
      <t xml:space="preserve">
</t>
    </r>
  </si>
  <si>
    <r>
      <rPr>
        <b/>
        <sz val="12"/>
        <rFont val="Century Gothic"/>
        <family val="2"/>
      </rPr>
      <t>MARZO:</t>
    </r>
    <r>
      <rPr>
        <sz val="12"/>
        <rFont val="Century Gothic"/>
        <family val="2"/>
      </rPr>
      <t xml:space="preserve">  Informe de seguimiento al cumplimiento de las normas de derecho de autor fue remitido a las dependencias responsables, mediante forest No. 2020IE65399 del 2020-03-31. Se remitió el informe tambien por correo a la DNDA el correo reposa en la carpeta digital de la secretaria de la oficina de Control Interno.</t>
    </r>
    <r>
      <rPr>
        <b/>
        <sz val="12"/>
        <color rgb="FFFF0000"/>
        <rFont val="Century Gothic"/>
        <family val="2"/>
      </rPr>
      <t xml:space="preserve"> 
</t>
    </r>
    <r>
      <rPr>
        <b/>
        <sz val="12"/>
        <rFont val="Century Gothic"/>
        <family val="2"/>
      </rPr>
      <t xml:space="preserve">Publicado en el Link: </t>
    </r>
    <r>
      <rPr>
        <sz val="12"/>
        <rFont val="Century Gothic"/>
        <family val="2"/>
      </rPr>
      <t>http://www.ambientebogota.gov.co/web/transparencia/reportes-de-control-interno/-/document_library_display/Jkr8/view/10101122/28414?_110_INSTANCE_Jkr8_redirect=http%3A%2F%2Fwww.ambientebogota.gov.co%2Fweb%2Ftransparencia%2Freportes-de-control-interno%2F-%2Fdocument_library_display%2FJkr8%2Fview%2F10101122</t>
    </r>
    <r>
      <rPr>
        <b/>
        <sz val="12"/>
        <rFont val="Century Gothic"/>
        <family val="2"/>
      </rPr>
      <t xml:space="preserve">
</t>
    </r>
    <r>
      <rPr>
        <b/>
        <sz val="12"/>
        <color rgb="FFFF0000"/>
        <rFont val="Century Gothic"/>
        <family val="2"/>
      </rPr>
      <t xml:space="preserve">
</t>
    </r>
    <r>
      <rPr>
        <b/>
        <sz val="12"/>
        <rFont val="Century Gothic"/>
        <family val="2"/>
      </rPr>
      <t>TRD-</t>
    </r>
    <r>
      <rPr>
        <sz val="12"/>
        <rFont val="Century Gothic"/>
        <family val="2"/>
      </rPr>
      <t xml:space="preserve"> 110-38 INFORMES DE GESTIÓN - 110-38-38.7 -Informes Obligatorios por Normatividad Vigente Comunicación oficial -  Informe.</t>
    </r>
  </si>
  <si>
    <r>
      <rPr>
        <b/>
        <sz val="12"/>
        <rFont val="Century Gothic"/>
        <family val="2"/>
      </rPr>
      <t>ENERO:</t>
    </r>
    <r>
      <rPr>
        <sz val="12"/>
        <rFont val="Century Gothic"/>
        <family val="2"/>
      </rPr>
      <t xml:space="preserve"> De acuerdo a la Circular 014 del 11 de diciembre de 2019 de la Veeduría Distrital, da el lineamiento de presentar el informe a más tardar el día 10 de febrero de 2020, por tal razón se realizá la modificación para el mes de febrero de 2020.
</t>
    </r>
    <r>
      <rPr>
        <b/>
        <sz val="12"/>
        <rFont val="Century Gothic"/>
        <family val="2"/>
      </rPr>
      <t>FEBRERO 12:</t>
    </r>
    <r>
      <rPr>
        <sz val="12"/>
        <rFont val="Century Gothic"/>
        <family val="2"/>
      </rPr>
      <t xml:space="preserve">  Se incluye en informes de Ley:  Seguimiento a la estrategia de racionalización de trámites a través del Sistema Único de Información de Trámites -SUIT. Parágrafo 2 Artículo 9 Resolución 1099 de 2017 DAFP, la fecha se le incluirá cuando la entidad haya racionalizado los trámites y el SUIT sea aperturado para el seguimiento de la OCI.
</t>
    </r>
    <r>
      <rPr>
        <b/>
        <sz val="12"/>
        <rFont val="Century Gothic"/>
        <family val="2"/>
      </rPr>
      <t>MAYO 15:</t>
    </r>
    <r>
      <rPr>
        <sz val="12"/>
        <rFont val="Century Gothic"/>
        <family val="2"/>
      </rPr>
      <t xml:space="preserve"> Ser incluye la actividad 104 Capacitaciones o socializaciones para el  Fometo de la Cultura de la  Metodología Gestión de Riesgos, Roles de la Oficina de Control Interno). 
</t>
    </r>
    <r>
      <rPr>
        <b/>
        <sz val="12"/>
        <rFont val="Century Gothic"/>
        <family val="2"/>
      </rPr>
      <t>MAYO 18:</t>
    </r>
    <r>
      <rPr>
        <sz val="12"/>
        <rFont val="Century Gothic"/>
        <family val="2"/>
      </rPr>
      <t xml:space="preserve"> Se autoriza en reunión incorporar1. la Evaluación al Estatuto de Auditoría  2. Evalaución al Código de Integridad. 
</t>
    </r>
    <r>
      <rPr>
        <b/>
        <sz val="12"/>
        <rFont val="Century Gothic"/>
        <family val="2"/>
      </rPr>
      <t>MAYO 18:</t>
    </r>
    <r>
      <rPr>
        <sz val="12"/>
        <rFont val="Century Gothic"/>
        <family val="2"/>
      </rPr>
      <t xml:space="preserve"> Se autorizar en reunión de autocontrol incluir el Seguimiento al Plan de Implementación y Sostenibilidad de MIPG - Decreto 807 de 2019.
</t>
    </r>
    <r>
      <rPr>
        <b/>
        <sz val="12"/>
        <rFont val="Century Gothic"/>
        <family val="2"/>
      </rPr>
      <t xml:space="preserve">MAYO 18: </t>
    </r>
    <r>
      <rPr>
        <sz val="12"/>
        <rFont val="Century Gothic"/>
        <family val="2"/>
      </rPr>
      <t xml:space="preserve">Se autoriza en reunión de autocontrol trasladar la programación de las siguientes actividades: 1. Seguimiento a Caja menor  cambiar de  junio para noviembre de 2020, debido a la pandemia por la cual estamos pasando ya que es necesario para dicho seguimiento hacerlo de forma presencial.
2. Evaluación a aprehensión al Código de Integridad se tralada de junio  para septiembre de 2020. 
</t>
    </r>
    <r>
      <rPr>
        <b/>
        <sz val="12"/>
        <rFont val="Century Gothic"/>
        <family val="2"/>
      </rPr>
      <t>MAYO 18:</t>
    </r>
    <r>
      <rPr>
        <sz val="12"/>
        <rFont val="Century Gothic"/>
        <family val="2"/>
      </rPr>
      <t xml:space="preserve">  En la reunión del 18 de mayo se autoriza los siguientes cambios también:
3. Se autoriza trasladar la actividad de Coordinar las sesiones del CICCI (Convocatorias, presentaciones y actas) para el mes de junio de 2020 la cual se encontraba programada para el mes de abril de 2020.
4. Se Autoriza Incluir  en el PAA - ROL ENFOQUE HACÍA LA PREVENCIÓN el Informe del Estado de las Resoluciones de Interés General de La Entidad programarlo para el mes de Junio de 2020.
5. Se Autoriza Incluir  en el PAA - ROL ENFOQUE HACÍA LA PREVENCIÓN Informe Seguimiento a la Implementación de la Política del Daño Antijurídico, programarla para el mes de mayo de 2020.</t>
    </r>
  </si>
  <si>
    <t>Memorando con informe Final y publicación en página WEB</t>
  </si>
  <si>
    <t>Informe,
certificación y publicación en  página WEB</t>
  </si>
  <si>
    <t>Certificación  y publicación en  página WEB</t>
  </si>
  <si>
    <t>Informe  y publicación en  página WEB</t>
  </si>
  <si>
    <t>Informe y  publicación en  página WEB</t>
  </si>
  <si>
    <t xml:space="preserve">Informe  y publicación en  página WEB
</t>
  </si>
  <si>
    <t xml:space="preserve">Certificación  </t>
  </si>
  <si>
    <t>Informe y
Publicación página WEB</t>
  </si>
  <si>
    <t>Informe  consolidado  y publicación en  página WEB</t>
  </si>
  <si>
    <t>Informe consolidado  y publicación en  página WEB</t>
  </si>
  <si>
    <t>Informe  consoidado y publicación en  página WEB</t>
  </si>
  <si>
    <t>ACTAS</t>
  </si>
  <si>
    <t>Oficios y memorandos</t>
  </si>
  <si>
    <t>Memorandos, Oficios y actas</t>
  </si>
  <si>
    <r>
      <rPr>
        <b/>
        <sz val="12"/>
        <rFont val="Century Gothic"/>
        <family val="2"/>
      </rPr>
      <t xml:space="preserve">Informe de PQRSF, </t>
    </r>
    <r>
      <rPr>
        <sz val="12"/>
        <rFont val="Century Gothic"/>
        <family val="2"/>
      </rPr>
      <t xml:space="preserve"> 
</t>
    </r>
    <r>
      <rPr>
        <b/>
        <u/>
        <sz val="12"/>
        <rFont val="Century Gothic"/>
        <family val="2"/>
      </rPr>
      <t>Ley 1474  Artículo 76</t>
    </r>
    <r>
      <rPr>
        <sz val="12"/>
        <rFont val="Century Gothic"/>
        <family val="2"/>
      </rPr>
      <t xml:space="preserve">, </t>
    </r>
    <r>
      <rPr>
        <b/>
        <u/>
        <sz val="12"/>
        <rFont val="Century Gothic"/>
        <family val="2"/>
      </rPr>
      <t xml:space="preserve">semestral </t>
    </r>
    <r>
      <rPr>
        <u/>
        <sz val="12"/>
        <rFont val="Century Gothic"/>
        <family val="2"/>
      </rPr>
      <t>d</t>
    </r>
    <r>
      <rPr>
        <sz val="12"/>
        <rFont val="Century Gothic"/>
        <family val="2"/>
      </rPr>
      <t>irigido al Secretario de la entidad.</t>
    </r>
  </si>
  <si>
    <t xml:space="preserve">Miguel Ángel Pardo
</t>
  </si>
  <si>
    <r>
      <rPr>
        <b/>
        <sz val="12"/>
        <rFont val="Century Gothic"/>
        <family val="2"/>
      </rPr>
      <t>FEBRERO:</t>
    </r>
    <r>
      <rPr>
        <sz val="12"/>
        <rFont val="Century Gothic"/>
        <family val="2"/>
      </rPr>
      <t xml:space="preserve"> Se realizó transmisión en el SIVICOF formulario CB0402 seguimiento Plan  de mejoramiento. </t>
    </r>
    <r>
      <rPr>
        <b/>
        <sz val="12"/>
        <rFont val="Century Gothic"/>
        <family val="2"/>
      </rPr>
      <t xml:space="preserve">
Publicado en el Link: </t>
    </r>
    <r>
      <rPr>
        <sz val="12"/>
        <rFont val="Century Gothic"/>
        <family val="2"/>
      </rPr>
      <t>http://www.ambientebogota.gov.co/web/transparencia/informe-de-rendicion-de-la-cuenta-fiscal
TRD- 110-38 INFORMES DE GESTIÓN - 110-38-38.7 -Informes Obligatorios por Normatividad Vigente Comunicación oficial -  Informe.</t>
    </r>
  </si>
  <si>
    <t>Sara Stella Moyano
Ana Lucía Bacares
Irelva Canosa</t>
  </si>
  <si>
    <t>Jorge Osorio
Luz Marina Zuluaga
Sandra Villamil</t>
  </si>
  <si>
    <r>
      <rPr>
        <b/>
        <sz val="12"/>
        <rFont val="Century Gothic"/>
        <family val="2"/>
      </rPr>
      <t>ENERO:</t>
    </r>
    <r>
      <rPr>
        <sz val="12"/>
        <rFont val="Century Gothic"/>
        <family val="2"/>
      </rPr>
      <t xml:space="preserve"> Se realiza seguimiento y se comunica mediante radicado N° 2020IE12409 del 21 de enero de 2020.
</t>
    </r>
    <r>
      <rPr>
        <b/>
        <sz val="12"/>
        <rFont val="Century Gothic"/>
        <family val="2"/>
      </rPr>
      <t xml:space="preserve">JULIO: </t>
    </r>
    <r>
      <rPr>
        <sz val="12"/>
        <rFont val="Century Gothic"/>
        <family val="2"/>
      </rPr>
      <t>El proceso no cuenta a 30/06/2020 acciones abiertas en el Plan de Mejoramiento de la Contraloría</t>
    </r>
  </si>
  <si>
    <r>
      <rPr>
        <b/>
        <sz val="12"/>
        <rFont val="Century Gothic"/>
        <family val="2"/>
      </rPr>
      <t>ENERO:</t>
    </r>
    <r>
      <rPr>
        <sz val="12"/>
        <rFont val="Century Gothic"/>
        <family val="2"/>
      </rPr>
      <t xml:space="preserve"> Las acciones se encuentran en implementación, por lo cual no se realizó seguimiento.
</t>
    </r>
    <r>
      <rPr>
        <b/>
        <sz val="12"/>
        <rFont val="Century Gothic"/>
        <family val="2"/>
      </rPr>
      <t>JULIO:</t>
    </r>
    <r>
      <rPr>
        <sz val="12"/>
        <rFont val="Century Gothic"/>
        <family val="2"/>
      </rPr>
      <t xml:space="preserve"> Se efectuó seguimiento y se comunicó resultado mediante radicado 2020IE118125 del 15/06/2020</t>
    </r>
  </si>
  <si>
    <r>
      <rPr>
        <b/>
        <sz val="12"/>
        <rFont val="Century Gothic"/>
        <family val="2"/>
      </rPr>
      <t>ENERO:</t>
    </r>
    <r>
      <rPr>
        <sz val="12"/>
        <rFont val="Century Gothic"/>
        <family val="2"/>
      </rPr>
      <t xml:space="preserve"> Se realiza el seguimiento con corte 31 de diciembre de 2019 y se comunica mediante memorandos N° 2020IE13095 del 22 de enero de 2020 y se da alcance con radicado N° 2020IE15443 del 24 de enero de 2020. 
</t>
    </r>
    <r>
      <rPr>
        <b/>
        <sz val="12"/>
        <rFont val="Century Gothic"/>
        <family val="2"/>
      </rPr>
      <t xml:space="preserve">JULIO: </t>
    </r>
    <r>
      <rPr>
        <sz val="12"/>
        <rFont val="Century Gothic"/>
        <family val="2"/>
      </rPr>
      <t xml:space="preserve">Se efectuo seguimiento y se comunicó resultado mediante el radicado 2020IE118129 del 15/07/2020
</t>
    </r>
  </si>
  <si>
    <r>
      <rPr>
        <b/>
        <sz val="12"/>
        <rFont val="Century Gothic"/>
        <family val="2"/>
      </rPr>
      <t>ENERO:</t>
    </r>
    <r>
      <rPr>
        <sz val="12"/>
        <rFont val="Century Gothic"/>
        <family val="2"/>
      </rPr>
      <t xml:space="preserve"> Se realiza el seguimiento y se comunica mediante memorando N° 2020IE10164  del 17 de enero de 2020.
</t>
    </r>
    <r>
      <rPr>
        <b/>
        <sz val="12"/>
        <rFont val="Century Gothic"/>
        <family val="2"/>
      </rPr>
      <t>JULIO:</t>
    </r>
    <r>
      <rPr>
        <sz val="12"/>
        <rFont val="Century Gothic"/>
        <family val="2"/>
      </rPr>
      <t xml:space="preserve"> Este proceso no cuenta con acciones a la fecha en el Plan de mejoramiento por proceso.</t>
    </r>
  </si>
  <si>
    <r>
      <rPr>
        <b/>
        <sz val="12"/>
        <rFont val="Century Gothic"/>
        <family val="2"/>
      </rPr>
      <t xml:space="preserve">JULIO: </t>
    </r>
    <r>
      <rPr>
        <sz val="12"/>
        <rFont val="Century Gothic"/>
        <family val="2"/>
      </rPr>
      <t>Se remite el seguimiento a los indicadores del proceso del primer semestre de 2020, mediante el radicado N° 2020IE121745  del 21 de julio de 2020.</t>
    </r>
  </si>
  <si>
    <r>
      <rPr>
        <b/>
        <sz val="12"/>
        <rFont val="Century Gothic"/>
        <family val="2"/>
      </rPr>
      <t>ENERO:</t>
    </r>
    <r>
      <rPr>
        <sz val="12"/>
        <rFont val="Century Gothic"/>
        <family val="2"/>
      </rPr>
      <t xml:space="preserve"> Se realiza el seguimiento y se comunica mediante memorando N° 2020IE10162 del 17 de enero de 2020.
</t>
    </r>
    <r>
      <rPr>
        <b/>
        <sz val="12"/>
        <rFont val="Century Gothic"/>
        <family val="2"/>
      </rPr>
      <t>JULIO:</t>
    </r>
    <r>
      <rPr>
        <sz val="12"/>
        <rFont val="Century Gothic"/>
        <family val="2"/>
      </rPr>
      <t xml:space="preserve"> Mediante el memorando N° 2020IE121122 del 21 de julio de 2020, se comunica al proceso el seguimiento realizado.</t>
    </r>
  </si>
  <si>
    <r>
      <rPr>
        <b/>
        <sz val="12"/>
        <rFont val="Century Gothic"/>
        <family val="2"/>
      </rPr>
      <t>MAYO:</t>
    </r>
    <r>
      <rPr>
        <sz val="12"/>
        <rFont val="Century Gothic"/>
        <family val="2"/>
      </rPr>
      <t xml:space="preserve"> Mediante radicado N°2020IE87334 Proceso 4779174 del 28 de mayo de 2020 se comunica el Resultado del seguimiento a las Políticas de Prevención del Daño Antijurídico, Acuerdo 001 del 16 de julio de 2019 del Comité de Conciliación de esta entidad.</t>
    </r>
  </si>
  <si>
    <r>
      <rPr>
        <b/>
        <sz val="12"/>
        <rFont val="Century Gothic"/>
        <family val="2"/>
      </rPr>
      <t>ENERO:</t>
    </r>
    <r>
      <rPr>
        <sz val="12"/>
        <rFont val="Century Gothic"/>
        <family val="2"/>
      </rPr>
      <t xml:space="preserve"> Se realiza seguimiento y se comunica mediante radicado N° 2020IE07194 del 14 de enero de 2020.
</t>
    </r>
    <r>
      <rPr>
        <b/>
        <sz val="12"/>
        <rFont val="Century Gothic"/>
        <family val="2"/>
      </rPr>
      <t>JULIO:</t>
    </r>
    <r>
      <rPr>
        <sz val="12"/>
        <rFont val="Century Gothic"/>
        <family val="2"/>
      </rPr>
      <t xml:space="preserve"> El proceso no cuenta a 30/06/2020 acciones abiertas en el Plan de Mejoramiento por proceso
</t>
    </r>
  </si>
  <si>
    <r>
      <rPr>
        <b/>
        <sz val="12"/>
        <rFont val="Century Gothic"/>
        <family val="2"/>
      </rPr>
      <t>ENERO:</t>
    </r>
    <r>
      <rPr>
        <sz val="12"/>
        <rFont val="Century Gothic"/>
        <family val="2"/>
      </rPr>
      <t xml:space="preserve"> Mediante forest No. 2020IE12974 del 22 de enero de 2020, se comunicaron a todos los directivos los resultados del informe pormenorizado al sistema de Control Interno.
</t>
    </r>
    <r>
      <rPr>
        <b/>
        <sz val="12"/>
        <rFont val="Century Gothic"/>
        <family val="2"/>
      </rPr>
      <t xml:space="preserve">Publicado en el Link: </t>
    </r>
    <r>
      <rPr>
        <sz val="12"/>
        <rFont val="Century Gothic"/>
        <family val="2"/>
      </rPr>
      <t xml:space="preserve">http://www.ambientebogota.gov.co/web/transparencia/reportes-de-control-interno/-/document_library_display/Jkr8/view/9553111
</t>
    </r>
    <r>
      <rPr>
        <b/>
        <sz val="12"/>
        <rFont val="Century Gothic"/>
        <family val="2"/>
      </rPr>
      <t xml:space="preserve">JULIO: </t>
    </r>
    <r>
      <rPr>
        <sz val="12"/>
        <rFont val="Century Gothic"/>
        <family val="2"/>
      </rPr>
      <t>Se comunica el  Informe pormenorizado del Sistema de Control Interno, Secretaría Distrital de Ambiente periodo enero a junio de 2020 mediante el radicado N° 2020IE121926 del 22 de julio de 20202.</t>
    </r>
    <r>
      <rPr>
        <b/>
        <sz val="12"/>
        <rFont val="Century Gothic"/>
        <family val="2"/>
      </rPr>
      <t xml:space="preserve">
JULIO:  </t>
    </r>
    <r>
      <rPr>
        <sz val="12"/>
        <rFont val="Century Gothic"/>
        <family val="2"/>
      </rPr>
      <t xml:space="preserve">Se comunica el alcance al informe pormenorizado mediante el radicado N° 2020IE126162 Proceso 4829895 del 28 de julio de 2020.   
</t>
    </r>
    <r>
      <rPr>
        <b/>
        <sz val="12"/>
        <rFont val="Century Gothic"/>
        <family val="2"/>
      </rPr>
      <t>Publicado en el Link</t>
    </r>
    <r>
      <rPr>
        <sz val="12"/>
        <rFont val="Century Gothic"/>
        <family val="2"/>
      </rPr>
      <t>:http://www.ambientebogota.gov.co/web/transparencia/reportes-de-control-interno/-/document_library_display/Jkr8/view/9553111</t>
    </r>
  </si>
  <si>
    <r>
      <rPr>
        <b/>
        <sz val="12"/>
        <rFont val="Century Gothic"/>
        <family val="2"/>
      </rPr>
      <t>JULIO:</t>
    </r>
    <r>
      <rPr>
        <sz val="12"/>
        <rFont val="Century Gothic"/>
        <family val="2"/>
      </rPr>
      <t xml:space="preserve"> SeComunicación resultados de la autoevaluación del Estatuto de Auditoría y Código de Ética del Auditor Interno con corte a 30 de junio de 2020 mediante radicado N° .2020IE110628 Proceso 4809380 del 04 de julio de 2020.
</t>
    </r>
    <r>
      <rPr>
        <b/>
        <sz val="12"/>
        <rFont val="Century Gothic"/>
        <family val="2"/>
      </rPr>
      <t xml:space="preserve">Publicado en el link </t>
    </r>
    <r>
      <rPr>
        <sz val="12"/>
        <rFont val="Century Gothic"/>
        <family val="2"/>
      </rPr>
      <t>http://www.ambientebogota.gov.co/web/transparencia/reportes-de-control-interno/-/document_library_display/Jkr8/view/9951025/28526?_110_INSTANCE_Jkr8_redirect=http%3A%2F%2Fwww.ambientebogota.gov.co%2Fweb%2Ftransparencia%2Freportes-de-control-interno%2F-%2Fdocument_library_display%2FJkr8%2Fview%2F9951025</t>
    </r>
  </si>
  <si>
    <r>
      <rPr>
        <b/>
        <sz val="12"/>
        <rFont val="Century Gothic"/>
        <family val="2"/>
      </rPr>
      <t>ENERO:</t>
    </r>
    <r>
      <rPr>
        <sz val="12"/>
        <rFont val="Century Gothic"/>
        <family val="2"/>
      </rPr>
      <t xml:space="preserve"> Se comunica el Informe mediante el radicado N° 2020IE15446 del 24 de enero de 2020.
</t>
    </r>
    <r>
      <rPr>
        <b/>
        <sz val="12"/>
        <rFont val="Century Gothic"/>
        <family val="2"/>
      </rPr>
      <t>Publicado en el Link:</t>
    </r>
    <r>
      <rPr>
        <sz val="12"/>
        <rFont val="Century Gothic"/>
        <family val="2"/>
      </rPr>
      <t xml:space="preserve"> http://www.ambientebogota.gov.co/web/transparencia/reportes-de-control-interno/-/document_library_display/Jkr8/view/9378903/27871?_110_INSTANCE_Jkr8_redirect=http%3A%2F%2Fwww.ambientebogota.gov.co%2Fweb%2Ftransparencia%2Freportes-de-control-interno%2F-%2Fdocument_library_display%2FJkr8%2Fview%2F9378903.
</t>
    </r>
    <r>
      <rPr>
        <b/>
        <sz val="12"/>
        <rFont val="Century Gothic"/>
        <family val="2"/>
      </rPr>
      <t xml:space="preserve">JULIO: </t>
    </r>
    <r>
      <rPr>
        <sz val="12"/>
        <rFont val="Century Gothic"/>
        <family val="2"/>
      </rPr>
      <t xml:space="preserve">Se comunica el informe correspondiente al primer semestre de 2020 de las PQRSF mediante el radicado N° 2020IE127270  Proceso 4832400 del 30 de julio de 2020.
</t>
    </r>
    <r>
      <rPr>
        <b/>
        <sz val="12"/>
        <rFont val="Century Gothic"/>
        <family val="2"/>
      </rPr>
      <t>Publicado en el Link:</t>
    </r>
    <r>
      <rPr>
        <sz val="12"/>
        <rFont val="Century Gothic"/>
        <family val="2"/>
      </rPr>
      <t xml:space="preserve"> http://www.ambientebogota.gov.co/web/transparencia/reportes-de-control-interno/-/document_library_display/Jkr8/view/10227214/28602?_110_INSTANCE_Jkr8_redirect=http%3A%2F%2Fwww.ambientebogota.gov.co%2Fweb%2Ftransparencia%2Freportes-de-control-interno%2F-%2Fdocument_library_display%2FJkr8%2Fview%2F10227214</t>
    </r>
  </si>
  <si>
    <r>
      <rPr>
        <b/>
        <sz val="12"/>
        <rFont val="Century Gothic"/>
        <family val="2"/>
      </rPr>
      <t>ENERO:</t>
    </r>
    <r>
      <rPr>
        <sz val="12"/>
        <rFont val="Century Gothic"/>
        <family val="2"/>
      </rPr>
      <t xml:space="preserve"> Mediante radicados N° 2020IE22502 del 31 de enero de 2020, 2020IE15447 del 24 de enero de 2020 y 2020IE14391 del 23 de enero de 2020, se comunicó a los proceso el estado de las acciones del plan de mejoramiento suscrito ante la Contraloría de Bogotá corte 31 de diciembre de 2019. 
</t>
    </r>
    <r>
      <rPr>
        <b/>
        <sz val="12"/>
        <rFont val="Century Gothic"/>
        <family val="2"/>
      </rPr>
      <t xml:space="preserve">Publicado en el Link: </t>
    </r>
    <r>
      <rPr>
        <sz val="12"/>
        <rFont val="Century Gothic"/>
        <family val="2"/>
      </rPr>
      <t xml:space="preserve">http://www.ambientebogota.gov.co/web/transparencia/reportes-de-control-interno/-/document_library_display/Jkr8/view/9553932/27888?_110_INSTANCE_Jkr8_redirect=http%3A%2F%2Fwww.ambientebogota.gov.co%2Fweb%2Ftransparencia%2Freportes-de-control-interno%2F-%2Fdocument_library_display%2FJkr8%2Fview%2F9553932.
</t>
    </r>
    <r>
      <rPr>
        <b/>
        <sz val="12"/>
        <rFont val="Century Gothic"/>
        <family val="2"/>
      </rPr>
      <t>MAYO:</t>
    </r>
    <r>
      <rPr>
        <sz val="12"/>
        <rFont val="Century Gothic"/>
        <family val="2"/>
      </rPr>
      <t xml:space="preserve"> Mediante memorando N° 2020IE89274 Proceso 4775261 del 28 de mayo 2020 Informe de seguimiento sobre el estado de las acciones del plan de mejoramiento suscrito ante entes externos corte 31 de mayo de 2020. 
</t>
    </r>
    <r>
      <rPr>
        <b/>
        <sz val="12"/>
        <rFont val="Century Gothic"/>
        <family val="2"/>
      </rPr>
      <t>Publicado en el Link:</t>
    </r>
    <r>
      <rPr>
        <sz val="12"/>
        <rFont val="Century Gothic"/>
        <family val="2"/>
      </rPr>
      <t xml:space="preserve"> http://www.ambientebogota.gov.co/web/transparencia/reportes-de-control-interno/-/document_library_display/Jkr8/view/10047230.
</t>
    </r>
    <r>
      <rPr>
        <b/>
        <sz val="12"/>
        <rFont val="Century Gothic"/>
        <family val="2"/>
      </rPr>
      <t>JUNIO:</t>
    </r>
    <r>
      <rPr>
        <sz val="12"/>
        <rFont val="Century Gothic"/>
        <family val="2"/>
      </rPr>
      <t xml:space="preserve">  Se  remite comunicación seguimiento a Plan de Mejoramiento mediante radicado N° 2020IE104758 Proceso 4802124 del 25 de junio de 2020.
</t>
    </r>
    <r>
      <rPr>
        <b/>
        <sz val="12"/>
        <rFont val="Century Gothic"/>
        <family val="2"/>
      </rPr>
      <t xml:space="preserve">JULIO: </t>
    </r>
    <r>
      <rPr>
        <sz val="12"/>
        <rFont val="Century Gothic"/>
        <family val="2"/>
      </rPr>
      <t xml:space="preserve">Se comunica Informe de seguimiento sobre el estado de las acciones del plan de mejoramiento suscrito ante entes externos de control y vigilancia, con fecha de corte 30 junio de 2020.2020IE126546 Proc 4830954 Fecha: 2020-07-28.
</t>
    </r>
    <r>
      <rPr>
        <b/>
        <sz val="12"/>
        <rFont val="Century Gothic"/>
        <family val="2"/>
      </rPr>
      <t>Publicado en el Link:</t>
    </r>
    <r>
      <rPr>
        <sz val="12"/>
        <rFont val="Century Gothic"/>
        <family val="2"/>
      </rPr>
      <t xml:space="preserve"> http://www.ambientebogota.gov.co/web/transparencia/reportes-de-control-interno/-/document_library_display/Jkr8/view/9553932/28605?_110_INSTANCE_Jkr8_redirect=http%3A%2F%2Fwww.ambientebogota.gov.co%2Fweb%2Ftransparencia%2Freportes-de-control-interno%2F-%2Fdocument_library_display%2FJkr8%2Fview%2F9553932</t>
    </r>
  </si>
  <si>
    <r>
      <rPr>
        <b/>
        <sz val="12"/>
        <rFont val="Century Gothic"/>
        <family val="2"/>
      </rPr>
      <t>FEBRERO:</t>
    </r>
    <r>
      <rPr>
        <sz val="12"/>
        <rFont val="Century Gothic"/>
        <family val="2"/>
      </rPr>
      <t xml:space="preserve"> Se realizó el seguimiento y se comunicó el resultado mediante el radicado 2020IE40178 del  19/02/2020.  
</t>
    </r>
    <r>
      <rPr>
        <b/>
        <sz val="12"/>
        <rFont val="Century Gothic"/>
        <family val="2"/>
      </rPr>
      <t>Publicado en el Link</t>
    </r>
    <r>
      <rPr>
        <sz val="12"/>
        <rFont val="Century Gothic"/>
        <family val="2"/>
      </rPr>
      <t xml:space="preserve"> http://www.ambientebogota.gov.co/web/transparencia/reportes-de-control-interno/-/document_library_display/Jkr8/view/10101190</t>
    </r>
    <r>
      <rPr>
        <b/>
        <sz val="12"/>
        <rFont val="Century Gothic"/>
        <family val="2"/>
      </rPr>
      <t>.</t>
    </r>
    <r>
      <rPr>
        <sz val="12"/>
        <rFont val="Century Gothic"/>
        <family val="2"/>
      </rPr>
      <t xml:space="preserve">
</t>
    </r>
    <r>
      <rPr>
        <b/>
        <sz val="12"/>
        <rFont val="Century Gothic"/>
        <family val="2"/>
      </rPr>
      <t xml:space="preserve">ABRIL: </t>
    </r>
    <r>
      <rPr>
        <sz val="12"/>
        <rFont val="Century Gothic"/>
        <family val="2"/>
      </rPr>
      <t xml:space="preserve">Se efectuó seguimiento a la ejecución presupuestal de la vigencia, reservas presupuestales y pasivos exigibles con fecha de corte 31/03/2020 y se comunicó el resultado mediante el radicado No. 2020IE76422 del 28/04/2020.
</t>
    </r>
    <r>
      <rPr>
        <b/>
        <sz val="12"/>
        <rFont val="Century Gothic"/>
        <family val="2"/>
      </rPr>
      <t>Publicado en el link</t>
    </r>
    <r>
      <rPr>
        <sz val="12"/>
        <rFont val="Century Gothic"/>
        <family val="2"/>
      </rPr>
      <t xml:space="preserve">  http://www.ambientebogota.gov.co/web/transparencia/reportes-de-control-interno/-/document_library_display/Jkr8/view/9951025/28326?_110_INSTANCE_Jkr8_redirect=http%3A%2F%2Fwww.ambientebogota.gov.co%2Fweb%2Ftransparencia%2Freportes-de-control-interno%2F-%2Fdocument_library_display%2FJkr8%2Fview%2F9951025
</t>
    </r>
    <r>
      <rPr>
        <b/>
        <sz val="12"/>
        <rFont val="Century Gothic"/>
        <family val="2"/>
      </rPr>
      <t>MAYO:</t>
    </r>
    <r>
      <rPr>
        <sz val="12"/>
        <rFont val="Century Gothic"/>
        <family val="2"/>
      </rPr>
      <t xml:space="preserve"> Se solicitó información a la DGA y a la DCA sobre el cumplimiento a los compromisos del comité CICCI de enero, relacionados con el Plan de sostenibilidad contable, mediante el proceso 4711143 del 29/04/2020.
</t>
    </r>
    <r>
      <rPr>
        <b/>
        <sz val="12"/>
        <rFont val="Century Gothic"/>
        <family val="2"/>
      </rPr>
      <t>MAYO:</t>
    </r>
    <r>
      <rPr>
        <sz val="12"/>
        <rFont val="Century Gothic"/>
        <family val="2"/>
      </rPr>
      <t xml:space="preserve"> Se efectuó seguimiento al cumplimiento del Plan sostenibilidad contable, se revisó el Balance con fecha de corte 30/03/2020  y se comunicó resultado mediante el radicado No. 2020IE82833 del 14/05/2020.
</t>
    </r>
    <r>
      <rPr>
        <b/>
        <sz val="12"/>
        <rFont val="Century Gothic"/>
        <family val="2"/>
      </rPr>
      <t>Publicado en el link</t>
    </r>
    <r>
      <rPr>
        <sz val="12"/>
        <rFont val="Century Gothic"/>
        <family val="2"/>
      </rPr>
      <t xml:space="preserve"> http://www.ambientebogota.gov.co/web/transparencia/reportes-de-control-interno/-/document_library_display/Jkr8/view/9951025/28327?_110_INSTANCE_Jkr8_redirect=http%3A%2F%2Fwww.ambientebogota.gov.co%2Fweb%2Ftransparencia%2Freportes-de-control-interno%2F-%2Fdocument_library_display%2FJkr8%2Fview%2F9951025.
</t>
    </r>
    <r>
      <rPr>
        <b/>
        <sz val="12"/>
        <rFont val="Century Gothic"/>
        <family val="2"/>
      </rPr>
      <t xml:space="preserve">JULIO: </t>
    </r>
    <r>
      <rPr>
        <sz val="12"/>
        <rFont val="Century Gothic"/>
        <family val="2"/>
      </rPr>
      <t xml:space="preserve">Se efectuó seguimiento al presupuesto de la vigencia, reservas y pasivos con fecha de corte 30/06/2020 y se comunicó resultado meidante el radicado No. 2020IE113191 del 8/7/2020. 
</t>
    </r>
    <r>
      <rPr>
        <b/>
        <sz val="12"/>
        <rFont val="Century Gothic"/>
        <family val="2"/>
      </rPr>
      <t>Publicado en el Link:</t>
    </r>
    <r>
      <rPr>
        <sz val="12"/>
        <rFont val="Century Gothic"/>
        <family val="2"/>
      </rPr>
      <t xml:space="preserve"> http://www.ambientebogota.gov.co/web/transparencia/reportes-de-control-interno/-/document_library_display/Jkr8/view/9951025/28514?_110_INSTANCE_Jkr8_redirect=http%3A%2F%2Fwww.ambientebogota.gov.co%2Fweb%2Ftransparencia%2Freportes-de-control-interno%2F-%2Fdocument_library_display%2FJkr8%2Fview%2F9951025
Se efectuó revision a los soportes enviados por la S.F. mediante el radicado 2020IE116326 en cumplimiento de los compromisos del CICCI y se comunicó aceptación y solicitud del avance en el Plan de sostenibilidad contable con fecha de corte 30/06/2020 mediante el radicado 2020IE118803 del 16/07/2020.</t>
    </r>
  </si>
  <si>
    <r>
      <rPr>
        <b/>
        <sz val="12"/>
        <rFont val="Century Gothic"/>
        <family val="2"/>
      </rPr>
      <t>ENERO:</t>
    </r>
    <r>
      <rPr>
        <sz val="12"/>
        <rFont val="Century Gothic"/>
        <family val="2"/>
      </rPr>
      <t xml:space="preserve"> El proceso no cuenta con acciones vigentes en el plan, el últlimo reporte de cumplimiento se realizó con corte octubre de 2019.
</t>
    </r>
    <r>
      <rPr>
        <b/>
        <sz val="12"/>
        <rFont val="Century Gothic"/>
        <family val="2"/>
      </rPr>
      <t>JULIO:</t>
    </r>
    <r>
      <rPr>
        <sz val="12"/>
        <rFont val="Century Gothic"/>
        <family val="2"/>
      </rPr>
      <t xml:space="preserve"> El proceso no cuenta, a 30/06/2020, con acciones abiertas en el Plan de Mejoramiento de la Contraloría</t>
    </r>
  </si>
  <si>
    <r>
      <rPr>
        <b/>
        <sz val="12"/>
        <rFont val="Century Gothic"/>
        <family val="2"/>
      </rPr>
      <t xml:space="preserve">JULIO: </t>
    </r>
    <r>
      <rPr>
        <sz val="12"/>
        <rFont val="Century Gothic"/>
        <family val="2"/>
      </rPr>
      <t xml:space="preserve">Se efectuó seguimiento y se comunicó resultado mediante el radicado 2020IE117778 del 15/07/2020.
</t>
    </r>
  </si>
  <si>
    <r>
      <rPr>
        <b/>
        <sz val="12"/>
        <rFont val="Century Gothic"/>
        <family val="2"/>
      </rPr>
      <t>JULIO:</t>
    </r>
    <r>
      <rPr>
        <sz val="12"/>
        <rFont val="Century Gothic"/>
        <family val="2"/>
      </rPr>
      <t xml:space="preserve"> Se efectuó seguimiento y se comunicó resultado mediante el radicado 2020IE117778 del 15/07/2020</t>
    </r>
  </si>
  <si>
    <t>Camilo Maldonado</t>
  </si>
  <si>
    <t>Gestión Tecnológica (Política de Gobierno  Digital,  seguimiento a la implementación de la Ley 1712 de 2014 (página web, contenidos, datos abiertos, seguridad, confiabilidad e integridad de la información, norma NTC5854 (accesibilidad WEB )</t>
  </si>
  <si>
    <r>
      <t>JULIO:</t>
    </r>
    <r>
      <rPr>
        <sz val="12"/>
        <rFont val="Century Gothic"/>
        <family val="2"/>
      </rPr>
      <t xml:space="preserve"> Se comunica el resultado del seguimiento a los indicadores del proceso de Gestión Jurídica correspondiente al primer semestre de 2020, mediante radicado N° 2020IE126667 Proceso 4831189 del 29 de julio de 2020.</t>
    </r>
  </si>
  <si>
    <r>
      <t>FEBRERO:</t>
    </r>
    <r>
      <rPr>
        <sz val="12"/>
        <rFont val="Century Gothic"/>
        <family val="2"/>
      </rPr>
      <t xml:space="preserve"> Mediante radicado No. 2020IE37799 del 17 de febrero de 2020 se comunicó el estado actualizado del Plan de Mejoramiento suscrito ante la Contraloría de Bogotá del proceso de Evaluación, Control y Seguimiento.
</t>
    </r>
    <r>
      <rPr>
        <b/>
        <sz val="12"/>
        <rFont val="Century Gothic"/>
        <family val="2"/>
      </rPr>
      <t>JULIO:</t>
    </r>
    <r>
      <rPr>
        <sz val="12"/>
        <rFont val="Century Gothic"/>
        <family val="2"/>
      </rPr>
      <t xml:space="preserve"> Mediante radicado No. 2020IE122144 del 22 de julio de 2020 se realizó seguimiento y retroalimentación al estado de las acciones del Plan de Mejoramiento Institucional del proceso.</t>
    </r>
  </si>
  <si>
    <r>
      <rPr>
        <b/>
        <sz val="12"/>
        <rFont val="Century Gothic"/>
        <family val="2"/>
      </rPr>
      <t>ABRIL:</t>
    </r>
    <r>
      <rPr>
        <sz val="12"/>
        <rFont val="Century Gothic"/>
        <family val="2"/>
      </rPr>
      <t xml:space="preserve"> Mediante radicado N°2020IE76399 del 28 de abril de 2020, Solicitud de información para la Planificación de la Auditoría. </t>
    </r>
    <r>
      <rPr>
        <b/>
        <sz val="12"/>
        <color rgb="FFFF0000"/>
        <rFont val="Century Gothic"/>
        <family val="2"/>
      </rPr>
      <t xml:space="preserve">
</t>
    </r>
    <r>
      <rPr>
        <b/>
        <sz val="12"/>
        <rFont val="Century Gothic"/>
        <family val="2"/>
      </rPr>
      <t>JUNIO:</t>
    </r>
    <r>
      <rPr>
        <sz val="12"/>
        <rFont val="Century Gothic"/>
        <family val="2"/>
      </rPr>
      <t xml:space="preserve"> Se comunica el Plan de trabajo de Auditoria Interna al proceso Sistema Integrado de Gestión con radicado N° 2020IE95082 del 06/06/2020 y se da Alcance al radicado 2020IE95082 mediante memorando N° 2020IE95402 del 07 de junio de 2020.
</t>
    </r>
    <r>
      <rPr>
        <b/>
        <sz val="12"/>
        <rFont val="Century Gothic"/>
        <family val="2"/>
      </rPr>
      <t>JUNIO</t>
    </r>
    <r>
      <rPr>
        <sz val="12"/>
        <rFont val="Century Gothic"/>
        <family val="2"/>
      </rPr>
      <t xml:space="preserve">: Se comunica informe preliminar mediante radicado N° 2020IE105701 Proceso 4803449 del 26 de junio de 2020.
</t>
    </r>
    <r>
      <rPr>
        <b/>
        <sz val="12"/>
        <rFont val="Century Gothic"/>
        <family val="2"/>
      </rPr>
      <t>JULIO:</t>
    </r>
    <r>
      <rPr>
        <sz val="12"/>
        <rFont val="Century Gothic"/>
        <family val="2"/>
      </rPr>
      <t xml:space="preserve"> Mediante memorado No. 2020IE115335 de 13 de julio de 2020 se remitio Informe Definitivo de Auditoria Interna al proceso Sistema Integrado de Gestión.
</t>
    </r>
    <r>
      <rPr>
        <b/>
        <sz val="12"/>
        <rFont val="Century Gothic"/>
        <family val="2"/>
      </rPr>
      <t xml:space="preserve">Publicado en el Link: </t>
    </r>
    <r>
      <rPr>
        <sz val="12"/>
        <rFont val="Century Gothic"/>
        <family val="2"/>
      </rPr>
      <t>http://www.ambientebogota.gov.co/web/transparencia/reportes-de-control-interno/-/document_library_display/Jkr8/view/9798985/28525?_110_INSTANCE_Jkr8_redirect=http%3A%2F%2Fwww.ambientebogota.gov.co%2Fweb%2Ftransparencia%2Freportes-de-control-interno%2F-%2Fdocument_library_display%2FJkr8%2Fview%2F9798985</t>
    </r>
  </si>
  <si>
    <t>OJO SARITA SI LE QUEDA TIEMPO HAER UNA EN NOVIEMBRE</t>
  </si>
  <si>
    <t xml:space="preserve">REPORTADA EN PLAN ANTICORRUPCIÓN COMO CUMPLIDA MEMORANDO 2020IE105956 DEL 28 DE JUNIO DE 2020. </t>
  </si>
  <si>
    <t>RELACIÓN CON ENTES EXTERNOS DE CONTROL</t>
  </si>
  <si>
    <t>EVIDENCIAS</t>
  </si>
  <si>
    <r>
      <rPr>
        <b/>
        <sz val="12"/>
        <rFont val="Century Gothic"/>
        <family val="2"/>
      </rPr>
      <t>ENERO:</t>
    </r>
    <r>
      <rPr>
        <sz val="12"/>
        <rFont val="Century Gothic"/>
        <family val="2"/>
      </rPr>
      <t xml:space="preserve"> Se realizó el Seguimiento al Plan de Mejoramiento Institucional, corte 31 de diciembre de  2019, se comunica mediante memorando No. 2020IE12436 de 21 de enero de 2020.
</t>
    </r>
    <r>
      <rPr>
        <b/>
        <sz val="12"/>
        <rFont val="Century Gothic"/>
        <family val="2"/>
      </rPr>
      <t>JULIO</t>
    </r>
    <r>
      <rPr>
        <sz val="12"/>
        <rFont val="Century Gothic"/>
        <family val="2"/>
      </rPr>
      <t>: Las acciones formuladas en el plan fueron evaluadas como cumplidas en el informe del mes de enero</t>
    </r>
  </si>
  <si>
    <r>
      <rPr>
        <b/>
        <sz val="12"/>
        <rFont val="Century Gothic"/>
        <family val="2"/>
      </rPr>
      <t xml:space="preserve">ENERO: </t>
    </r>
    <r>
      <rPr>
        <sz val="12"/>
        <rFont val="Century Gothic"/>
        <family val="2"/>
      </rPr>
      <t xml:space="preserve">El proceso no cuenta con acciones formauladas en este Plan.
</t>
    </r>
    <r>
      <rPr>
        <b/>
        <sz val="12"/>
        <rFont val="Century Gothic"/>
        <family val="2"/>
      </rPr>
      <t>JULIO:</t>
    </r>
    <r>
      <rPr>
        <sz val="12"/>
        <rFont val="Century Gothic"/>
        <family val="2"/>
      </rPr>
      <t xml:space="preserve"> El proceso no cuenta con acciones formauladas en este Plan.</t>
    </r>
  </si>
  <si>
    <r>
      <rPr>
        <b/>
        <sz val="12"/>
        <rFont val="Century Gothic"/>
        <family val="2"/>
      </rPr>
      <t>ENERO:</t>
    </r>
    <r>
      <rPr>
        <sz val="12"/>
        <rFont val="Century Gothic"/>
        <family val="2"/>
      </rPr>
      <t xml:space="preserve"> Se realiza el seguimiento al  Plan de Mejoramiento por proceso se remite con memorando interno No.   2020IE12279 del 21 de enero de 2020.
</t>
    </r>
    <r>
      <rPr>
        <b/>
        <sz val="12"/>
        <rFont val="Century Gothic"/>
        <family val="2"/>
      </rPr>
      <t>JULIO:</t>
    </r>
    <r>
      <rPr>
        <sz val="12"/>
        <rFont val="Century Gothic"/>
        <family val="2"/>
      </rPr>
      <t xml:space="preserve"> Mediante memorado interno radicado  2020IE115036 de 13 de julio se remitio Seguimiento a las acciones del Plan de Mejoramiento del proceso Gestión Ambiental y Desarrollo Rural primer semestre de 2020</t>
    </r>
  </si>
  <si>
    <r>
      <rPr>
        <b/>
        <sz val="12"/>
        <rFont val="Century Gothic"/>
        <family val="2"/>
      </rPr>
      <t>ENERO:</t>
    </r>
    <r>
      <rPr>
        <sz val="12"/>
        <rFont val="Century Gothic"/>
        <family val="2"/>
      </rPr>
      <t xml:space="preserve"> Se remite con radicado N° 2020IE10160 de 17 de enero de 2020, el Informe de seguimiento al cumplimiento de las acciones de Plan de Mejoramiento por Procesos cuarto trimestre 2019. 
</t>
    </r>
    <r>
      <rPr>
        <b/>
        <sz val="12"/>
        <rFont val="Century Gothic"/>
        <family val="2"/>
      </rPr>
      <t xml:space="preserve">JULIO: </t>
    </r>
    <r>
      <rPr>
        <sz val="12"/>
        <rFont val="Century Gothic"/>
        <family val="2"/>
      </rPr>
      <t>Mediante memorado interno radicado 2020IE115035 de 13 de julio se remitio Seguimiento a las acciones al Plan de Mejoramiento del Procesos proceso Gestión Tecnológica, primer semestre de 2020.</t>
    </r>
  </si>
  <si>
    <r>
      <rPr>
        <b/>
        <sz val="12"/>
        <rFont val="Century Gothic"/>
        <family val="2"/>
      </rPr>
      <t>ENERO:</t>
    </r>
    <r>
      <rPr>
        <sz val="12"/>
        <rFont val="Century Gothic"/>
        <family val="2"/>
      </rPr>
      <t xml:space="preserve"> Mediante el radicado  No. 2020IE12286 de 21 de enero de 2020 se remite el Informe de seguimiento acciones del Plan de Mejoramiento del Proceso, del cuarto trimestre de 2019.memorando interno.
</t>
    </r>
    <r>
      <rPr>
        <b/>
        <sz val="12"/>
        <rFont val="Century Gothic"/>
        <family val="2"/>
      </rPr>
      <t>JULIO:</t>
    </r>
    <r>
      <rPr>
        <sz val="12"/>
        <rFont val="Century Gothic"/>
        <family val="2"/>
      </rPr>
      <t xml:space="preserve"> Mediante memorado interno radicado  2020IE115034 de 13 de julio se remitio la Evaluación del avance o cumplimiento de las acciones formuladas en el Plan de Mejoramiento del proceso Gestión de Talento Humano primer semestre de 2020.</t>
    </r>
  </si>
  <si>
    <r>
      <t>FEBRERO:</t>
    </r>
    <r>
      <rPr>
        <sz val="12"/>
        <rFont val="Century Gothic"/>
        <family val="2"/>
      </rPr>
      <t xml:space="preserve"> Mediante radicado No. 2020IE38736 del 18 de febrero de 2020 se comunicó el estado actualizado del Plan de Mejoramiento del proceso Sistema Integrado de Gestión.
</t>
    </r>
    <r>
      <rPr>
        <b/>
        <sz val="12"/>
        <rFont val="Century Gothic"/>
        <family val="2"/>
      </rPr>
      <t xml:space="preserve">JULIO: </t>
    </r>
    <r>
      <rPr>
        <sz val="12"/>
        <rFont val="Century Gothic"/>
        <family val="2"/>
      </rPr>
      <t>Mediante memorado interno radicado  2020IE115038 de 13 de julio se remitio Seguimiento al cumplimiento de las acciones al Plan de Mejoramiento proceso Sistema Integrado de Gestión primer semestre de 2020.</t>
    </r>
  </si>
  <si>
    <r>
      <rPr>
        <b/>
        <sz val="12"/>
        <rFont val="Century Gothic"/>
        <family val="2"/>
      </rPr>
      <t xml:space="preserve">ENERO: </t>
    </r>
    <r>
      <rPr>
        <sz val="12"/>
        <rFont val="Century Gothic"/>
        <family val="2"/>
      </rPr>
      <t xml:space="preserve">El proceso no cuenta con acciones formauladas en este Plan.
</t>
    </r>
    <r>
      <rPr>
        <b/>
        <sz val="12"/>
        <rFont val="Century Gothic"/>
        <family val="2"/>
      </rPr>
      <t xml:space="preserve">JULIO: </t>
    </r>
    <r>
      <rPr>
        <sz val="12"/>
        <rFont val="Century Gothic"/>
        <family val="2"/>
      </rPr>
      <t>El proceso no cuenta con acciones formauladas en este Plan.</t>
    </r>
  </si>
  <si>
    <r>
      <rPr>
        <b/>
        <sz val="12"/>
        <rFont val="Century Gothic"/>
        <family val="2"/>
      </rPr>
      <t>ENERO:</t>
    </r>
    <r>
      <rPr>
        <sz val="12"/>
        <rFont val="Century Gothic"/>
        <family val="2"/>
      </rPr>
      <t xml:space="preserve">  Mediante radicado N° 2020IE09973 del 17 de enero de 2019 se comunica seguimiento a las acciones del plan  de mejoramiento por procesos – ISOlucion, con fecha de corte a 31 de diciembre de 2019.
</t>
    </r>
    <r>
      <rPr>
        <b/>
        <sz val="12"/>
        <rFont val="Century Gothic"/>
        <family val="2"/>
      </rPr>
      <t>JULIO:</t>
    </r>
    <r>
      <rPr>
        <sz val="12"/>
        <rFont val="Century Gothic"/>
        <family val="2"/>
      </rPr>
      <t xml:space="preserve"> Mediante radicado N° 2020IE120485 del 20  de JULIO de 20120 comunica seguimiento a las acciones del plan  de mejoramiento por procesos – ISOlucion, con fecha de corte a 30 de JUNIO de 2020.</t>
    </r>
  </si>
  <si>
    <r>
      <rPr>
        <b/>
        <sz val="12"/>
        <rFont val="Century Gothic"/>
        <family val="2"/>
      </rPr>
      <t xml:space="preserve">JULIO: </t>
    </r>
    <r>
      <rPr>
        <sz val="12"/>
        <rFont val="Century Gothic"/>
        <family val="2"/>
      </rPr>
      <t>Mediante radicado N° : 2020IE120712 del 21  de JULIO de 20120 comunica Resultados del seguimiento a indicadores de gestión del proceso de Planeación Ambiental, Corte primer semestre de 2020.</t>
    </r>
  </si>
  <si>
    <r>
      <rPr>
        <b/>
        <sz val="12"/>
        <rFont val="Century Gothic"/>
        <family val="2"/>
      </rPr>
      <t xml:space="preserve">ENERO: </t>
    </r>
    <r>
      <rPr>
        <sz val="12"/>
        <rFont val="Century Gothic"/>
        <family val="2"/>
      </rPr>
      <t xml:space="preserve">El proceso no cuenta con acciones formauladas en este Plan.
</t>
    </r>
    <r>
      <rPr>
        <b/>
        <sz val="12"/>
        <rFont val="Century Gothic"/>
        <family val="2"/>
      </rPr>
      <t xml:space="preserve">JULIO:  </t>
    </r>
    <r>
      <rPr>
        <sz val="12"/>
        <rFont val="Century Gothic"/>
        <family val="2"/>
      </rPr>
      <t>El proceso no cuenta con acciones formauladas en este Plan con fecha de corte 30 de junio del 2020</t>
    </r>
  </si>
  <si>
    <r>
      <rPr>
        <b/>
        <sz val="12"/>
        <rFont val="Century Gothic"/>
        <family val="2"/>
      </rPr>
      <t>ENERO:</t>
    </r>
    <r>
      <rPr>
        <sz val="12"/>
        <rFont val="Century Gothic"/>
        <family val="2"/>
      </rPr>
      <t xml:space="preserve"> Se comunica seguimiento con corte 31 de diciembre de 2019 mediante memorando radicado No. 2020IE15439 del 24 de enero de 2020.
</t>
    </r>
    <r>
      <rPr>
        <b/>
        <sz val="12"/>
        <rFont val="Century Gothic"/>
        <family val="2"/>
      </rPr>
      <t xml:space="preserve">JULIO: </t>
    </r>
    <r>
      <rPr>
        <sz val="12"/>
        <rFont val="Century Gothic"/>
        <family val="2"/>
      </rPr>
      <t>Se comunica seguimiento con fecha de corte 30 de junio del 2020,  mediante memorando radicado No. 2020IE119869 del 17 de julio del 2020.</t>
    </r>
  </si>
  <si>
    <r>
      <rPr>
        <b/>
        <sz val="12"/>
        <rFont val="Century Gothic"/>
        <family val="2"/>
      </rPr>
      <t>ENERO:</t>
    </r>
    <r>
      <rPr>
        <sz val="12"/>
        <rFont val="Century Gothic"/>
        <family val="2"/>
      </rPr>
      <t xml:space="preserve"> Se comunica seguimiento con corte 31 de diciembre de 2019 mediante memorando radicado No. 2020IE17345 del 27 de enero de 2020.
</t>
    </r>
    <r>
      <rPr>
        <b/>
        <sz val="12"/>
        <rFont val="Century Gothic"/>
        <family val="2"/>
      </rPr>
      <t xml:space="preserve">JULIO: </t>
    </r>
    <r>
      <rPr>
        <sz val="12"/>
        <rFont val="Century Gothic"/>
        <family val="2"/>
      </rPr>
      <t xml:space="preserve">Se comunica seguimiento con fecha de corte 30 de junio del 2020,  mediante memorando radicado No. 2020IE120195 del 18 de julio del 2020. </t>
    </r>
  </si>
  <si>
    <t>Elizabeth Peña
Apoya Lucelly</t>
  </si>
  <si>
    <t>Ana María Paéz</t>
  </si>
  <si>
    <t>Elizabeth Peña
con apoyo de Lucelly</t>
  </si>
  <si>
    <t xml:space="preserve">Miguel Ángel Pardo apoya Ana María
</t>
  </si>
  <si>
    <t>TODOS CONSOLIDA SILVERIA</t>
  </si>
  <si>
    <t>Informe de seguimiento a la implementación de las recomendaciones realizadas por la OCI</t>
  </si>
  <si>
    <t>Elaboración y socialización del mapa de aseguramiento.</t>
  </si>
  <si>
    <t xml:space="preserve">Miguel Ángel Pardo apoya Ana María Paéz
</t>
  </si>
  <si>
    <r>
      <rPr>
        <b/>
        <sz val="12"/>
        <rFont val="Century Gothic"/>
        <family val="2"/>
      </rPr>
      <t>MAYO:</t>
    </r>
    <r>
      <rPr>
        <sz val="12"/>
        <rFont val="Century Gothic"/>
        <family val="2"/>
      </rPr>
      <t xml:space="preserve"> El proceso no cuenta con acciones suscritas en el plan de mejoramiento instucional.
</t>
    </r>
    <r>
      <rPr>
        <b/>
        <sz val="12"/>
        <rFont val="Century Gothic"/>
        <family val="2"/>
      </rPr>
      <t xml:space="preserve">JULIO: </t>
    </r>
    <r>
      <rPr>
        <sz val="12"/>
        <rFont val="Century Gothic"/>
        <family val="2"/>
      </rPr>
      <t xml:space="preserve">Se comunica Informe de seguimiento sobre el estado de las acciones del plan de mejoramiento suscrito ante entes externos de control y vigilancia, con fecha de corte 30 junio de 2020.2020IE126546 Proc 4830954 Fecha: 2020-07-28.
Publicado en el Link: http://www.ambientebogota.gov.co/web/transparencia/reportes-de-control-interno/-/document_library_display/Jkr8/view/9553932/28605?_110_INSTANCE_Jkr8_redirect=http%3A%2F%2Fwww.ambientebogota.gov.co%2Fweb%2Ftransparencia%2Freportes-de-control-interno%2F-%2Fdocument_library_display%2FJkr8%2Fview%2F9553932.
</t>
    </r>
  </si>
  <si>
    <t xml:space="preserve">Elizabeth Peña
</t>
  </si>
  <si>
    <r>
      <rPr>
        <b/>
        <sz val="12"/>
        <rFont val="Century Gothic"/>
        <family val="2"/>
      </rPr>
      <t>ENERO:</t>
    </r>
    <r>
      <rPr>
        <sz val="12"/>
        <rFont val="Century Gothic"/>
        <family val="2"/>
      </rPr>
      <t xml:space="preserve"> El proceso no cuenta con acciones vigentes en el plan, el últlimo reporte de cumplimineto se realizó con corte octubre de 2019.
</t>
    </r>
    <r>
      <rPr>
        <b/>
        <sz val="12"/>
        <rFont val="Century Gothic"/>
        <family val="2"/>
      </rPr>
      <t xml:space="preserve">JULIO: </t>
    </r>
    <r>
      <rPr>
        <sz val="12"/>
        <rFont val="Century Gothic"/>
        <family val="2"/>
      </rPr>
      <t>Se comunica Informe de seguimiento sobre el estado de las acciones del plan de mejoramiento suscrito ante entes externos de control y vigilancia, con fecha de corte 30 junio de 2020.2020IE126546 Proc 4830954 Fecha: 2020-07-28.
Publicado en el Link: http://www.ambientebogota.gov.co/web/transparencia/reportes-de-control-interno/-/document_library_display/Jkr8/view/9553932/28605?_110_INSTANCE_Jkr8_redirect=http%3A%2F%2Fwww.ambientebogota.gov.co%2Fweb%2Ftransparencia%2Freportes-de-control-interno%2F-%2Fdocument_library_display%2FJkr8%2Fview%2F9553932</t>
    </r>
  </si>
  <si>
    <r>
      <rPr>
        <b/>
        <sz val="12"/>
        <rFont val="Century Gothic"/>
        <family val="2"/>
      </rPr>
      <t>AGOSTO:</t>
    </r>
    <r>
      <rPr>
        <sz val="12"/>
        <rFont val="Century Gothic"/>
        <family val="2"/>
      </rPr>
      <t xml:space="preserve"> Seremite el seguimiento a indicadores del proceso mediante radicado N° 2020IE144037 del 25 de agosto de 2020.</t>
    </r>
  </si>
  <si>
    <r>
      <rPr>
        <b/>
        <sz val="12"/>
        <rFont val="Century Gothic"/>
        <family val="2"/>
      </rPr>
      <t xml:space="preserve">AGOSTO: </t>
    </r>
    <r>
      <rPr>
        <sz val="12"/>
        <rFont val="Century Gothic"/>
        <family val="2"/>
      </rPr>
      <t>Seremite el seguimiento a indicadores del proceso mediante radicado N° 2020IE144045 del 25 de agosto de 2020.</t>
    </r>
  </si>
  <si>
    <r>
      <rPr>
        <b/>
        <sz val="12"/>
        <rFont val="Century Gothic"/>
        <family val="2"/>
      </rPr>
      <t xml:space="preserve">AGOSTO: </t>
    </r>
    <r>
      <rPr>
        <sz val="12"/>
        <rFont val="Century Gothic"/>
        <family val="2"/>
      </rPr>
      <t>Seremite el seguimiento a indicadores del proceso mediante radicado N° 2020IE144252 del 25 de agosto de 2020.</t>
    </r>
  </si>
  <si>
    <r>
      <rPr>
        <b/>
        <sz val="12"/>
        <rFont val="Century Gothic"/>
        <family val="2"/>
      </rPr>
      <t xml:space="preserve">AGOSTO: </t>
    </r>
    <r>
      <rPr>
        <sz val="12"/>
        <rFont val="Century Gothic"/>
        <family val="2"/>
      </rPr>
      <t>Se efectuó el seguimiento y se comunico mediante el radicado N° 2020IE146634 del 31 de agosto de 2020.</t>
    </r>
  </si>
  <si>
    <r>
      <t>AGOSTO:</t>
    </r>
    <r>
      <rPr>
        <sz val="12"/>
        <rFont val="Century Gothic"/>
        <family val="2"/>
      </rPr>
      <t xml:space="preserve"> Se efectuó seguimiento y se comunicó resultado mediante el radicado 2020IE146619 del 31/08/2020.</t>
    </r>
  </si>
  <si>
    <t xml:space="preserve">Ana María Paéz </t>
  </si>
  <si>
    <r>
      <rPr>
        <b/>
        <sz val="12"/>
        <rFont val="Century Gothic"/>
        <family val="2"/>
      </rPr>
      <t>ENERO:</t>
    </r>
    <r>
      <rPr>
        <sz val="12"/>
        <rFont val="Century Gothic"/>
        <family val="2"/>
      </rPr>
      <t xml:space="preserve">   Se realizó el consolidado del plan de mejoramiento por procesos mediante radicado N° 2020IE17363 del 27 de enero de 2020. 
</t>
    </r>
    <r>
      <rPr>
        <b/>
        <sz val="12"/>
        <rFont val="Century Gothic"/>
        <family val="2"/>
      </rPr>
      <t>Publicado en el Link:</t>
    </r>
    <r>
      <rPr>
        <sz val="12"/>
        <rFont val="Century Gothic"/>
        <family val="2"/>
      </rPr>
      <t xml:space="preserve"> http://www.ambientebogota.gov.co/web/transparencia/reportes-de-control-interno/-/document_library_display/Jkr8/view/9540220
</t>
    </r>
    <r>
      <rPr>
        <b/>
        <sz val="12"/>
        <rFont val="Century Gothic"/>
        <family val="2"/>
      </rPr>
      <t>MAYO:</t>
    </r>
    <r>
      <rPr>
        <sz val="12"/>
        <rFont val="Century Gothic"/>
        <family val="2"/>
      </rPr>
      <t xml:space="preserve"> Se realizó el consolidado del plan de mejoramiento por procesos mediante radicado N°2020IE79095 Proceso 4770591  del 06 de mayo de 2020. 
JUNIO:  Se  remite comunicación seguimiento a Plan de Mejoramiento mediante radicado N° 2020IE104758 Proceso 4802124 del 25 de junio de 2020.JUNIO:  Se  remite comunicación seguimiento a Plan de Mejoramiento mediante radicado N° 2020IE104758 Proceso 4802124 del 25 de junio de 2020.
</t>
    </r>
    <r>
      <rPr>
        <b/>
        <sz val="12"/>
        <rFont val="Century Gothic"/>
        <family val="2"/>
      </rPr>
      <t>JUNIO:</t>
    </r>
    <r>
      <rPr>
        <sz val="12"/>
        <rFont val="Century Gothic"/>
        <family val="2"/>
      </rPr>
      <t xml:space="preserve">  Se  remite comunicación seguimiento a Plan de Mejoramiento mediante radicado N° 2020IE104758 Proceso 4802124 del 25 de junio de 2020.
</t>
    </r>
    <r>
      <rPr>
        <b/>
        <sz val="12"/>
        <rFont val="Century Gothic"/>
        <family val="2"/>
      </rPr>
      <t xml:space="preserve">AGOSTO: </t>
    </r>
    <r>
      <rPr>
        <sz val="12"/>
        <rFont val="Century Gothic"/>
        <family val="2"/>
      </rPr>
      <t>Se comunica el informe consolidado mediante el radicado N° 2020IE144896 Proceso 4851270 del 27 de agosto de 2020.</t>
    </r>
  </si>
  <si>
    <r>
      <rPr>
        <b/>
        <sz val="12"/>
        <rFont val="Century Gothic"/>
        <family val="2"/>
      </rPr>
      <t xml:space="preserve">AGOSTO: </t>
    </r>
    <r>
      <rPr>
        <sz val="12"/>
        <rFont val="Century Gothic"/>
        <family val="2"/>
      </rPr>
      <t>Se efectuó el seguimiento y se comunicaron los resultados mediante el radicado N°2020IE147001 proceso 4854695 del 31 de agosto de 2020.</t>
    </r>
  </si>
  <si>
    <r>
      <rPr>
        <b/>
        <sz val="12"/>
        <rFont val="Century Gothic"/>
        <family val="2"/>
      </rPr>
      <t xml:space="preserve">AGOSTO: </t>
    </r>
    <r>
      <rPr>
        <sz val="12"/>
        <rFont val="Century Gothic"/>
        <family val="2"/>
      </rPr>
      <t>Seremite el seguimiento a indicadores del proceso mediante radicado N° 2020IE147025 del 31 de agosto de 2020.</t>
    </r>
  </si>
  <si>
    <r>
      <rPr>
        <b/>
        <sz val="12"/>
        <rFont val="Century Gothic"/>
        <family val="2"/>
      </rPr>
      <t>JULIO:</t>
    </r>
    <r>
      <rPr>
        <sz val="12"/>
        <rFont val="Century Gothic"/>
        <family val="2"/>
      </rPr>
      <t xml:space="preserve"> Se solicitaron soportes para evaluación mediante los radicados Nos. 2020IE127264 y 2020IE127265 del 30/07/2020, al igual se enviaron varios correos sin respuesta.
</t>
    </r>
    <r>
      <rPr>
        <b/>
        <sz val="12"/>
        <rFont val="Century Gothic"/>
        <family val="2"/>
      </rPr>
      <t xml:space="preserve">AGOSTO: </t>
    </r>
    <r>
      <rPr>
        <sz val="12"/>
        <rFont val="Century Gothic"/>
        <family val="2"/>
      </rPr>
      <t xml:space="preserve">Se efectuó el seguimiento y se comunicaron los resultados mediante el radicado NO. 2020IE136138 DEL 12/08/2020
</t>
    </r>
    <r>
      <rPr>
        <b/>
        <sz val="12"/>
        <rFont val="Century Gothic"/>
        <family val="2"/>
      </rPr>
      <t xml:space="preserve">AGOSTO: </t>
    </r>
    <r>
      <rPr>
        <sz val="12"/>
        <rFont val="Century Gothic"/>
        <family val="2"/>
      </rPr>
      <t>Se efectuó el seguimiento y se comunicaron los resultados mediante el radicado N° 2020IE147304 del 31 de agosto de 2020.</t>
    </r>
  </si>
  <si>
    <r>
      <rPr>
        <b/>
        <sz val="12"/>
        <rFont val="Century Gothic"/>
        <family val="2"/>
      </rPr>
      <t>ENERO:</t>
    </r>
    <r>
      <rPr>
        <sz val="12"/>
        <rFont val="Century Gothic"/>
        <family val="2"/>
      </rPr>
      <t xml:space="preserve"> Se realiza el seguimientocon corte a 31 de diciembre de 2019  y se comunica mediante el radicado N° 2020IE07344 del 14 de  enero  de 2020.
</t>
    </r>
    <r>
      <rPr>
        <b/>
        <sz val="12"/>
        <rFont val="Century Gothic"/>
        <family val="2"/>
      </rPr>
      <t>JULIO:</t>
    </r>
    <r>
      <rPr>
        <sz val="12"/>
        <rFont val="Century Gothic"/>
        <family val="2"/>
      </rPr>
      <t xml:space="preserve"> El Proceso de Comunicaciones, no tiene acciones en el plan de mejoramiento por proceso. 
</t>
    </r>
  </si>
  <si>
    <r>
      <rPr>
        <b/>
        <sz val="12"/>
        <rFont val="Century Gothic"/>
        <family val="2"/>
      </rPr>
      <t>ENERO:</t>
    </r>
    <r>
      <rPr>
        <sz val="12"/>
        <rFont val="Century Gothic"/>
        <family val="2"/>
      </rPr>
      <t xml:space="preserve"> Mediante forest No. 2020IE05098 del 10 de enero del 2020, se reporto al proceso la asignación de códigos en ISOlución de las acciones de mejora a implementar.
</t>
    </r>
    <r>
      <rPr>
        <b/>
        <sz val="12"/>
        <rFont val="Century Gothic"/>
        <family val="2"/>
      </rPr>
      <t>AGOSTO</t>
    </r>
    <r>
      <rPr>
        <sz val="12"/>
        <rFont val="Century Gothic"/>
        <family val="2"/>
      </rPr>
      <t xml:space="preserve">: Mediante Memorando No.  2020IE147358  del 31 de Agsoto de 2020, se envio al proceso el resultado del seguimiento al Plan de Mejoramiento por Proceso.
</t>
    </r>
  </si>
  <si>
    <r>
      <t xml:space="preserve">AGOSTO: </t>
    </r>
    <r>
      <rPr>
        <sz val="12"/>
        <rFont val="Century Gothic"/>
        <family val="2"/>
      </rPr>
      <t>Se realiza el seguimiento y la evaluación a los indicadores del proeso y se comunica mediante radicado N°2020IE147432 Proc 4856276 del 31 de agosto de 2020.</t>
    </r>
  </si>
  <si>
    <r>
      <rPr>
        <b/>
        <sz val="12"/>
        <rFont val="Century Gothic"/>
        <family val="2"/>
      </rPr>
      <t xml:space="preserve">AGOSTO: </t>
    </r>
    <r>
      <rPr>
        <sz val="12"/>
        <rFont val="Century Gothic"/>
        <family val="2"/>
      </rPr>
      <t>Se realizó el seguimiento a indicadores del proceso y se comunicó mediante el radicado N° 2020IE147462 Proceso 4856340 del 31 de agosto de 2020.</t>
    </r>
  </si>
  <si>
    <r>
      <rPr>
        <b/>
        <sz val="12"/>
        <rFont val="Century Gothic"/>
        <family val="2"/>
      </rPr>
      <t xml:space="preserve">AGOSTO: </t>
    </r>
    <r>
      <rPr>
        <sz val="12"/>
        <rFont val="Century Gothic"/>
        <family val="2"/>
      </rPr>
      <t>Se efectuó el seguimiento y se comunicaron los resultados mediante el radicado N°2020IE147460 del 31 de agosto de 2020.</t>
    </r>
  </si>
  <si>
    <r>
      <rPr>
        <b/>
        <sz val="12"/>
        <rFont val="Century Gothic"/>
        <family val="2"/>
      </rPr>
      <t xml:space="preserve">AGOSTO: </t>
    </r>
    <r>
      <rPr>
        <sz val="12"/>
        <rFont val="Century Gothic"/>
        <family val="2"/>
      </rPr>
      <t>Se efectuó el seguimiento y se comunicaron los resultados mediante el radicado N°2020IE147454 del 331 de agosto de 2020.</t>
    </r>
  </si>
  <si>
    <t xml:space="preserve">MES </t>
  </si>
  <si>
    <t>CANTIDAD</t>
  </si>
  <si>
    <t>RADICADO</t>
  </si>
  <si>
    <t>FECHA</t>
  </si>
  <si>
    <t>ASUNTO</t>
  </si>
  <si>
    <t>RADICADOS ASOCIADOS</t>
  </si>
  <si>
    <t>ENTIDAD EXTERNA</t>
  </si>
  <si>
    <t>APOYO OCI</t>
  </si>
  <si>
    <t>PLAN DE ACCIÓN OCI</t>
  </si>
  <si>
    <t>ENERO</t>
  </si>
  <si>
    <t>2020EE07650</t>
  </si>
  <si>
    <t>Respuesta solicitud de información radicada con el numero forest SDA 2020ER03309 y de la Contraloría 2-2020-00167 de la auditoria regularidad Código No. 60 PAD 2020</t>
  </si>
  <si>
    <t>2020ER03309</t>
  </si>
  <si>
    <t>CONTRALORÍA DE BOGOTÁ</t>
  </si>
  <si>
    <t>FRANCISCO JAVIER ROMERO QUINTERO</t>
  </si>
  <si>
    <t>AUDITORÍA EXTERNA</t>
  </si>
  <si>
    <t>2020EE18207</t>
  </si>
  <si>
    <t>RESPUESTA SOLICITUD DE INFORMACIÓN - AUDITORIA DE REGULARIDAD CODIGO 60, PAD 2020  - Petición de documentos y de información - ACTAS DE PERDIDA DE COMPETENCIAS PARA LIQUIDAR CONTRATOS</t>
  </si>
  <si>
    <t>2020ER15305</t>
  </si>
  <si>
    <t>2020EE20888</t>
  </si>
  <si>
    <t>Respuesta solicitud de información radicada con el forest SDA No. 2020ER16918 y de la Contraloría No. 2-2020-01342 de la auditoria regularidad PAD 2020 Código
No. 60.</t>
  </si>
  <si>
    <t>2020ER16918</t>
  </si>
  <si>
    <t>2020EE21015</t>
  </si>
  <si>
    <t>Respuesta solicitud de información radicada con el forest sda No. 2020ER16922 y de la Contraloría No. 2-2020-01329 de la auditoria regularidad PAD 2020 Código No. 60. información contractual y presupuestal vigencia 2018</t>
  </si>
  <si>
    <t>2020ER16922</t>
  </si>
  <si>
    <t>FEBRERO</t>
  </si>
  <si>
    <t>2020EE35060</t>
  </si>
  <si>
    <t xml:space="preserve">Respuesta al radicado 2020ER31160 solicitud información – Auditoría de regularidad proyecto 1150 - Meta 3 – Habilitar 4 hectáreas de redes de senderos ecológicos secundarios en los cerros
orientales.
</t>
  </si>
  <si>
    <t>2020ER31160</t>
  </si>
  <si>
    <t>2020EE39064</t>
  </si>
  <si>
    <t>2020EE39064 - SDA 2020ER34970 - AUDITORIA DE REGULARIDAD CODIGO 60 PAD 2020 VIGENCIA 2018 -</t>
  </si>
  <si>
    <t>2020ER34970</t>
  </si>
  <si>
    <t>ANA LUCIA BACARES TOLEDO</t>
  </si>
  <si>
    <t>2020EE40412</t>
  </si>
  <si>
    <t>2020EE40412 - RESPUESTA 2020ER36072 - AUDITORIA DE REGULARIDAD CODIGO 60, PAD 2020, VIGENCIA 2018 - PROYECTO 979</t>
  </si>
  <si>
    <t>2020ER36072</t>
  </si>
  <si>
    <t>2020EE45998</t>
  </si>
  <si>
    <t>2020EE45988 - RESPUESTA 2020ER44136 - SOLICITUD DE INFORMACIÓN - AUDITORIA DE REGULARIDAD CODIGO 60, PAD 2020 - INFORMACIÓN FINANCIERA - ACTAS COMITÉ DE SANEAMIENTO - ACTA COMITÉ DE INVENTARIOS</t>
  </si>
  <si>
    <t>2020ER44136</t>
  </si>
  <si>
    <t xml:space="preserve">2020EE46061 </t>
  </si>
  <si>
    <t>2020EE46061 - SOLICITUD RETRANSMISIÓN FORMATOS DE SEGUIMIENTO PACA VIGENCIA 2019 - Solicitud retransmisión formatos de seguimiento PACA vigencia 2019. La entidad verificó los datos remitidos en los formatos CB-1111-4 Información Contractual de Proyectos del PACA y CBN-1111-2 Informe de Gestión de Proyectos Ambientales del
PACA, correspondientes a la vigencia 2019, evidenciando que este informe debe ser
complementado</t>
  </si>
  <si>
    <t>2020EE47198</t>
  </si>
  <si>
    <t>2020EE47198 - SDA 2020ER45291 - CONVENIO SDA-CV-31-2018</t>
  </si>
  <si>
    <t>2020ER45291</t>
  </si>
  <si>
    <t>MARZO</t>
  </si>
  <si>
    <t>2020EE49992</t>
  </si>
  <si>
    <t>2020EE49992 - SDA 2019ER205207 - SOLICITUD DE AVANCE EN LA GESTIÓN POR DECISIÓN JUDICIAL SENTENCIA "DESCONTAMINACIÓN RÍO BOGOTÁ"</t>
  </si>
  <si>
    <t>2019ER205207</t>
  </si>
  <si>
    <t>MARÍA ELIZABETH PEÑA SANCHEZ</t>
  </si>
  <si>
    <t>2020EE51861</t>
  </si>
  <si>
    <t xml:space="preserve">2020EE51861 - Respuesta al radicado 2020ER47234 soportes de información – SOPORTES QUE EVIDENCIEN EL CUMPLIMIENTO DE LAS ACCIONES  Hallazgo 2.2.1.1.3.1.PROPUESTAS HALLAZGOS CONTRALORIA - Hallazgo 2.2.1.1.3.2. - Hallazgo 2.3.1.1.3.2. -  Hallazgo 3.1.3. -  Hallazgo 3.1.5. - Hallazgo 3.1.8. - 
</t>
  </si>
  <si>
    <t>2020ER47234</t>
  </si>
  <si>
    <t xml:space="preserve">2020EE51866 </t>
  </si>
  <si>
    <t>Respuesta radicado Contraloría No. 2.2020-04230, SDA No. 2020ER48796, - CBN 0021 INFORME BALANCE SOCIAL VIGENCIA 2018</t>
  </si>
  <si>
    <t>2020ER48796</t>
  </si>
  <si>
    <t>2020EE54531</t>
  </si>
  <si>
    <t xml:space="preserve">Respuesta al radicado SDA 2020ER48809 y 2-2020-04229 soportes de información – Auditoría de Regularidad, Código 60, PAD 2020, vigencia 2018
</t>
  </si>
  <si>
    <t>2020ER48809</t>
  </si>
  <si>
    <t xml:space="preserve">2020EE55856 </t>
  </si>
  <si>
    <t>Alcance a solicitud radicado 2020EE46061. Solicitud retransmisión formatos  Seguimiento PACA vigencia 2019.</t>
  </si>
  <si>
    <t>SIVICOF - CUENTA ANUAL</t>
  </si>
  <si>
    <t>2020EE56297</t>
  </si>
  <si>
    <t xml:space="preserve">SOLICITUD DE INFORMACIÓN - AUDITORIA DE REGULARIDAD CODIGO 60, PAD 2020 - SOLICITUD SOBRE ADQUISICIÓN DE PREDIOS DEL HUMEDAL DE TIBANICA </t>
  </si>
  <si>
    <t>2020ER53890</t>
  </si>
  <si>
    <t>2020EE56594</t>
  </si>
  <si>
    <t xml:space="preserve">2020EE56594 - AUDITORIA DE REGULARIDAD CODIGO 60, RESPUESTA 2020ER54031 - INFORMACIÓN PREDIOS HUMEDALES CHUCUA, LA VACA - </t>
  </si>
  <si>
    <t>2020ER54031</t>
  </si>
  <si>
    <t>2020EE60069</t>
  </si>
  <si>
    <t>RESPUESTA SOLICITUD DE INFORMACIÓN - AUDITORIA DE REGULARIDAD CODIGO 60, PAD 2020 - PERMISOS DE OCUPACIÓN DE CAUCE</t>
  </si>
  <si>
    <t>2020ER56382 -2020IE60054</t>
  </si>
  <si>
    <t>2020EE62431</t>
  </si>
  <si>
    <t>2020EE62431 - Correo SDA Remisión respuesta solicitud radicado 2-202005668 - REQUERIMIENTO INFORMACIÓN FORMATOS CB-422 GASTOS E INVERSIÓN POR PROYECTO Y/O META RENDIDO EN SIVICOF VIGENCIA 2019</t>
  </si>
  <si>
    <t>2020ER60552 2020EE62431</t>
  </si>
  <si>
    <t>SEGPLAN</t>
  </si>
  <si>
    <t>2020EE65730</t>
  </si>
  <si>
    <t>Respuesta a la solicitud de información con radicado SDA 2020ER64412, auditoria
de regularidad PAD 2020 vigencia 2018.</t>
  </si>
  <si>
    <t>2020ER64412</t>
  </si>
  <si>
    <t>ABRIL</t>
  </si>
  <si>
    <t>2020EE67227</t>
  </si>
  <si>
    <t>Su correo electrónico del 02 de Abril de 2020.  Respuesta “Segundo Requerimiento Información formato CB-422
Gastos e Inversión por Proyecto y/o Meta Rendido en SIVICOF vigencia 2019 SDA”</t>
  </si>
  <si>
    <t>MIGUEL ANGEL PARDO MATEUS</t>
  </si>
  <si>
    <t xml:space="preserve"> 2020EE72194</t>
  </si>
  <si>
    <t>Respuesta radicado Contraloría SDA No. 2020ER71579, Auditoria de Regularidad,
código 60, PAD 2020, vigencia 2018.</t>
  </si>
  <si>
    <t>2020ER71579</t>
  </si>
  <si>
    <t>2020EE74298</t>
  </si>
  <si>
    <t xml:space="preserve">Respuesta a la solicitud de información con radicado SDA 2020ER73112 auditoria
de regularidad PAD 2020 vigencia 2018 código 60. SDA-SECOPII-0352018 - Contrato SDA-SECOPII0352018
</t>
  </si>
  <si>
    <t>2020ER73112</t>
  </si>
  <si>
    <t xml:space="preserve"> 2020EE74722</t>
  </si>
  <si>
    <t>2020EE72194 - Alcance respuesta solicitud de información con radicado SDA 2020ER71579 auditoria de regularidad PAD 2020 vigencia 2018 código 60.</t>
  </si>
  <si>
    <t xml:space="preserve">2020ER71579 2020EE72194 </t>
  </si>
  <si>
    <t>2020EE74738</t>
  </si>
  <si>
    <t>Respuesta solicitud de información con radicado 2020ER73795 – información de contratos y convenios suscritos a partir de la declaratoria de calamidad del COVID-19.</t>
  </si>
  <si>
    <t>2020ER73795</t>
  </si>
  <si>
    <t>2020EE75891</t>
  </si>
  <si>
    <t xml:space="preserve">Solicitud de prórroga radicado Contraloría SDA No. 2020ER74872, Auditoria de Regularidad, código 60, PAD 2020, vigencia 2018.  Atendiendo a su solicitud se informa que la entidad se encuentra gestionando la información requerida para dar respuesta al cuestionario relacionado con los Proyectos 1132, 1141, 981 y 1149. </t>
  </si>
  <si>
    <t>2020ER74872</t>
  </si>
  <si>
    <t>2020EE77292</t>
  </si>
  <si>
    <t>Respuesta radicado Contraloría No. 1-2020- 06884 SDA No. 2020ER76657, Auditoria de Regularidad, código 60, PAD 2020, vigencia 2018. derecho de petición DPC 6884-20 referido en el asunto, donde informa de la presunta venta de bienes de la Corporación Ecofondo.</t>
  </si>
  <si>
    <t>2020ER76657</t>
  </si>
  <si>
    <t>2020EE78003</t>
  </si>
  <si>
    <t>Respuesta radicado Contraloría SDA No. 2020ER74872, Auditoria de Regularidad,
código 60, PAD 2020, vigencia 2018.</t>
  </si>
  <si>
    <t>MAYO</t>
  </si>
  <si>
    <t>2020EE78298</t>
  </si>
  <si>
    <t xml:space="preserve">Respuesta al radicado SDA No. 2020ER76322 y Contraloría No. 2-2020-
07368. Solicitud información – ODS - PACA y PIGA Auditoría de Regularidad,
Código 60, PAD 2020, vigencia 2018.
</t>
  </si>
  <si>
    <t>2020ER76322</t>
  </si>
  <si>
    <t>2020EE78630</t>
  </si>
  <si>
    <t xml:space="preserve">Referencia: Respuesta al radicado SDA No. 2020ER76769 Solicitud información contrato –SDA-CD-20171204 para la Auditoría de Regularidad, Código 60, PAD 2020, vigencia 2018. CONTRATO INTERADMINISTRATIVO ENTRE SECRETARIA DISTRITAL DE AMBIENTE Y AGUAS DE BOGOTA S.A E.S.P  20171204
</t>
  </si>
  <si>
    <t>2020ER76769</t>
  </si>
  <si>
    <t>2020EE78861</t>
  </si>
  <si>
    <t>Respuesta al radicado SDA No. 2020ER74321, radicados Contraloría de
Bogotá Nos. 2-2020-06024 y 2-2020-07123.
“Recursos entregados en administración Depuración extraordinaria”.</t>
  </si>
  <si>
    <t>2020ER74321</t>
  </si>
  <si>
    <t>2020EE79061</t>
  </si>
  <si>
    <t xml:space="preserve">Alcance a la respuesta al radicado SDA No. 2020ER71579 Solicitud información contrato –0352018 para la Auditoría de Regularidad, Código 60, PAD 2020, vigencia 2018. </t>
  </si>
  <si>
    <t>2020EE80271</t>
  </si>
  <si>
    <t>2020EE80271 - ALCANCE A LA RESPUESTA AL RADICADO SDA 2020ER79423 - SOLICITUD PRECISIÓN EN INFORMACIÓN CONTRATO 0352018 - PARA LA AUDITORIA DE REGULARIDAD, CODIGO 60, PAD 2020, VIGENCIA 2018</t>
  </si>
  <si>
    <t>2020ER79423</t>
  </si>
  <si>
    <t>2020EE81542</t>
  </si>
  <si>
    <t xml:space="preserve">Respuesta solicitud de información con radicado 2020ER80925 – información de
contratos urgencias manifiestas.
</t>
  </si>
  <si>
    <t>2020ER80925</t>
  </si>
  <si>
    <t>2020EE82565</t>
  </si>
  <si>
    <t>Alcance respuesta a la solicitud con radicado SDA No. 2020ER74321 y radicados Contraloría de Bogotá Nos. 2-2020-06024 y 2-2020-07123.</t>
  </si>
  <si>
    <t>2020ER74321 2020EE78861</t>
  </si>
  <si>
    <t>2020EE83022</t>
  </si>
  <si>
    <t xml:space="preserve">Respuesta al radicado SDA No. 20 20ER81698 solicitud No. 2-2020-08009
DPC-697-2020. Relleno Sanitario Doña Juana.
 </t>
  </si>
  <si>
    <t>2020ER81698</t>
  </si>
  <si>
    <t>2020EE83024</t>
  </si>
  <si>
    <t>Respuesta al radicado SDA No. 2020ER82432 y Contraloría No. 2-2020-07368. Solicitud información presunto daño ambiental humedal Juan  Amarillo.</t>
  </si>
  <si>
    <t>2020ER82432</t>
  </si>
  <si>
    <t>2020EE83878</t>
  </si>
  <si>
    <t>Respuesta al radicado No. 2020ER82089 solicitud de participación reunión virutal.</t>
  </si>
  <si>
    <t>2020ER82089</t>
  </si>
  <si>
    <t>2020EE84567</t>
  </si>
  <si>
    <t xml:space="preserve">Respuesta solicitud de información con radicados SDA números 2020ER73795
y 2020ER80925 – información de contratos y convenios suscritos a partir de
la declaratoria de calamidad del COVID-19.
</t>
  </si>
  <si>
    <t>2020ER73795 2020ER80925</t>
  </si>
  <si>
    <t>2020EE84602</t>
  </si>
  <si>
    <t xml:space="preserve">Alcance a la respuesta a los radicados SDA No. 2020ER81698 y Contraloría No. 2-2020-08009 DPC-697-2020.
</t>
  </si>
  <si>
    <t>2020EE85357</t>
  </si>
  <si>
    <t>Solicitud de prórroga entrega de información acordada en reunión virtual programada con requerimiento radicado Forest SDA No. 2020ER82089.</t>
  </si>
  <si>
    <t>2020ER82089 2020EE83878 2020EE93541 2020ER92519</t>
  </si>
  <si>
    <t xml:space="preserve">2020EE86129 </t>
  </si>
  <si>
    <t>Respuesta a la petición trasladada por la Contraloría de Bogotá, con radicado No.1-
2020-08089 AZ-104/20 y SDA No. 2020ER81986, denuncia falta de valoración
de los costos ambientales</t>
  </si>
  <si>
    <t>2020ER81896 -2020EE86129</t>
  </si>
  <si>
    <t>CONTROL FISCAL SOCIAL DE COLOMBIA - CONTRALORÍA DE BOGOTÁ</t>
  </si>
  <si>
    <t>2020EE86130</t>
  </si>
  <si>
    <t xml:space="preserve">Respuesta a solicitud de información de los radicados No. 2020ER84750 y 2020ER84535, cumplimiento de la Ley 400 de 1997.
</t>
  </si>
  <si>
    <t>2020EE86130 -2020ER84750 - 2020ER84535 - 2020IE85999</t>
  </si>
  <si>
    <t>2020EE86344</t>
  </si>
  <si>
    <t>Respuesta al radicado 2020ER84912, cuestionario reunión virtual conjunta Restauración Ecológica que fueron programadas y adelantadas por la Autoridad Ambiental en la Cuenca Media del Río Bogotá</t>
  </si>
  <si>
    <t>2020EE86344 2020ER84912</t>
  </si>
  <si>
    <t>2020EE86437</t>
  </si>
  <si>
    <t>Solicitud de prórroga, para dar respuesta al informe preliminar de Auditoría de Regularidad, Código 60 PAD 2020, vigencia 2018, radicado con el numero
2020ER85268.</t>
  </si>
  <si>
    <t xml:space="preserve">2020ER85268 2020EE86437 - 2020ER87817 </t>
  </si>
  <si>
    <t>2020EE87937</t>
  </si>
  <si>
    <t>Respuesta solicitud de información con radicado SDA No. 2020ER80925 –
información de contratos y convenios suscritos a partir de la declaratoria de
calamidad del COVID-19.</t>
  </si>
  <si>
    <t>2020EE88599</t>
  </si>
  <si>
    <t xml:space="preserve">Con todo comedimiento y estando dentro de la oportunidad, me permito dar respuesta al requerimiento referido en el asunto, donde solicita información relacionada con convenio(s) con el -IDIPRON, relacionado(s) con la Localidad de San Cristóbal, en los siguientes términos:
</t>
  </si>
  <si>
    <t>2020EE89373</t>
  </si>
  <si>
    <t>Respuesta a solicitud de información radicado No. 2020ER86088 - “incoado por la señora LAURA VILLEGAS en virtud del cual Pregunta. ¿Cuándo inicia el
próximo proceso de auditoría del cumplimiento de la sentencia del rio Bogotá? ¿Tiene caducidad esta sentencia? ¿Es decir, hasta cuando tienen las entidades identificadas
en la sentencia para cumplirla?”
RESPUESTA SDA</t>
  </si>
  <si>
    <t>2020ER86088</t>
  </si>
  <si>
    <t>JUNIO</t>
  </si>
  <si>
    <t>2020EE91684</t>
  </si>
  <si>
    <t>2020EE91684 - Respuesta observaciones informe preliminarauditoría de regularidad PAD 2020 vigencia 2018 código 60, con radicado SDA No. 2020ER85268 y radicado Contraloría Distrital No.2.2020-08365.</t>
  </si>
  <si>
    <t>2020EE92260</t>
  </si>
  <si>
    <t>Respuesta solicitud de información con radicado SDA No. 2020ER80925 – información de contratos y convenios suscritos a partir de la declaratoria de
calamidad del COVID-19.</t>
  </si>
  <si>
    <t>2020EE92542</t>
  </si>
  <si>
    <t>respuesta al requerimiento referido en el asunto, donde solicita información relacionada con POMCAS del Tunjuelo, Salitre y Fucha</t>
  </si>
  <si>
    <t>2020ER89903</t>
  </si>
  <si>
    <t>2020EE93541</t>
  </si>
  <si>
    <t xml:space="preserve"> reunión virtual Alcance respuesta entrega de información acordada en reunión virtual programada
con requerimiento radicado Forest SDA No. 2020ER82089 y 2020ER92519</t>
  </si>
  <si>
    <t>2020ER82089 2020EE83878 2020EE93541 2020ER92519  2020EE86344 2020ER84912</t>
  </si>
  <si>
    <t>2020EE96074</t>
  </si>
  <si>
    <t>Respuesta radicado Contraloría SDA No. 2020ER93540, Auditoria de Regularidad,
código 60, PAD 2020, vigencia 2018.</t>
  </si>
  <si>
    <t>2020ER93540</t>
  </si>
  <si>
    <t>2020EE96291</t>
  </si>
  <si>
    <t xml:space="preserve">Respuesta solicitud de información con radicado SDA No. 2020ER80925 -  información de contratos y convenios suscritos a partir de la declaratoria de calamidad del COVID-19.
</t>
  </si>
  <si>
    <t>2020EE96377</t>
  </si>
  <si>
    <t>Respuesta al radicado 2020ER94723, reiteración cuestionario reunión virtual
conjunta Restauración Ecológica que fueron programadas y adelantadas por la
Autoridad Ambiental en la Cuenca Media del Río Bogotá.</t>
  </si>
  <si>
    <t>2020ER94723</t>
  </si>
  <si>
    <t>2020EE96863</t>
  </si>
  <si>
    <t xml:space="preserve">2020EE96863 - RESPUESTA AL RADICADO 2020ER94710 - CONTAMINACIÓN POR VERTIMIENTOS EN LA CUENTA MEDIA DEL RIO BOGOTA, GENERADOS POR LOS PRINCIPALES AFLUENTES:  SALITRE, FUCHA Y TUNJUELITO 1991-2019
</t>
  </si>
  <si>
    <t>2020ER94710</t>
  </si>
  <si>
    <t>2020EE99757</t>
  </si>
  <si>
    <t xml:space="preserve">Respuesta solicitud de información con radicado SDA No. 2020ER98312 - “Póliza que ampara la responsabilidad Civil de la Directora de Gestión Corporativa
María Margarita Palacio Ramos y del anterior Secretario de Ambiente Francisco José Cruz Prada”.
</t>
  </si>
  <si>
    <t>2020ER98312 2020EE99757 - 2020IE143471 - 2020IE100458</t>
  </si>
  <si>
    <t xml:space="preserve">SILVERIA ASPRILLA LARA
</t>
  </si>
  <si>
    <t xml:space="preserve">2020EE99759 </t>
  </si>
  <si>
    <t>Solicitud de información para reporte a la Auditoría General de la FIDUCIAS Y/O PATRIMONIOS AUTÓNOMOS</t>
  </si>
  <si>
    <t>2020EE99759</t>
  </si>
  <si>
    <t>2020EE99852</t>
  </si>
  <si>
    <t>Respuesta solicitud de información con radicado 2020ER80925 ¿ información de contratos urgencias manifiestas.</t>
  </si>
  <si>
    <t>JORGE ENRIQUE OSORIO GALLEGO</t>
  </si>
  <si>
    <t>2020EE99861</t>
  </si>
  <si>
    <t xml:space="preserve">Respuesta solicitud de información con radicado SDA 2020ER97774 - Auditoría de Regularidad, Código 60, PAD 2020, vigencia 2018. “NIT de la Secretaría Distrital de Ambiente, Naturaleza jurídica, domicilio, representante legal, cargo, cédula, dirección y teléfonos”. </t>
  </si>
  <si>
    <t>2020ER97774</t>
  </si>
  <si>
    <t>2020EE99990</t>
  </si>
  <si>
    <t xml:space="preserve"> Respuesta radicado 2020ER97977 - Solicitud información - Auditoría de
Regularidad, Código 60, PAD 2020, vigencia 2018 - CONTRATO DE TRANSPORTE D.G.C.</t>
  </si>
  <si>
    <t>2020ER97977</t>
  </si>
  <si>
    <t>2020EE102683</t>
  </si>
  <si>
    <t>Respuesta solicitud de información con radicado 2020ER80925 – información de contratos urgencias manifiestas.</t>
  </si>
  <si>
    <t>2020EE103123</t>
  </si>
  <si>
    <t>Respuesta a solicitud de información radicado No. 2020ER101141</t>
  </si>
  <si>
    <t>2020EE103799</t>
  </si>
  <si>
    <t>RESPUESTA 2020ER102036 - ASOCIACIÓN PARQUE INDUSTRIAL ECOEFICIENTE DE SAN BENITO</t>
  </si>
  <si>
    <t>2020IE103432</t>
  </si>
  <si>
    <t>2020EE104595</t>
  </si>
  <si>
    <t>2020EE104595 - 2020ER103052 - POLITICA NACIONAL DE HUMEDALES DE COLOMBIA</t>
  </si>
  <si>
    <t>2020ER103052</t>
  </si>
  <si>
    <t>2020EE105696</t>
  </si>
  <si>
    <t>Novedad reporte transmisión formulario código 70, formulación plan de
mejoramiento y solicitud de apertura del aplicativo SIVICOF para el cargue de las acciones del hallazgo 3.3.4.1.  Por lo expuesto, muy respetuosamente solicitamos la apertura del aplicativo SIVICOF para el cargue de las acciones formuladas por la entidad par el hallazgo 3.3.4.1.</t>
  </si>
  <si>
    <t>2020ER97094</t>
  </si>
  <si>
    <t>SANDRA ESPERANZA VILLAMIL MUÑOZ</t>
  </si>
  <si>
    <t>2020EE106709</t>
  </si>
  <si>
    <t>Respuesta solicitud de información con radicado 2020ER80925 - información de contratos urgencias manifiestas.</t>
  </si>
  <si>
    <t>JULIO</t>
  </si>
  <si>
    <t>2020EE108322</t>
  </si>
  <si>
    <t>Solicitud de información, Proyectos Inversión - Plan de Desarrollo SDA - Auditoria de Regularidad vigencia 2019 - SDA - PAD 2020. Radicado SDA 2020ER104357.</t>
  </si>
  <si>
    <t>2020ER104357</t>
  </si>
  <si>
    <t>2020EE109055</t>
  </si>
  <si>
    <t>Respuesta radicados Forest SDA Nos. 2020ER108002 y 2020ER108913,
radicado Contraloría 2-2020-10290 de 30/06/2020. Le comunico que participarán en la reunión citada para el lunes 6 de juio de 2020 a partir de las 9 a.m. los miembros del equipo directivo de la entidad:</t>
  </si>
  <si>
    <t>2020ER108002 2020ER108913</t>
  </si>
  <si>
    <t>2020EE109141</t>
  </si>
  <si>
    <t>Respuesta solicitud de información con radicado SDA 2020ER107012-
Ejecución de recursos destinados a proyectos vinculados con pueblos y
comunidades étnicas, vigencia 2019 (PROYECTOS ASOCIADOS AL
CUMPLIMIENTO DE LOS ACUERDOS DE PAZ (POSTCONFLICTO) Y A
PROYECTOSASOCIADOS A LA ATENCIÓN DE PUEBLOS Y COMUNIDADES
INDÍGENAS, NARP Y RROM)</t>
  </si>
  <si>
    <t xml:space="preserve"> 2020ER107012</t>
  </si>
  <si>
    <t>2020EE109582</t>
  </si>
  <si>
    <t>Solicitud de prórroga de dos (2) días para respuesta al radicado Contraloría
SDA No. 2020ER109385, Auditoría de Regularidad, Código 69, PAD 2020, vigencia 2019.</t>
  </si>
  <si>
    <t>2020ER109385</t>
  </si>
  <si>
    <t>2020EE110975</t>
  </si>
  <si>
    <t>Atendiendo la solicitud se informa que el funcionario Ricardo Bonilla del equipo de auditoria,
tuvo acceso a las instalaciones de la SDA el día viernes 3 de julio y se la autorizo el retiro de los
siguientes elementos: Portátil Lenovo placa 30846 Silla giratoria ejecutiva con brazos, azul,
placa 28861, así mismo la entrega la tarjeta de aproximación.</t>
  </si>
  <si>
    <t>2020ER108909</t>
  </si>
  <si>
    <t>2020EE111583</t>
  </si>
  <si>
    <t>2020EE113975</t>
  </si>
  <si>
    <t>2020EE113975 - CTO-SDA-20171382 -  CASA ECOLOGICA DE LOS ANIMALES - CEA</t>
  </si>
  <si>
    <t>2020ER112375</t>
  </si>
  <si>
    <t>DGC</t>
  </si>
  <si>
    <t>2020EE115644</t>
  </si>
  <si>
    <t>2020EE115644 - SDA 2020ER114048 - INFORMACION SOBRE CONTRATOS 20171295-20191295</t>
  </si>
  <si>
    <t>2020ER114048</t>
  </si>
  <si>
    <t xml:space="preserve">2020EE115655	</t>
  </si>
  <si>
    <t>Solicitud información - Auditoría de Regularidad, Código 69, PAD 2020, vigencia 2019.Radicado SDA 2020ER109385.</t>
  </si>
  <si>
    <t>2020EE115867</t>
  </si>
  <si>
    <t>2020EE116881</t>
  </si>
  <si>
    <t>Alcance Solicitud información - Auditoría de Regularidad, Código 69, PAD 2020,
vigencia 2019.Radicado SDA 2020ER116278 y SDA 2020ER109385.</t>
  </si>
  <si>
    <t>2020ER116278    2020ER109385 2020EE109582</t>
  </si>
  <si>
    <t>2020EE120790</t>
  </si>
  <si>
    <t>2020ER80925 2020IE120723</t>
  </si>
  <si>
    <t>2020EE121396</t>
  </si>
  <si>
    <t>Solicitud información - Auditoría de Regularidad, Código 69, PAD 2020, vigencia 2019.Radicado SDA 2020ER117678</t>
  </si>
  <si>
    <t>2020ER117678</t>
  </si>
  <si>
    <t>2020EE122487</t>
  </si>
  <si>
    <t>Respuesta solicitud radicado SDA No. 2020ER122033 de 22 de julio de 2020. hallazgo 3.2.2.1 y 3.1.3.2,</t>
  </si>
  <si>
    <t>2020ER122033 2020EE116881 2020ER116278  2020ER109385</t>
  </si>
  <si>
    <t xml:space="preserve">2020EE125553	</t>
  </si>
  <si>
    <t>CC: JUNTA ADMINISTRADORA LOCAL USME JALU-E 2020-07- 5 566, - CALLE 137 B SUR No. 14 – 65-
E-Mail jalusme@gamil.com
Dra. Fabiola Alexandra Mosquera – Subdirección de Fiscalización Ambiente Contraloría de Bogotá
Carrera 32 A No. 26 A 10</t>
  </si>
  <si>
    <t>2020ER122957 - 2020ER123580 - 2020IE127153</t>
  </si>
  <si>
    <t>CONTRALORÍA DE BOGOTÁ - JUNTA ADMINISTRADORA LOCAL DE USME</t>
  </si>
  <si>
    <t>OLGA LUCIA CASALLAS CRISTANCHO</t>
  </si>
  <si>
    <t>SDQS</t>
  </si>
  <si>
    <t xml:space="preserve"> 2020EE126090</t>
  </si>
  <si>
    <t xml:space="preserve">Respuesta solicitud de información con radicado 2020ER80925 – información de contratos urgencias manifiestas. </t>
  </si>
  <si>
    <t>2020ER80925 - 2020EE126090</t>
  </si>
  <si>
    <t>2020EE126966</t>
  </si>
  <si>
    <t>Atendiendo su solicitud, recibida mediante el correo electrónico de fecha 28/07/2020, el
cual fue radicado bajo el número 2020ER125929, se da respuesta al requerimiento
estando dentro de la oportunidad y en los siguientes términos.
Se adjunta archivo en Excel denominado INFORME PARA CONTRALORIA CONVENIO
SDA-CD-20171240</t>
  </si>
  <si>
    <t>2020ER125929</t>
  </si>
  <si>
    <t>SARA STELLA MOYANO MELO</t>
  </si>
  <si>
    <t>AGOSTO</t>
  </si>
  <si>
    <t>2020EE129930</t>
  </si>
  <si>
    <t>Respuesta al radicado 2020ER128105 - Solicitud de información Contraloría de Bogotá
Contratos y Convenios suscritos a partir de la declaratoria de calamidad del COVID-19 – Urgencia
Manifiesta.</t>
  </si>
  <si>
    <t>2020EE129930 - 2020ER80925</t>
  </si>
  <si>
    <t>2020EE130097</t>
  </si>
  <si>
    <t>Respuesta solicitud de información con radicado SDA No. 2020ER80925 – y radicado Contraloría No. 3-2020-11487 del 30 de julio de2020, información de contratos urgencias manifiestas.</t>
  </si>
  <si>
    <t>2020ER80925 2020EE129930 2020ER128105</t>
  </si>
  <si>
    <t>2020EE130611</t>
  </si>
  <si>
    <t>2020EE130611 - Respuesta al radicado 2020ER127640 de fecha 30/07/2020 - Solicitud Informe consolidado de Seguimiento PACA Distrital 2019</t>
  </si>
  <si>
    <t>2020ER127640</t>
  </si>
  <si>
    <t>2020EE132607</t>
  </si>
  <si>
    <t>Respuesta al radicado 2020ER130345 Solicitud información - Auditoría de
Regularidad, Código 69, PAD 2020, Secretaría Distrital de Ambiente vigencia 2019. - 1. Libros Auxiliares en Excel de la vigencia 2019 con cuentas a nivel 4 (Clase, Grupo, Cuenta y
Subcuenta) de las siguientes cuentas:
2. 1908 otros Activos — Recursos Entregados en Administración (en Excel).</t>
  </si>
  <si>
    <t>2020ER130345 2020EE132607</t>
  </si>
  <si>
    <t>2020EE134820</t>
  </si>
  <si>
    <t>2020ER80925 - 2020IE134728</t>
  </si>
  <si>
    <t>2020EE134858</t>
  </si>
  <si>
    <t>Respuesta al radicado 2020ER132712: Solicitud información Auditoria de Regularidad, código 69, PAD 2020 – Estados Financieros vigencia 2019, Secretaría Distrital de Ambiente -SDA.</t>
  </si>
  <si>
    <t>2020ER132712</t>
  </si>
  <si>
    <t>2020EE136399</t>
  </si>
  <si>
    <t>2020EE136399 - Respuesta al radicado 2020ER132243 Solicitud información PolíticasPúblicas-Balance Social Auditoría de Regularidad, Código 69, PAD 2020, vigencia 2019   </t>
  </si>
  <si>
    <t>2020ER132243</t>
  </si>
  <si>
    <t>2020EE137424</t>
  </si>
  <si>
    <t>Solicitud información - Auditoría de Regularidad Código 69 - Convenio Interadministrativo SDA-CD-20171240</t>
  </si>
  <si>
    <t>2020ER135031</t>
  </si>
  <si>
    <t>2020EE138774</t>
  </si>
  <si>
    <t>2020EE141750</t>
  </si>
  <si>
    <t>CONSOLIDAR: Respuesta al radicado 2020ER136686 Solicitud información Auditoria de Regularidad, código 69, PAD 2020 – Control Interno Contable vigencia 2019, Secretaría Distrital de Ambiente -SDA. formulario para la evaluación del control interno contable requerido por el
equipo auditor</t>
  </si>
  <si>
    <t>2020ER136686</t>
  </si>
  <si>
    <t>2020EE141762</t>
  </si>
  <si>
    <t>Solicitud información - Auditoría de Regularidad, Código 69, PAD 2020, vigencia 2019. Radicado SDA 2020ER137388. POLÍTICAS POBLACIONALES -BALANCE SOCIAL CBN 0021 INFORME BALANCE SOCIAL VIGENCIA 2019</t>
  </si>
  <si>
    <t>2020ER137388     2020EE141762</t>
  </si>
  <si>
    <t>2020EE143605</t>
  </si>
  <si>
    <t>JHON JAIRO ROMERO GUZMAN</t>
  </si>
  <si>
    <t>2020EE145447</t>
  </si>
  <si>
    <t>2020EE145447 - CONVENIO INTERADMINISTRATIVO SDA-CV-20191462 - RADICADO 2020ER143802</t>
  </si>
  <si>
    <t>2020ER143892</t>
  </si>
  <si>
    <t xml:space="preserve">2020EE145448	</t>
  </si>
  <si>
    <t>Respuesta Actuaciones Realizadas en relación al cumplimiento de la orden 4.63 la
Sentencia Acción Popular Radicado No 2001-0479-01 Rio Bogotá radicado SDA
2020ER142978</t>
  </si>
  <si>
    <t>2020ER142978  2020EE145448</t>
  </si>
  <si>
    <t>2020EE145796</t>
  </si>
  <si>
    <t>Traslado solicitud información - Auditoría de Regularidad Código 69 – Política de Humedales del distrito capital.</t>
  </si>
  <si>
    <t>2020ER145659</t>
  </si>
  <si>
    <t xml:space="preserve">EAAB TRASLADO CONTRALORÍA </t>
  </si>
  <si>
    <t>2020EE145839</t>
  </si>
  <si>
    <t>Solicitud de prórroga radicado Contraloría SDA No 2020ER145659, - Auditoría de Regularidad Código 69 – Política de Humedales del distrito capital. se remitió a la Empresa de
Acueducto Agua y Alcantarillado de Bogotá con oficio SDA No. 2020EE145796 de 28 de
agosto de 2020, l</t>
  </si>
  <si>
    <t>2020ER145659 - 2020EE145796</t>
  </si>
  <si>
    <t>2020EE146162</t>
  </si>
  <si>
    <t>Solicitud información - Auditoría de Regularidad, Código 69, PAD 2020, vigencia 2019., radicado SDA 2020ER144548. - proyectos de inversión en la vigencia 2019</t>
  </si>
  <si>
    <t>2020ER144548 2020RR146162</t>
  </si>
  <si>
    <t>2020EE146163</t>
  </si>
  <si>
    <t>Solicitud información - Auditoría de Regularidad, Código 69, PAD 2020, vigencia - 2019., radicado SDA 2020ER145657 - “Del Convenio de Asociación 20161264, celebrado entre la SDA y la Pontificia
Universidad Javeriana,</t>
  </si>
  <si>
    <t>2020EE146163 - 2020ER145657</t>
  </si>
  <si>
    <t xml:space="preserve">Solicitud información - Auditoría de Regularidad, Código 69, PAD 2020, vigencia 2019., radicado SDA 2020ER145657. Convenio de Asociación 20161264, celebrado entre la SDA y la Pontificia Universidad Javeriana
</t>
  </si>
  <si>
    <t>2020ER145657</t>
  </si>
  <si>
    <t>2020EE147498</t>
  </si>
  <si>
    <t xml:space="preserve">Respuesta solicitud de información con radicado SDA No. 2020ER80925 – y radicado Contraloría No. 3-2020-11487 del 30 de julio de2020, información de contratos urgencias manifiestas.
</t>
  </si>
  <si>
    <t>2020EE147777</t>
  </si>
  <si>
    <t>Solicitud información - Auditoría de Regularidad Código 69 – Política de Humedales del distrito capital. Radicado Contraloría 2-2020-13079 Radicado SDA
2020ER145659.</t>
  </si>
  <si>
    <t xml:space="preserve">2020ER145659 2020EE146044  2020EE145796 </t>
  </si>
  <si>
    <t>2020EE148009</t>
  </si>
  <si>
    <t>Usuario asignado para ingreso a los aplicativos FOREST y SIPSE en el marco de la auditoría regular a la vigencia 2019, código 69.</t>
  </si>
  <si>
    <t>2020IE146099 2020IE147598</t>
  </si>
  <si>
    <t>LUZ CELLY VELASQUEZ MUÑOZ</t>
  </si>
  <si>
    <t>2020EE148074</t>
  </si>
  <si>
    <t>Solicitud de prórroga radicado Contraloría 2-2020-13407 Radicado SDA No 2020ER148001, - Auditoría de Regularidad Código 69.</t>
  </si>
  <si>
    <t>2020ER148001</t>
  </si>
  <si>
    <r>
      <t xml:space="preserve">ENERO: </t>
    </r>
    <r>
      <rPr>
        <sz val="12"/>
        <rFont val="Century Gothic"/>
        <family val="2"/>
      </rPr>
      <t xml:space="preserve">Mediante radicado No. 2020IE09321 del 16 de enero de 2020 se realizó la evaluación consolidada del riesgos institucionales del proceso  Evaluación Control y Seguimiento. 
</t>
    </r>
    <r>
      <rPr>
        <b/>
        <sz val="12"/>
        <rFont val="Century Gothic"/>
        <family val="2"/>
      </rPr>
      <t>ABRIL:</t>
    </r>
    <r>
      <rPr>
        <sz val="12"/>
        <rFont val="Century Gothic"/>
        <family val="2"/>
      </rPr>
      <t xml:space="preserve"> Mediante radicado No. 2020IE72250 del 17 de abril de 2020 se solicitó reportar los avances sobre la ejecución del Plan Anticorrupción y de Atención al Ciudadano 2020 y monitoreo a la gestión de los riesgos de corrupcion del proceso.
</t>
    </r>
    <r>
      <rPr>
        <b/>
        <sz val="12"/>
        <rFont val="Century Gothic"/>
        <family val="2"/>
      </rPr>
      <t>MAYO</t>
    </r>
    <r>
      <rPr>
        <sz val="12"/>
        <rFont val="Century Gothic"/>
        <family val="2"/>
      </rPr>
      <t xml:space="preserve">: Mediante radicado N° 2020IE82430 Proc 4773676 del 14 de mayo de  2020,  se comunica el resultado a la evaluación del proceso con corte al 30 de abril de 2020.
</t>
    </r>
    <r>
      <rPr>
        <b/>
        <sz val="12"/>
        <rFont val="Century Gothic"/>
        <family val="2"/>
      </rPr>
      <t>SEPTIEMBRE:</t>
    </r>
    <r>
      <rPr>
        <sz val="12"/>
        <rFont val="Century Gothic"/>
        <family val="2"/>
      </rPr>
      <t xml:space="preserve"> Mediante radicado N° 2020IE155775 Proceso 4873047 del 13 de septiembre de 2020, se comunica el resulta a la evaluación del proceso del cuatrimestre  de mayo a agosto de 2020.</t>
    </r>
  </si>
  <si>
    <r>
      <rPr>
        <b/>
        <sz val="12"/>
        <rFont val="Century Gothic"/>
        <family val="2"/>
      </rPr>
      <t>ENERO:</t>
    </r>
    <r>
      <rPr>
        <sz val="12"/>
        <rFont val="Century Gothic"/>
        <family val="2"/>
      </rPr>
      <t xml:space="preserve"> Se realiza el seguimiento y se comunica mediante memorando N° 2020IE07462 del 14 de enero de 2020.
</t>
    </r>
    <r>
      <rPr>
        <b/>
        <sz val="12"/>
        <rFont val="Century Gothic"/>
        <family val="2"/>
      </rPr>
      <t>MAYO:</t>
    </r>
    <r>
      <rPr>
        <sz val="12"/>
        <rFont val="Century Gothic"/>
        <family val="2"/>
      </rPr>
      <t xml:space="preserve"> Se siolicita información para el seguimiento a riegos del proceso correspondiente al primer cuatrimestre de 2020 y se comunica mediante memorando N° 2020IE78386 Proceso 4769687 del 05 de mayo de 2020.
</t>
    </r>
    <r>
      <rPr>
        <b/>
        <sz val="12"/>
        <rFont val="Century Gothic"/>
        <family val="2"/>
      </rPr>
      <t xml:space="preserve">MAYO: </t>
    </r>
    <r>
      <rPr>
        <sz val="12"/>
        <rFont val="Century Gothic"/>
        <family val="2"/>
      </rPr>
      <t xml:space="preserve">Se comunica mediante radicado N° : 2020IE81855 Proceso 4773756 del 13 de mayo de 2020, el resultado del seguimiento a riesgos del proceso correspondiente al primer cuatrimestre de la vigencia 2020.
</t>
    </r>
    <r>
      <rPr>
        <b/>
        <sz val="12"/>
        <rFont val="Century Gothic"/>
        <family val="2"/>
      </rPr>
      <t>SEPTIEMBRE:</t>
    </r>
    <r>
      <rPr>
        <sz val="12"/>
        <rFont val="Century Gothic"/>
        <family val="2"/>
      </rPr>
      <t xml:space="preserve"> Se comunica mediante radicado N° 2020IE154317 del 11 de septiembre de 2020, el resultado del seguimiento a riesgo al segundo cuatrimestre.</t>
    </r>
  </si>
  <si>
    <r>
      <rPr>
        <b/>
        <sz val="12"/>
        <rFont val="Century Gothic"/>
        <family val="2"/>
      </rPr>
      <t>ENERO:</t>
    </r>
    <r>
      <rPr>
        <sz val="12"/>
        <rFont val="Century Gothic"/>
        <family val="2"/>
      </rPr>
      <t xml:space="preserve"> Se realiza el seguimiento y se comunica mediante memorando N° 2020IE07353  del 14 de enero de 2020.
</t>
    </r>
    <r>
      <rPr>
        <b/>
        <sz val="12"/>
        <rFont val="Century Gothic"/>
        <family val="2"/>
      </rPr>
      <t>MAYO:</t>
    </r>
    <r>
      <rPr>
        <sz val="12"/>
        <rFont val="Century Gothic"/>
        <family val="2"/>
      </rPr>
      <t xml:space="preserve"> Se solicita información mediante radicado N° 2020IE78345 Proceso 4769618 del 05 de mayo de 2020 para la evaluación del los riesgos del proceso correspondiente al primer cuatrimestre de la vigencia 2020. 
</t>
    </r>
    <r>
      <rPr>
        <b/>
        <sz val="12"/>
        <rFont val="Century Gothic"/>
        <family val="2"/>
      </rPr>
      <t>MAYO:</t>
    </r>
    <r>
      <rPr>
        <sz val="12"/>
        <rFont val="Century Gothic"/>
        <family val="2"/>
      </rPr>
      <t xml:space="preserve"> Se realiza el seguimiento correspondiente al primer cuatrimestre de la vigencia 2020 y se comunica mediante el radicado N° 2020IE81309 Proceso 4773140 del 12 de mayo de 2020.</t>
    </r>
    <r>
      <rPr>
        <b/>
        <sz val="12"/>
        <rFont val="Century Gothic"/>
        <family val="2"/>
      </rPr>
      <t xml:space="preserve">
SEPTIEMBRE: </t>
    </r>
    <r>
      <rPr>
        <sz val="12"/>
        <rFont val="Century Gothic"/>
        <family val="2"/>
      </rPr>
      <t>Se comunica mediante radicado N° 2020IE153861 del 10 de septiembre de 2020, el resultado del seguimiento a riesgo al segundo cuatrimestre.</t>
    </r>
  </si>
  <si>
    <r>
      <rPr>
        <b/>
        <sz val="12"/>
        <rFont val="Century Gothic"/>
        <family val="2"/>
      </rPr>
      <t>ENERO:</t>
    </r>
    <r>
      <rPr>
        <sz val="12"/>
        <rFont val="Century Gothic"/>
        <family val="2"/>
      </rPr>
      <t xml:space="preserve"> Se comunica la Evaluación mapa de riesgo del proceso correspondiente al  tercer cuatrimestre vigencia 2019, mediante radicado No. 2020IE08423 del 15 de enero de 2020.
</t>
    </r>
    <r>
      <rPr>
        <b/>
        <sz val="12"/>
        <rFont val="Century Gothic"/>
        <family val="2"/>
      </rPr>
      <t xml:space="preserve">MAYO: </t>
    </r>
    <r>
      <rPr>
        <sz val="12"/>
        <rFont val="Century Gothic"/>
        <family val="2"/>
      </rPr>
      <t xml:space="preserve">Se comunica la evaluación mapa de riesgos del proceso correspondiente al primer cuatrimestre de vigencia 2020, mediante radicado N° : 2020IE82016 Proceso 4773823 del 13 de mayo de 2020.
</t>
    </r>
    <r>
      <rPr>
        <b/>
        <sz val="12"/>
        <rFont val="Century Gothic"/>
        <family val="2"/>
      </rPr>
      <t>SEPTIEMBRE:</t>
    </r>
    <r>
      <rPr>
        <sz val="12"/>
        <rFont val="Century Gothic"/>
        <family val="2"/>
      </rPr>
      <t xml:space="preserve"> Mediante el radicado N° 2020IE155576 Proceso 4873195 del 12 de septiebre de 2020se comunica el Seguimiento y evaluación de riesgos, proceso Participación y Educación Ambiental, segundo cuatrimestre del 2020.
</t>
    </r>
  </si>
  <si>
    <r>
      <rPr>
        <b/>
        <sz val="12"/>
        <rFont val="Century Gothic"/>
        <family val="2"/>
      </rPr>
      <t>ENERO:</t>
    </r>
    <r>
      <rPr>
        <sz val="12"/>
        <rFont val="Century Gothic"/>
        <family val="2"/>
      </rPr>
      <t xml:space="preserve"> Se comunica la Evaluación mapa de riesgo del proceso correspondiente al  tercer cuatrimestre vigencia 2019, mediante radicado No 2020IE08422 del 15 de enero de 2020.
</t>
    </r>
    <r>
      <rPr>
        <b/>
        <sz val="12"/>
        <rFont val="Century Gothic"/>
        <family val="2"/>
      </rPr>
      <t>MAYO:</t>
    </r>
    <r>
      <rPr>
        <sz val="12"/>
        <rFont val="Century Gothic"/>
        <family val="2"/>
      </rPr>
      <t>Se comuncia la evaluación a los riesgos del proceso correspondiete al primer cuatrimestre de vigencia 2020, mediante radicado N° 2020IE82881 Proc 4775107 del 15 de mayo de 2020.</t>
    </r>
    <r>
      <rPr>
        <b/>
        <sz val="12"/>
        <rFont val="Century Gothic"/>
        <family val="2"/>
      </rPr>
      <t xml:space="preserve">
SEPTIEMBRE: </t>
    </r>
    <r>
      <rPr>
        <sz val="12"/>
        <rFont val="Century Gothic"/>
        <family val="2"/>
      </rPr>
      <t>Mediante el radicado N° 2020IE155728 Proceso 4873277 del 13 de septiembre de 2020, se comunica el Seguimiento y evaluación de riesgos, proceso Servicio a la Ciudadanía, segundo cuatrimestre del 2020.</t>
    </r>
  </si>
  <si>
    <r>
      <rPr>
        <b/>
        <sz val="12"/>
        <rFont val="Century Gothic"/>
        <family val="2"/>
      </rPr>
      <t>ENERO:</t>
    </r>
    <r>
      <rPr>
        <sz val="12"/>
        <rFont val="Century Gothic"/>
        <family val="2"/>
      </rPr>
      <t xml:space="preserve"> Se realiza el seguimiento con corte a 31 de diciembre de 2019 y se comunica mediante radicado N° 2020IE08057 del 15  de  enero  de 2020.
</t>
    </r>
    <r>
      <rPr>
        <b/>
        <sz val="12"/>
        <rFont val="Century Gothic"/>
        <family val="2"/>
      </rPr>
      <t>MAYO:</t>
    </r>
    <r>
      <rPr>
        <sz val="12"/>
        <rFont val="Century Gothic"/>
        <family val="2"/>
      </rPr>
      <t xml:space="preserve"> Se realiza el seguimiento con corte a 30 de abril de 2020 y se comunica mediante radicado N°2020IE82256 Proceso 4774123 del 13 de mayo de 2020. 
</t>
    </r>
    <r>
      <rPr>
        <b/>
        <sz val="12"/>
        <rFont val="Century Gothic"/>
        <family val="2"/>
      </rPr>
      <t>MAYO:</t>
    </r>
    <r>
      <rPr>
        <sz val="12"/>
        <rFont val="Century Gothic"/>
        <family val="2"/>
      </rPr>
      <t xml:space="preserve"> Mediante el radicado N° 2020IE83342 Proceso 4775588 del 15 de mayo de  2020 se da alcance Memorando No. 2020IE82256 Seguimiento y Evaluación del Sistema de Administración de Riesgos, proceso Comunicaciones, primer cuatrimestre vigencia 2020.
</t>
    </r>
    <r>
      <rPr>
        <b/>
        <sz val="12"/>
        <rFont val="Century Gothic"/>
        <family val="2"/>
      </rPr>
      <t>SEPTIEMBRE:</t>
    </r>
    <r>
      <rPr>
        <sz val="12"/>
        <rFont val="Century Gothic"/>
        <family val="2"/>
      </rPr>
      <t xml:space="preserve"> Mediante el radicado N°2020IE153919 Proceso 4869501 del 2020-09-10 Seguimiento y evaluación del Sistema de Administración de Riesgos, proceso Comunicaciones, Segundo Cuatrimestre.</t>
    </r>
  </si>
  <si>
    <r>
      <rPr>
        <b/>
        <sz val="12"/>
        <rFont val="Century Gothic"/>
        <family val="2"/>
      </rPr>
      <t>ENERO:</t>
    </r>
    <r>
      <rPr>
        <sz val="12"/>
        <rFont val="Century Gothic"/>
        <family val="2"/>
      </rPr>
      <t xml:space="preserve"> Se realiza el seguimiento al tercer Cuatrimestre de 2019 y se comunica mediante memorando N° 2020IE06151 del 13 de enero de 2020.
</t>
    </r>
    <r>
      <rPr>
        <b/>
        <sz val="12"/>
        <rFont val="Century Gothic"/>
        <family val="2"/>
      </rPr>
      <t>MAYO</t>
    </r>
    <r>
      <rPr>
        <sz val="12"/>
        <rFont val="Century Gothic"/>
        <family val="2"/>
      </rPr>
      <t xml:space="preserve">: Se realiza el seguimiento al primer cuatrimestre de la vigencia 2020 y se comunica mediante el memorando N°  2020IE81731 Proceso 4772312 del 13 de mayo de 2020.
</t>
    </r>
    <r>
      <rPr>
        <b/>
        <sz val="12"/>
        <rFont val="Century Gothic"/>
        <family val="2"/>
      </rPr>
      <t>SEPTIEMBRE:</t>
    </r>
    <r>
      <rPr>
        <sz val="12"/>
        <rFont val="Century Gothic"/>
        <family val="2"/>
      </rPr>
      <t xml:space="preserve"> Se comunica mediante radicado N°2020IE153928 Proceso 4869020 del 10 de septiembre de 2020 el resultado a la evaluación de los riesgos del
proceso Gestión Financiera segundo cuatrimestre, vigencia 2020.</t>
    </r>
  </si>
  <si>
    <r>
      <rPr>
        <b/>
        <sz val="12"/>
        <rFont val="Century Gothic"/>
        <family val="2"/>
      </rPr>
      <t>ENERO:</t>
    </r>
    <r>
      <rPr>
        <sz val="12"/>
        <rFont val="Century Gothic"/>
        <family val="2"/>
      </rPr>
      <t xml:space="preserve"> Se comunica con radicado N° 2020IE04164  de 10 de enero de 2020, Seguimiento del Plan Anticorrupción y Atención al Ciudadano PAAC del  proceso.
</t>
    </r>
    <r>
      <rPr>
        <b/>
        <sz val="12"/>
        <rFont val="Century Gothic"/>
        <family val="2"/>
      </rPr>
      <t>MAYO:</t>
    </r>
    <r>
      <rPr>
        <sz val="12"/>
        <rFont val="Century Gothic"/>
        <family val="2"/>
      </rPr>
      <t xml:space="preserve">  Se comunica con radicado N° 2020IE81565 Proceso 4771957 del 12 de mayo de 2020, el seguimiento a los riesgos del proceso correspondiente al primer cuatrimestre de la vigencia 2020.</t>
    </r>
    <r>
      <rPr>
        <b/>
        <sz val="12"/>
        <rFont val="Century Gothic"/>
        <family val="2"/>
      </rPr>
      <t xml:space="preserve">
SEPTIEMBRE: </t>
    </r>
    <r>
      <rPr>
        <sz val="12"/>
        <rFont val="Century Gothic"/>
        <family val="2"/>
      </rPr>
      <t>Se comunica mediante radicado N° 2020IE154150 Proc 4868886 Fecha: 2020-09-10 Seguimiento y evaluación del Sistema de Administración de Riesgos, proceso Gestión ambiental y Desarrollo Rural con corte a 31 de agosto.</t>
    </r>
  </si>
  <si>
    <r>
      <t xml:space="preserve">ENERO: </t>
    </r>
    <r>
      <rPr>
        <sz val="12"/>
        <rFont val="Century Gothic"/>
        <family val="2"/>
      </rPr>
      <t xml:space="preserve">Mediante radicado No. 2020IE09321 del 16 de enero de 2020 se realizó la evaluación consolidada del riesgos institucionales del proceso Sistema Integrado de Gestión el cual se encuentra publicado en la ruta http://www.ambientebogota.gov.co/web/transparencia/plan-anticorrupcion-y-de-atencion-al-ciudadano/-/document_library_display/yTv5/view/8650665.
</t>
    </r>
    <r>
      <rPr>
        <b/>
        <sz val="12"/>
        <rFont val="Century Gothic"/>
        <family val="2"/>
      </rPr>
      <t>MAYO:</t>
    </r>
    <r>
      <rPr>
        <sz val="12"/>
        <rFont val="Century Gothic"/>
        <family val="2"/>
      </rPr>
      <t xml:space="preserve"> Mediante radicado N° 2020IE81584 Proceso 4773370 del 12 de mayo de 2020, se counica la evaluación a los riesgos del proceso con corte a 30 de abril de 2020,primer cuatrimestre de 2020.</t>
    </r>
    <r>
      <rPr>
        <b/>
        <sz val="12"/>
        <rFont val="Century Gothic"/>
        <family val="2"/>
      </rPr>
      <t xml:space="preserve">
SEPTIEMBRE: </t>
    </r>
    <r>
      <rPr>
        <sz val="12"/>
        <rFont val="Century Gothic"/>
        <family val="2"/>
      </rPr>
      <t>Mediante radicado N°2020IE154155 Proc 4868894 Fecha: 2020-09-10 EL Seguimiento y evaluación del Sistema de Administración de Riesgos, proceso Sistema Integrado de Gestión con corte a 31 de agosto de 2020.</t>
    </r>
  </si>
  <si>
    <r>
      <rPr>
        <b/>
        <sz val="12"/>
        <rFont val="Century Gothic"/>
        <family val="2"/>
      </rPr>
      <t>ENERO:</t>
    </r>
    <r>
      <rPr>
        <sz val="12"/>
        <rFont val="Century Gothic"/>
        <family val="2"/>
      </rPr>
      <t xml:space="preserve"> Con radicado 2020IE06152 de 13 de enero de 2020, se remite Informe de evaluación de riesgos de Gestión y Corrupción , cuarto trimestre 2019. 
</t>
    </r>
    <r>
      <rPr>
        <b/>
        <sz val="12"/>
        <rFont val="Century Gothic"/>
        <family val="2"/>
      </rPr>
      <t>MAYO:</t>
    </r>
    <r>
      <rPr>
        <sz val="12"/>
        <rFont val="Century Gothic"/>
        <family val="2"/>
      </rPr>
      <t xml:space="preserve"> Mediante radicado N° 2020IE81729 Proceso 4773374 del 13 de mayo 2020, se comunica el resultado de la evaluación a los riesgos del proceso correspondiente al primer cuatrimestre de la vigencia 2020.
</t>
    </r>
    <r>
      <rPr>
        <b/>
        <sz val="12"/>
        <rFont val="Century Gothic"/>
        <family val="2"/>
      </rPr>
      <t>SEPTIEMBRE</t>
    </r>
    <r>
      <rPr>
        <sz val="12"/>
        <rFont val="Century Gothic"/>
        <family val="2"/>
      </rPr>
      <t xml:space="preserve">: Mediante el radicado N° 2020IE153265 Proceso 4868899 del 09 de septiembre de 2020 se comunica el Seguimiento y evaluación del Sistema de Administración de Riesgos,proceso Gestión del Talento Humano con corte a 31 de agosto de 2020.
</t>
    </r>
    <r>
      <rPr>
        <b/>
        <sz val="12"/>
        <rFont val="Century Gothic"/>
        <family val="2"/>
      </rPr>
      <t>SEPTIEMBRE:</t>
    </r>
    <r>
      <rPr>
        <sz val="12"/>
        <rFont val="Century Gothic"/>
        <family val="2"/>
      </rPr>
      <t xml:space="preserve"> Mediante radicado N° 2020IE154162 Proc 4870837 Fecha: 2020-09-10 Seguimiento y evaluación del Sistema de Administración de Riesgos, proceso Gestión del Talento Humano, corte a 31 de agosto de 2020.</t>
    </r>
  </si>
  <si>
    <r>
      <rPr>
        <b/>
        <sz val="12"/>
        <rFont val="Century Gothic"/>
        <family val="2"/>
      </rPr>
      <t>ENERO:</t>
    </r>
    <r>
      <rPr>
        <sz val="12"/>
        <rFont val="Century Gothic"/>
        <family val="2"/>
      </rPr>
      <t xml:space="preserve"> Se comunica la Evaluación mapa de riesgo del proceso correspondiente al  tercer cuatrimestre vigencia 2019, mediante radicado No. 2020IE08158 del 15 de enero de 2020.
</t>
    </r>
    <r>
      <rPr>
        <b/>
        <sz val="12"/>
        <rFont val="Century Gothic"/>
        <family val="2"/>
      </rPr>
      <t>MAYO</t>
    </r>
    <r>
      <rPr>
        <sz val="12"/>
        <rFont val="Century Gothic"/>
        <family val="2"/>
      </rPr>
      <t xml:space="preserve">: Mediante radicado N° 2020IE82867 Proceso 4775015 del 14 de mayo de 2020, se comunica el resultado del seguimiento a los riegos del proceso con corte 30 de abril de 2020.
</t>
    </r>
    <r>
      <rPr>
        <b/>
        <sz val="12"/>
        <rFont val="Century Gothic"/>
        <family val="2"/>
      </rPr>
      <t>SEPTIEMBRE:</t>
    </r>
    <r>
      <rPr>
        <sz val="12"/>
        <rFont val="Century Gothic"/>
        <family val="2"/>
      </rPr>
      <t xml:space="preserve"> Mediante el radicado N°: 2020IE155232 Proceso 4872621 del 11 de septiembre de 2020, se comunica Seguimiento y evaluación riesgos, proceso Gestión Documental, segundo cuatrimestre del 2020.</t>
    </r>
  </si>
  <si>
    <r>
      <rPr>
        <b/>
        <sz val="12"/>
        <rFont val="Century Gothic"/>
        <family val="2"/>
      </rPr>
      <t>ENERO:</t>
    </r>
    <r>
      <rPr>
        <sz val="12"/>
        <rFont val="Century Gothic"/>
        <family val="2"/>
      </rPr>
      <t xml:space="preserve"> Se realiza el seguimiento al tercer Cuatrimestre de 2019 y se comunica mediante memorando N° 2020IE07058 del 14 de enero de 2020.
</t>
    </r>
    <r>
      <rPr>
        <b/>
        <sz val="12"/>
        <rFont val="Century Gothic"/>
        <family val="2"/>
      </rPr>
      <t xml:space="preserve">MAYO: </t>
    </r>
    <r>
      <rPr>
        <sz val="12"/>
        <rFont val="Century Gothic"/>
        <family val="2"/>
      </rPr>
      <t xml:space="preserve">Se realiza el seguimiento al primer cuatrimestre de 2020 y se comunica mediante el radicado N° : 2020IE81727 Proceso 4773081 del 13 de mayo de  2020.
</t>
    </r>
    <r>
      <rPr>
        <b/>
        <sz val="12"/>
        <rFont val="Century Gothic"/>
        <family val="2"/>
      </rPr>
      <t>SEPTIEMBRE</t>
    </r>
    <r>
      <rPr>
        <sz val="12"/>
        <rFont val="Century Gothic"/>
        <family val="2"/>
      </rPr>
      <t>: Mediante radicado N° 2020IE154636 Proceso 4871283 del 11 de septiembre de 2020, se comunica Comunicación resultado a la evaluación de los riesgos del
proceso Gestión Administrativa segundo cuatrimestre, vigencia 2020.</t>
    </r>
  </si>
  <si>
    <r>
      <rPr>
        <b/>
        <sz val="12"/>
        <rFont val="Century Gothic"/>
        <family val="2"/>
      </rPr>
      <t>ENERO:</t>
    </r>
    <r>
      <rPr>
        <sz val="12"/>
        <rFont val="Century Gothic"/>
        <family val="2"/>
      </rPr>
      <t xml:space="preserve"> Se comunica  Informe de evaluación de controles de los riesgos tercer cuatrimestre 2019, mediente memorando  No. 2020IE07464  de 14 de enero de 2020.
</t>
    </r>
    <r>
      <rPr>
        <b/>
        <sz val="12"/>
        <rFont val="Century Gothic"/>
        <family val="2"/>
      </rPr>
      <t>MAYO:</t>
    </r>
    <r>
      <rPr>
        <sz val="12"/>
        <rFont val="Century Gothic"/>
        <family val="2"/>
      </rPr>
      <t xml:space="preserve"> Se comunica informe de evaluación de controles de riesgos del primer cuatrimestre de la vigencia 2020, mediante memorando N° 2020IE81730 Proceso 4773375 del 13 de mayo de 2020.
</t>
    </r>
    <r>
      <rPr>
        <b/>
        <sz val="12"/>
        <rFont val="Century Gothic"/>
        <family val="2"/>
      </rPr>
      <t>SEPTIEMBRE</t>
    </r>
    <r>
      <rPr>
        <sz val="12"/>
        <rFont val="Century Gothic"/>
        <family val="2"/>
      </rPr>
      <t>:Mediante el radicado N° #: 2020IE155199 Proceso 4872064 del 11 de septiembre de 2020,  Comunicación resultado a la evaluación de los riesgos del proceso Gestión Administrativa segundo cuatrimestre, vigencia 2020.</t>
    </r>
  </si>
  <si>
    <r>
      <rPr>
        <b/>
        <sz val="12"/>
        <rFont val="Century Gothic"/>
        <family val="2"/>
      </rPr>
      <t>ENERO:</t>
    </r>
    <r>
      <rPr>
        <sz val="12"/>
        <rFont val="Century Gothic"/>
        <family val="2"/>
      </rPr>
      <t xml:space="preserve">  Mediante radicado 2020IE07465 del 14 de enero de 2019 se comunica la evaluación de controles del mapa de riesgos de gestión y corrupción del proceso de Planeación Ambiental, con fecha de corte a 31 de Diciembre de 2019.
</t>
    </r>
    <r>
      <rPr>
        <b/>
        <sz val="12"/>
        <rFont val="Century Gothic"/>
        <family val="2"/>
      </rPr>
      <t>MAYO:</t>
    </r>
    <r>
      <rPr>
        <sz val="12"/>
        <rFont val="Century Gothic"/>
        <family val="2"/>
      </rPr>
      <t xml:space="preserve"> Mediante radicado N° 2020IE81699 Proceso 4773064 del 12 de mayo de 2020, se comunica la evaluación de controles del mapa de riesgos del proceso con corte 30 de abril de 2020.
</t>
    </r>
    <r>
      <rPr>
        <b/>
        <sz val="12"/>
        <rFont val="Century Gothic"/>
        <family val="2"/>
      </rPr>
      <t>SEPTIEMBRE:</t>
    </r>
    <r>
      <rPr>
        <sz val="12"/>
        <rFont val="Century Gothic"/>
        <family val="2"/>
      </rPr>
      <t xml:space="preserve"> Mediante el radicado N° 2020IE155222 Proceso 4872608 del 11 de septiembre de  2020, Seguimiento y evaluación del Sistema de Administración de Riesgos, 
proceso Planeación Ambiental, Segundo Cuatrimestre.</t>
    </r>
  </si>
  <si>
    <r>
      <t>ENERO:</t>
    </r>
    <r>
      <rPr>
        <sz val="12"/>
        <rFont val="Century Gothic"/>
        <family val="2"/>
      </rPr>
      <t xml:space="preserve"> Mediante forest No. 2020IE07319 del 14 de enero de 2020, se comunico  resultados del seguimiento a los riesgos del proceso implementados corte 31 de diciembre de 2019.</t>
    </r>
    <r>
      <rPr>
        <b/>
        <sz val="12"/>
        <rFont val="Century Gothic"/>
        <family val="2"/>
      </rPr>
      <t xml:space="preserve">
MAYO: </t>
    </r>
    <r>
      <rPr>
        <sz val="12"/>
        <rFont val="Century Gothic"/>
        <family val="2"/>
      </rPr>
      <t>Mediante radicado N° 2020IE82726 Proceso 4774483 del 14 de mayo de 2020 se comunico el resultado del seguimieno a los riesgos del proceso con corte a 30 de abril de 2020.</t>
    </r>
    <r>
      <rPr>
        <b/>
        <sz val="12"/>
        <rFont val="Century Gothic"/>
        <family val="2"/>
      </rPr>
      <t xml:space="preserve">
SEPTIEMBRE: </t>
    </r>
    <r>
      <rPr>
        <sz val="12"/>
        <rFont val="Century Gothic"/>
        <family val="2"/>
      </rPr>
      <t>Mediante el radicado N°2020IE155502 Proceso 4873152 del  12 de septiembre de 2020, Informe resultado evaluación riesgos de gestión y corrupción del proceso Gestión Contractual, segundo cuatrimestre vigencia 2020.</t>
    </r>
  </si>
  <si>
    <r>
      <rPr>
        <b/>
        <sz val="12"/>
        <rFont val="Century Gothic"/>
        <family val="2"/>
      </rPr>
      <t>ENERO:</t>
    </r>
    <r>
      <rPr>
        <sz val="12"/>
        <rFont val="Century Gothic"/>
        <family val="2"/>
      </rPr>
      <t xml:space="preserve"> Mediante forest No. 2020IE08165 del 15 de enero de 2020, se comunico resultados del seguimiento a los riesgos del proceso implementados corte 31 de diciembre de 2019.
</t>
    </r>
    <r>
      <rPr>
        <b/>
        <sz val="12"/>
        <rFont val="Century Gothic"/>
        <family val="2"/>
      </rPr>
      <t xml:space="preserve">MAYO: </t>
    </r>
    <r>
      <rPr>
        <sz val="12"/>
        <rFont val="Century Gothic"/>
        <family val="2"/>
      </rPr>
      <t>Mediante radicado N° 2020IE82861 Proc 4775006 del 14 de mayo de 2020, se comunica resultados del seguimiento a los riesgos del proceso con corte a 30 de abril de 2020.</t>
    </r>
    <r>
      <rPr>
        <b/>
        <sz val="12"/>
        <rFont val="Century Gothic"/>
        <family val="2"/>
      </rPr>
      <t xml:space="preserve">
SEPTIEMBRE:</t>
    </r>
    <r>
      <rPr>
        <sz val="12"/>
        <rFont val="Century Gothic"/>
        <family val="2"/>
      </rPr>
      <t xml:space="preserve"> Mediante radicado N° 2020IE155729 Proceso 4873227 del 13 de septiembre de: 2020, Informe resultado evaluación riesgos de gestión y corrupción del proceso
Direccionamiento Estratégico, segundo cuatrimestre vigencia 2020.</t>
    </r>
  </si>
  <si>
    <r>
      <t xml:space="preserve">ENERO: </t>
    </r>
    <r>
      <rPr>
        <sz val="12"/>
        <rFont val="Century Gothic"/>
        <family val="2"/>
      </rPr>
      <t xml:space="preserve">Mediante radicado No. 2020IE09321 del 16 de enero de 2020 se realizó la evaluación consolidada del riesgos institucionales del proceso Metrología, Monitoreo y Modelación. </t>
    </r>
    <r>
      <rPr>
        <b/>
        <sz val="12"/>
        <rFont val="Century Gothic"/>
        <family val="2"/>
      </rPr>
      <t xml:space="preserve">
ABRIL: </t>
    </r>
    <r>
      <rPr>
        <sz val="12"/>
        <rFont val="Century Gothic"/>
        <family val="2"/>
      </rPr>
      <t>Mediante radicado No. 2020IE72250 del 17 de abril de 2020 se solicitó reportar los avances sobre la ejecución del Plan Anticorrupción y de Atención al Ciudadano 2020 y monitoreo a la gestión de los riesgos de corrupcion del proceso.</t>
    </r>
    <r>
      <rPr>
        <b/>
        <sz val="12"/>
        <rFont val="Century Gothic"/>
        <family val="2"/>
      </rPr>
      <t xml:space="preserve">
MAYO: </t>
    </r>
    <r>
      <rPr>
        <sz val="12"/>
        <rFont val="Century Gothic"/>
        <family val="2"/>
      </rPr>
      <t xml:space="preserve">Mediante radicado N° 2020IE82829 Proceso 4773678 del 14 de mayo de 2020 se comunica el resultado a la evaluación del proceso con corte al 30 de abril de 2020.
</t>
    </r>
    <r>
      <rPr>
        <b/>
        <sz val="12"/>
        <rFont val="Century Gothic"/>
        <family val="2"/>
      </rPr>
      <t>SEPTIEMBRE:</t>
    </r>
    <r>
      <rPr>
        <sz val="12"/>
        <rFont val="Century Gothic"/>
        <family val="2"/>
      </rPr>
      <t xml:space="preserve"> Mediante el radicado N° 2020IE156894 Proceso 4873050 del 14 de septiembre de 2020, Segundo Seguimiento Sistema de Administración de Riesgos. Proceso
Metrología, Monitoreo y Modelación. Cuatrimestre mayo – agosto de 2020.</t>
    </r>
  </si>
  <si>
    <r>
      <t xml:space="preserve">ENERO: </t>
    </r>
    <r>
      <rPr>
        <sz val="12"/>
        <rFont val="Century Gothic"/>
        <family val="2"/>
      </rPr>
      <t>Mediante radicado No. 2020IE09321 del 16 de enero de 2020 se realizó el tercer y último seguimiento del estado de ejecución del Plan Anticorrupción y de Atención al Ciudadano 2019 y Estado de la Gestión de los Riesgos de Corrupción el cual se encuentra</t>
    </r>
    <r>
      <rPr>
        <b/>
        <sz val="12"/>
        <rFont val="Century Gothic"/>
        <family val="2"/>
      </rPr>
      <t xml:space="preserve"> publicado en la ruta</t>
    </r>
    <r>
      <rPr>
        <sz val="12"/>
        <rFont val="Century Gothic"/>
        <family val="2"/>
      </rPr>
      <t xml:space="preserve"> http://www.ambientebogota.gov.co/web/transparencia/reportes-de-control-interno/-/document_library_display/Jkr8/view/9379324/27717?_110_INSTANCE_Jkr8_redirect=http%3A%2F%2Fwww.ambientebogota.gov.co%2Fweb%2Ftransparencia%2Freportes-de-control-interno%2F-%2Fdocument_library_display%2FJkr8%2Fview%2F9379324 y http://www.ambientebogota.gov.co/web/transparencia/plan-anticorrupcion-y-de-atencion-al-ciudadano/-/document_library_display/yTv5/view/8650665.
</t>
    </r>
    <r>
      <rPr>
        <b/>
        <sz val="12"/>
        <rFont val="Century Gothic"/>
        <family val="2"/>
      </rPr>
      <t>ABRIL:</t>
    </r>
    <r>
      <rPr>
        <sz val="12"/>
        <rFont val="Century Gothic"/>
        <family val="2"/>
      </rPr>
      <t xml:space="preserve"> Mediante radicado No. 2020IE72250 del 17 de abril de 2020 se solicitó reportar los avances sobre el monitoreo a la gestión de los riesgos de corrupcion por procesos.
</t>
    </r>
    <r>
      <rPr>
        <b/>
        <sz val="12"/>
        <rFont val="Century Gothic"/>
        <family val="2"/>
      </rPr>
      <t xml:space="preserve">MAYO: </t>
    </r>
    <r>
      <rPr>
        <sz val="12"/>
        <rFont val="Century Gothic"/>
        <family val="2"/>
      </rPr>
      <t xml:space="preserve">Mediante radicado N°2020IE83341 Proceso 4773679 del 15 de mayo de 2020, se comunica el  Informe Consolidado del Seguimiento al Plan Anticorrupción y de Atención al Ciudadano y de Evaluación de la Gestión de los Riesgos de Gestión y de Corrupción. Primer Cuatrimestre Enero 1 a Abril 30 de 2020. </t>
    </r>
    <r>
      <rPr>
        <b/>
        <sz val="12"/>
        <rFont val="Century Gothic"/>
        <family val="2"/>
      </rPr>
      <t xml:space="preserve"> Publicado en la ruta</t>
    </r>
    <r>
      <rPr>
        <sz val="12"/>
        <rFont val="Century Gothic"/>
        <family val="2"/>
      </rPr>
      <t xml:space="preserve"> www.ambientebogota.gov.co botón banner "Plan Anticorrupción y de Atención al Ciudadano” carpeta “0. PAAC 2020” subcarpeta “2. Seguimientos”, url http://www.ambientebogota.gov.co/web/transparencia/plan-anticorrupcion-y-de-atencion-al-ciudadano/-/document_library_display/yTv5/view/9544599</t>
    </r>
    <r>
      <rPr>
        <b/>
        <sz val="12"/>
        <rFont val="Century Gothic"/>
        <family val="2"/>
      </rPr>
      <t xml:space="preserve">.
JUNIO: </t>
    </r>
    <r>
      <rPr>
        <sz val="12"/>
        <rFont val="Century Gothic"/>
        <family val="2"/>
      </rPr>
      <t>Registro de los resultados de la evaluación de los riesgos de gestión y de corrupción de la tercera línea de defensa en el aplicativo ISOLUCION, según radicado No. 2020IE91857 del 01 de junio de 2020.</t>
    </r>
    <r>
      <rPr>
        <b/>
        <sz val="12"/>
        <rFont val="Century Gothic"/>
        <family val="2"/>
      </rPr>
      <t xml:space="preserve">
SEPTIEMBRE: </t>
    </r>
    <r>
      <rPr>
        <sz val="12"/>
        <rFont val="Century Gothic"/>
        <family val="2"/>
      </rPr>
      <t>Mediante el radicado N° 2020IE156867 Proceso 4873508 del 14 de septiembre de 2020, Segundo Informe de Seguimiento y Evaluación del Plan Anticorrupción
y de Atención al Ciudadano 2020 y Estado de la Gestión de los Riesgos de Corrupción y de Gestión. Corte Mayo - Agosto de 2020.</t>
    </r>
    <r>
      <rPr>
        <b/>
        <sz val="12"/>
        <rFont val="Century Gothic"/>
        <family val="2"/>
      </rPr>
      <t xml:space="preserve">
Publicado enn el link: url </t>
    </r>
    <r>
      <rPr>
        <sz val="12"/>
        <rFont val="Century Gothic"/>
        <family val="2"/>
      </rPr>
      <t xml:space="preserve">http://www.ambientebogota.gov.co/web/transparencia/plan-anticorrupcion-y-de-atencion-al-ciudadano/-/document_library_display/yTv5/view/9544599  </t>
    </r>
  </si>
  <si>
    <t xml:space="preserve">Auditoría Interna ISO14001:2015 </t>
  </si>
  <si>
    <t>Auditoría al proceso gestión Contractual</t>
  </si>
  <si>
    <t>Auditoría al proceso gestión de servicio a la ciudadanía (Incluye mecanismos de participación ciudadana - Norma Técnica NTC6047 Accesibilidad al medio físico. Espacios de servicio al ciudadano en la administarción pública).</t>
  </si>
  <si>
    <t>Sara Moyano
Irelva Canosa
Elizabeth Peña 
Juan José Pedraza</t>
  </si>
  <si>
    <t>Ana Lucia Bacares</t>
  </si>
  <si>
    <t>Silveria Asprilla
Ana Maria Paéz
Camilo Maldonado
Diana Chinchilla</t>
  </si>
  <si>
    <r>
      <rPr>
        <b/>
        <sz val="12"/>
        <rFont val="Century Gothic"/>
        <family val="2"/>
      </rPr>
      <t xml:space="preserve">ENERO: </t>
    </r>
    <r>
      <rPr>
        <sz val="12"/>
        <rFont val="Century Gothic"/>
        <family val="2"/>
      </rPr>
      <t xml:space="preserve">El proceso no cuenta con acciones formauladas en este Plan.
</t>
    </r>
    <r>
      <rPr>
        <b/>
        <sz val="12"/>
        <rFont val="Century Gothic"/>
        <family val="2"/>
      </rPr>
      <t xml:space="preserve">JULIO: </t>
    </r>
    <r>
      <rPr>
        <sz val="12"/>
        <rFont val="Century Gothic"/>
        <family val="2"/>
      </rPr>
      <t>Mediante radicado N° 2020IE112869 Proceso 4812245 del 08 de julio 2020, se comunica el resultados del seguimiento al Plan de Mejoramiento de la
Contraloría de Bogotá o institucional, del Proceso de Gestión Jurídica, con corte al primer semestre de 2020.</t>
    </r>
  </si>
  <si>
    <r>
      <rPr>
        <b/>
        <sz val="12"/>
        <rFont val="Century Gothic"/>
        <family val="2"/>
      </rPr>
      <t>ABRIL:</t>
    </r>
    <r>
      <rPr>
        <sz val="12"/>
        <rFont val="Century Gothic"/>
        <family val="2"/>
      </rPr>
      <t xml:space="preserve">  Mediante radicado N° 2020IE71497 del 16 de abril  se soicita información prelimianr para planificación de auditoría.
</t>
    </r>
    <r>
      <rPr>
        <b/>
        <sz val="12"/>
        <rFont val="Century Gothic"/>
        <family val="2"/>
      </rPr>
      <t>JUNIO:</t>
    </r>
    <r>
      <rPr>
        <sz val="12"/>
        <rFont val="Century Gothic"/>
        <family val="2"/>
      </rPr>
      <t xml:space="preserve"> Se avanza en el diligenciamiento de los formatos de la etapa de planeación del  proceso para la auditoria a Metrología, Monitoreo y Modelación. 
</t>
    </r>
    <r>
      <rPr>
        <b/>
        <sz val="12"/>
        <rFont val="Century Gothic"/>
        <family val="2"/>
      </rPr>
      <t>JUNIO:</t>
    </r>
    <r>
      <rPr>
        <sz val="12"/>
        <rFont val="Century Gothic"/>
        <family val="2"/>
      </rPr>
      <t xml:space="preserve"> Se remite mediante radicado N° 2020IE104189 Proc 4799805 del 25 de junio de 2020, Plan de Trabajo de Auditoria Interna Integral. Proceso Metrología, Monitoreo y Modelación. Citación reunión de apertura virtual el 30 de junio a partir de las 9 a.m.
</t>
    </r>
    <r>
      <rPr>
        <b/>
        <sz val="12"/>
        <rFont val="Century Gothic"/>
        <family val="2"/>
      </rPr>
      <t xml:space="preserve">JULIO: </t>
    </r>
    <r>
      <rPr>
        <sz val="12"/>
        <rFont val="Century Gothic"/>
        <family val="2"/>
      </rPr>
      <t xml:space="preserve">Mediante radicado No, 2020IE110073  del 03 de julio de 2020 se da alcance al memorando No. 2020IE104189 del 25 de junio de 2020 para modificar el Plan de Trabajo de Auditoria Interna Integral al  Proceso Metrología, Monitoreo y Modelación.
</t>
    </r>
    <r>
      <rPr>
        <b/>
        <sz val="12"/>
        <rFont val="Century Gothic"/>
        <family val="2"/>
      </rPr>
      <t xml:space="preserve">AGOSTO: </t>
    </r>
    <r>
      <rPr>
        <sz val="12"/>
        <rFont val="Century Gothic"/>
        <family val="2"/>
      </rPr>
      <t xml:space="preserve">
Mediante radicado No. 2020IE131351 del 04 de agosto de 2020 se notificó la segunda modificación del Plan de Trabajo de Auditoria Interna Integral al proceso de Metrología, Monitoreo y Modelación.
Mediante radicado No. 2020IE135380 del 11 de agosto de 2020 se remitió el Informe Preliminar del Trabajo de Auditoria Interna al Proceso de Metrología, Monitoreo y Modelación.
</t>
    </r>
    <r>
      <rPr>
        <b/>
        <sz val="12"/>
        <rFont val="Century Gothic"/>
        <family val="2"/>
      </rPr>
      <t>SEPTIEMBRE:</t>
    </r>
    <r>
      <rPr>
        <sz val="12"/>
        <rFont val="Century Gothic"/>
        <family val="2"/>
      </rPr>
      <t xml:space="preserve"> Mediante el radicado N° 2020IE155479 del 12 de septiembre de 2020, se comunico el informe definitvo de la auditoría al proceso de Metrología, monitoreo y modelación.
</t>
    </r>
    <r>
      <rPr>
        <b/>
        <sz val="12"/>
        <rFont val="Century Gothic"/>
        <family val="2"/>
      </rPr>
      <t>Publicado en el Link:</t>
    </r>
    <r>
      <rPr>
        <sz val="12"/>
        <rFont val="Century Gothic"/>
        <family val="2"/>
      </rPr>
      <t xml:space="preserve"> http://www.ambientebogota.gov.co/web/transparencia/reportes-de-control-interno/-/document_library_display/Jkr8/view/9798985</t>
    </r>
  </si>
  <si>
    <r>
      <t xml:space="preserve">ENERO: </t>
    </r>
    <r>
      <rPr>
        <sz val="12"/>
        <color theme="1"/>
        <rFont val="Century Gothic"/>
        <family val="2"/>
      </rPr>
      <t xml:space="preserve">Mediante radicado N° 2020IE09321 del 16 de enero de 2020, se comunica Tercer Informe de Seguimiento y Evaluación Final del Plan Anticorrupción y de Atención al Ciudadano 2019 y Estado de la Gestión de los Riesgos de
Corrupción y se publica en la página Web.
(http://www.ambientebogota.gov.co/web/transparencia/reportes-de-control-interno/-/document_library_display/Jkr8/view/9379324/27717?_110_INSTANCE_Jkr8_redirect=http%3A%2F%2Fwww.ambientebogota.gov.co%2Fweb%2Ftransparencia%2Freportes-de-control-interno%2F-%2Fdocument_library_display%2FJkr8%2Fview%2F9379324 y http://www.ambientebogota.gov.co/web/transparencia/plan-anticorrupcion-y-de-atencion-al-ciudadano/-/document_library_display/yTv5/view/8650665.
Mediante radicados No. 2020IE13150 del 22 de enero de 2020 y 2020IE18729 del 29 de enero de 2020 se realizó la revisión, observaciones y recomendaciones a la propuesta del plan Anticorrupción y de Atención al Ciudadano PAAC vigencia 2020).
</t>
    </r>
    <r>
      <rPr>
        <b/>
        <sz val="12"/>
        <color theme="1"/>
        <rFont val="Century Gothic"/>
        <family val="2"/>
      </rPr>
      <t>ABRIL:</t>
    </r>
    <r>
      <rPr>
        <sz val="12"/>
        <color theme="1"/>
        <rFont val="Century Gothic"/>
        <family val="2"/>
      </rPr>
      <t xml:space="preserve"> Mediante radicado No. 2020IE72250 del 17 de abril de 2020 se solicitó reportar los avances sobre la ejecución del Plan Anticorrupción y de Atención al Ciudadano 2020 y monitoreo a la gestión de los riesgos por procesos.</t>
    </r>
    <r>
      <rPr>
        <b/>
        <sz val="12"/>
        <color rgb="FFFF0000"/>
        <rFont val="Century Gothic"/>
        <family val="2"/>
      </rPr>
      <t xml:space="preserve">
</t>
    </r>
    <r>
      <rPr>
        <b/>
        <sz val="12"/>
        <color theme="1"/>
        <rFont val="Century Gothic"/>
        <family val="2"/>
      </rPr>
      <t xml:space="preserve">MAYO: </t>
    </r>
    <r>
      <rPr>
        <sz val="12"/>
        <color theme="1"/>
        <rFont val="Century Gothic"/>
        <family val="2"/>
      </rPr>
      <t xml:space="preserve">Mediante radicado N°2020IE83341 Proceso 4773679 del 15 de mayo de 2020, se comunica el  Informe Consolidado del Seguimiento al Plan Anticorrupción y de Atención al Ciudadano y de Evaluación de la Gestión de los Riesgos de Gestión y de Corrupción. Primer Cuatrimestre Enero 1 a Abril 30 de 2020. Publicado en la ruta www.ambientebogota.gov.co botón banner "Plan Anticorrupción y de Atención al Ciudadano” carpeta “0. PAAC 2020” subcarpeta “2. Seguimientos” 
</t>
    </r>
    <r>
      <rPr>
        <b/>
        <sz val="12"/>
        <color theme="1"/>
        <rFont val="Century Gothic"/>
        <family val="2"/>
      </rPr>
      <t xml:space="preserve">Publicado enn el link: url </t>
    </r>
    <r>
      <rPr>
        <sz val="12"/>
        <color theme="1"/>
        <rFont val="Century Gothic"/>
        <family val="2"/>
      </rPr>
      <t xml:space="preserve"> http://www.ambientebogota.gov.co/web/transparencia/plan-anticorrupcion-y-de-atencion-al-ciudadano/-/document_library_display/yTv5/view/9544599</t>
    </r>
    <r>
      <rPr>
        <b/>
        <sz val="12"/>
        <color theme="1"/>
        <rFont val="Century Gothic"/>
        <family val="2"/>
      </rPr>
      <t xml:space="preserve">
SEPTIEMBRE: </t>
    </r>
    <r>
      <rPr>
        <sz val="12"/>
        <color theme="1"/>
        <rFont val="Century Gothic"/>
        <family val="2"/>
      </rPr>
      <t xml:space="preserve">Mediante el radicado N° 2020IE156867 Proceso 4873508 del 14 de septiembre de 2020, Segundo Informe de Seguimiento y Evaluación del Plan Anticorrupción y de Atención al Ciudadano 2020 y Estado de la Gestión de los Riesgos de Corrupción y de Gestión. Corte Mayo - Agosto de 2020.
</t>
    </r>
    <r>
      <rPr>
        <b/>
        <sz val="12"/>
        <color theme="1"/>
        <rFont val="Century Gothic"/>
        <family val="2"/>
      </rPr>
      <t xml:space="preserve">Publicado enn el link: url http://www.ambientebogota.gov.co/web/transparencia/plan-anticorrupcion-y-de-atencion-al-ciudadano/-/document_library_display/yTv5/view/9544599  </t>
    </r>
  </si>
  <si>
    <t>2020EE150382</t>
  </si>
  <si>
    <t>Solicitud información - Auditoría de Regularidad Código 69 – Política de Humedales del distrito capital. Radicado Contraloría 2-2020-13407 Radicado SDA 2020ER148001.</t>
  </si>
  <si>
    <t>2020EE151356</t>
  </si>
  <si>
    <t>Respuesta a solicitud de información radicado Contraloría de Bogotá No. 2-2020
13631 Radicado SDA 2020ER149710.</t>
  </si>
  <si>
    <t>2020ER149710</t>
  </si>
  <si>
    <t>2020EE151533</t>
  </si>
  <si>
    <t>Respuesta solicitud de información con radicado SDA No. 2020ER80925 – Información de contratos urgencias manifiestas.</t>
  </si>
  <si>
    <t>SILVERIA ASPRILLA LARA</t>
  </si>
  <si>
    <t>2020EE152436</t>
  </si>
  <si>
    <t>Respuesta al radicado SDA No. 2020ER149315 y Contraloría de Bogotá D.C,
radicado No. 2-2020-13569- Solicitud información - Auditoría de Regularidad, Código 69, PAD
2020, vigencia 2019 - Convenio SDA-CV-20171295</t>
  </si>
  <si>
    <t>2020ER149315</t>
  </si>
  <si>
    <t>2020EE154949</t>
  </si>
  <si>
    <t>Respuesta al radicado SDA No. 2020ER151255. Solicitud de información Proyectos
Inversión - Plan de Desarrollo SDA - Auditoria de Regularidad vigencia 2019 - SDA - PAD 2020,
radicado Contraloría No. 2-2020-13723.</t>
  </si>
  <si>
    <t>2020ER151255</t>
  </si>
  <si>
    <t>2020EE156418</t>
  </si>
  <si>
    <t>CONSOLIDAR:  Respuesta solicitud de información con radicado SDA No. 2020ER80925 ¿ y radicado Contraloría No. 3-2020-11487 del 30 de julio de 2020, información de contratos urgencias manifiestas.</t>
  </si>
  <si>
    <t>2020ER80925 + 2020IE156160</t>
  </si>
  <si>
    <t xml:space="preserve"> Ana María Páez Quiroga</t>
  </si>
  <si>
    <t>2020EE156881</t>
  </si>
  <si>
    <t xml:space="preserve">Respuesta a solicitud de información radicado Contraloría de Bogotá No. 2-2020
13854 Radicado SDA 2020ER152402.
</t>
  </si>
  <si>
    <t>2020ER152402</t>
  </si>
  <si>
    <t xml:space="preserve">ANA LUCIA BACARES TOLEDO </t>
  </si>
  <si>
    <t>2020EE156884</t>
  </si>
  <si>
    <t xml:space="preserve">Respuesta radicado SDA No. 2020ER52465, radicado Contraloría de Bogotá No.  2-2020-13866- “Solicitud información Derecho de Petición AZ – 92/20 Esperanza  Moreno Gutiérrez - Auditoria de Regularidad - Vigencia 2019 – PAD 2020.  Radicado Contraloría de Bogotá D.C. No. 1-2020-07175 de 17 de abril de 2020  Radicados 3-2020 11254 del 20 de abril de 2020 y 3- 2020-12464 del 8 de mayo de  2020” - ANTECEDENTES
CONTRACTUALES: CONVENIO No. 002 de 1995, SUSCRITO ENTRE DAMA Y
ECOFONDOS y II. ANTECEDENTES JUDICIALES.
</t>
  </si>
  <si>
    <t>2020ER152465 - 2020EE156509</t>
  </si>
  <si>
    <t>2020EE161660</t>
  </si>
  <si>
    <t xml:space="preserve">Respuesta solicitud de información con radicado SDA No. 2020ER80925 –  y radicado Contraloría No. 3-2020-11487 del 30 de julio de2020, información de contratos urgencias manifiestas. 
</t>
  </si>
  <si>
    <t>2020ER80925  2020IE161073</t>
  </si>
  <si>
    <r>
      <t xml:space="preserve">JULIO: </t>
    </r>
    <r>
      <rPr>
        <sz val="12"/>
        <rFont val="Century Gothic"/>
        <family val="2"/>
      </rPr>
      <t xml:space="preserve">Se solicitó información preliminar al proceso mediante el radicado No. 2020IE113649 del 10/07/2020. Así mismo se vienen preparando los anexos del procedimiento.
</t>
    </r>
    <r>
      <rPr>
        <b/>
        <sz val="12"/>
        <rFont val="Century Gothic"/>
        <family val="2"/>
      </rPr>
      <t>AGOSTO:</t>
    </r>
    <r>
      <rPr>
        <sz val="12"/>
        <rFont val="Century Gothic"/>
        <family val="2"/>
      </rPr>
      <t xml:space="preserve"> Se comunicó el inicio de la auditoría mediante el radicado 2020IE135374 del 11/08/2020 y mediante el radicado No.2020IE135866 del 12/08/2020 se aprueba la solicitud de cambio de fecha de la reunión de apertura solicitada mediante el radicado 2020IE135734 del 12/08/2020 Se realizo reunión de apertura de la auditoría el 13/08/2020 
</t>
    </r>
    <r>
      <rPr>
        <b/>
        <sz val="12"/>
        <rFont val="Century Gothic"/>
        <family val="2"/>
      </rPr>
      <t xml:space="preserve">AGOSTO: </t>
    </r>
    <r>
      <rPr>
        <sz val="12"/>
        <rFont val="Century Gothic"/>
        <family val="2"/>
      </rPr>
      <t xml:space="preserve">Se realizo reunión de apertura de la auditoría el 13/08/2020. Se realizo reunión de apertura de la auditoría el 13/08/2020. Se comunicó la modificacion al plan de trabajo de la auditoría mediante los radicados Nos. 2020IE145073 del 27/08/2020 y 2020IE147328 del 31/08/2020.
</t>
    </r>
    <r>
      <rPr>
        <b/>
        <sz val="12"/>
        <rFont val="Century Gothic"/>
        <family val="2"/>
      </rPr>
      <t>SEPTIEMBRE:</t>
    </r>
    <r>
      <rPr>
        <sz val="12"/>
        <rFont val="Century Gothic"/>
        <family val="2"/>
      </rPr>
      <t xml:space="preserve"> se comunica mediante el radicado N° 2020IE149830 del 04 de septiembre de 2020, el informe preliminar de la auditoria al proceso de Gestión Administrativa, se realizó la reunión de cierre el día 21/09/2020. 
</t>
    </r>
    <r>
      <rPr>
        <b/>
        <sz val="14"/>
        <rFont val="Century Gothic"/>
        <family val="2"/>
      </rPr>
      <t>SEPTIEMBRE:</t>
    </r>
    <r>
      <rPr>
        <sz val="14"/>
        <rFont val="Century Gothic"/>
        <family val="2"/>
      </rPr>
      <t xml:space="preserve"> Se comunica el informe definitivo auditoria Proceso Gestión Administrativa mediante el radicado N° 2020IE162126 del 22 de septiembre de 2020. </t>
    </r>
    <r>
      <rPr>
        <b/>
        <sz val="12"/>
        <rFont val="Century Gothic"/>
        <family val="2"/>
      </rPr>
      <t xml:space="preserve">
Publicado enn el link: url</t>
    </r>
    <r>
      <rPr>
        <sz val="12"/>
        <rFont val="Century Gothic"/>
        <family val="2"/>
      </rPr>
      <t xml:space="preserve"> http://www.ambientebogota.gov.co/web/transparencia/reportes-de-control-interno/-/document_library_display/Jkr8/view/9798985/28839?_110_INSTANCE_Jkr8_redirect=http%3A%2F%2Fwww.ambientebogota.gov.co%2Fweb%2Ftransparencia%2Freportes-de-control-interno%2F-%2Fdocument_library_display%2FJkr8%2Fview%2F9798985</t>
    </r>
  </si>
  <si>
    <r>
      <t xml:space="preserve">MAYO: 1. </t>
    </r>
    <r>
      <rPr>
        <sz val="11"/>
        <rFont val="Century Gothic"/>
        <family val="2"/>
      </rPr>
      <t xml:space="preserve">Mediante radicado N° 2020IE83064   se hace la Socialización de la “Presentación del Fomento de la Cultura del control proceso JURIDICA.
</t>
    </r>
    <r>
      <rPr>
        <b/>
        <sz val="11"/>
        <rFont val="Century Gothic"/>
        <family val="2"/>
      </rPr>
      <t>2.</t>
    </r>
    <r>
      <rPr>
        <sz val="11"/>
        <rFont val="Century Gothic"/>
        <family val="2"/>
      </rPr>
      <t xml:space="preserve"> Mediante radicado N°2020IE83061 se hace la Socialización de la “Presentación del Fomento de la Cultura del control proceso DISCIPLINARIOS</t>
    </r>
    <r>
      <rPr>
        <b/>
        <sz val="11"/>
        <rFont val="Century Gothic"/>
        <family val="2"/>
      </rPr>
      <t xml:space="preserve">.
MAYO: 3. </t>
    </r>
    <r>
      <rPr>
        <sz val="11"/>
        <rFont val="Century Gothic"/>
        <family val="2"/>
      </rPr>
      <t>Mediante radicado N° 2020IE83479 Proceso 4772113 del 17 de mayo de 2020, se remite la Socialización Presentación “Fomento de la Cultura del Control” a todos los directivos de la SDA.</t>
    </r>
    <r>
      <rPr>
        <b/>
        <sz val="11"/>
        <rFont val="Century Gothic"/>
        <family val="2"/>
      </rPr>
      <t xml:space="preserve">MAYO: </t>
    </r>
    <r>
      <rPr>
        <sz val="11"/>
        <rFont val="Century Gothic"/>
        <family val="2"/>
      </rPr>
      <t xml:space="preserve"> 4. Mediante radicado N° 2020IE83333 del mayo 15 de 2020, se hace la Socialización Presentación “Fomento de la Cultura del Control” al Proceso de Gestión Administrativa. 5. proceso de comunicaciones con radicado N° 2020IE83892 del 18 de mayo de 2020. 6. con radicado 2020IE83960 del 18 de mayo de 2020, se comunica al proceso de Gestión Financiera.</t>
    </r>
    <r>
      <rPr>
        <b/>
        <sz val="11"/>
        <rFont val="Century Gothic"/>
        <family val="2"/>
      </rPr>
      <t>MAYO: 7.</t>
    </r>
    <r>
      <rPr>
        <sz val="11"/>
        <rFont val="Century Gothic"/>
        <family val="2"/>
      </rPr>
      <t>Mediante radicado No. 2020IE87251 del 26 de mayo de 2020 se socializó al proceso de Metrología, Monitoreo y Modelación el material sobre fomento de la cultura del control, MIPG, MECI, Riesgos, Código de Integridad, roles de la Oficina de Control Interno y planes de mejoramiento.</t>
    </r>
    <r>
      <rPr>
        <b/>
        <sz val="11"/>
        <rFont val="Century Gothic"/>
        <family val="2"/>
      </rPr>
      <t>MAYO:</t>
    </r>
    <r>
      <rPr>
        <sz val="11"/>
        <rFont val="Century Gothic"/>
        <family val="2"/>
      </rPr>
      <t xml:space="preserve"> 8. Mediante radicado No. 2020IE87176 del 26 de mayo de 2020 se socializó al proceso de Evaluación, Control y Seguimiento el material sobre fomento de la cultura del control, MIPG, MECI, Riesgos, Código de Integridad, roles de la Oficina de Control Interno y planes de mejoramiento.</t>
    </r>
    <r>
      <rPr>
        <b/>
        <sz val="11"/>
        <rFont val="Century Gothic"/>
        <family val="2"/>
      </rPr>
      <t xml:space="preserve">MAYO: </t>
    </r>
    <r>
      <rPr>
        <sz val="11"/>
        <rFont val="Century Gothic"/>
        <family val="2"/>
      </rPr>
      <t xml:space="preserve">9. Radicado N° 2020IE83567 Proceso 4775841 del 18 de mayo de 2020 Socialización de la “Presentación del Fomento de la Cultura del Control” al Proceso de Planeación Ambiental. 10. Memorando 2020IE84821 del 19 de mayo de 2020 - Socialización Presentación “Fomento de la Cultura del Control” al Proceso de Gestión Ambiental y Desarrollo Rural. 11. 2020IE84825 del 19 de mayo de 2020 - Socialización Presentación “Fomento de la Cultura del Control” al Proceso de Gestión Tecnológica. 12. 2020IE84829 del 19/05/2020 - Socialización Presentación “Fomento de la Cultura del Control” al Proceso de Gestión del Talento Humano. 13. 2020IE84830 del 19/05/2020 - Socialización Presentación “Fomento de la Cultura del Control” al Proceso de Sistema Integrado de Gestión. 14. 2020IE85370 del 21/05/2020 - Socialización de la “Presentación del Fomento de la Cultura del Control” al Proceso Servicio a la Ciudadanía. 15. 2020IE85413 del 21/05/2020 - Socialización de la “Presentación del Fomento de la Cultura del Control” al Proceso Participación y Educación Ambiental. 16. 2020IE85492 DEL 21/05/2020 - Socialización de la “Presentación del Fomento de la Cultura del Control” al Proceso de Gestión Contractual. 17. 2020IE85996 21/05/2020 - Socialización de la “Presentación del Fomento de la Cultura del Control” al Proceso Direccionamiento Estratégico. 18. 2020IE86016 del 22/05/2020 - Socialización de la “Presentación del Fomento de la Cultura del Control” al Proceso Gestión Documental. </t>
    </r>
    <r>
      <rPr>
        <b/>
        <sz val="11"/>
        <rFont val="Century Gothic"/>
        <family val="2"/>
      </rPr>
      <t xml:space="preserve">JUNIO: </t>
    </r>
    <r>
      <rPr>
        <sz val="11"/>
        <rFont val="Century Gothic"/>
        <family val="2"/>
      </rPr>
      <t>19 Y 20. Socialización informe definitivo de auditoría de regularidad PAD 2020 vigencia 2018 código 60 radicado Contraloría No. 2-2020-09338 y SDA 2020ER97094 mediante radicados N° 2020IE97601 del 10 de junio y alcance con memorando N° 2020IE97971 del 11 de junio de 2020.</t>
    </r>
    <r>
      <rPr>
        <b/>
        <sz val="11"/>
        <rFont val="Century Gothic"/>
        <family val="2"/>
      </rPr>
      <t xml:space="preserve">JUNIO: 21. </t>
    </r>
    <r>
      <rPr>
        <sz val="11"/>
        <rFont val="Century Gothic"/>
        <family val="2"/>
      </rPr>
      <t xml:space="preserve">ACTA DEL CICCI No. 002 - Reunión del Comité de fecha 01 de junio de 2020 TRD:   110-2-2.2 - ACTAS - Actas de Comité del Sistema Integrado de Gestión y Control Interno - Actas de Comité institucional de coordinación de control interno  - CICCI, se socializo el acta mediante memorando N° #: 2020IE100781 Proceso 4796147 del 17 de junio de 2020.   Se citó a estécomité mediante radicado N° 2020IE87168 del 25/05/2020.  </t>
    </r>
    <r>
      <rPr>
        <b/>
        <sz val="11"/>
        <rFont val="Century Gothic"/>
        <family val="2"/>
      </rPr>
      <t>JUNIO:</t>
    </r>
    <r>
      <rPr>
        <sz val="11"/>
        <rFont val="Century Gothic"/>
        <family val="2"/>
      </rPr>
      <t xml:space="preserve"> </t>
    </r>
    <r>
      <rPr>
        <b/>
        <sz val="11"/>
        <rFont val="Century Gothic"/>
        <family val="2"/>
      </rPr>
      <t>22</t>
    </r>
    <r>
      <rPr>
        <sz val="11"/>
        <rFont val="Century Gothic"/>
        <family val="2"/>
      </rPr>
      <t xml:space="preserve">. ACTA DEL CICCI No. 003 - Reunión del Comité de fecha 16 de junio de 2020 TRD:   110-2-2.2 - ACTAS - Actas de Comité del Sistema Integrado de Gestión y Control Interno - Actas de Comité institucional de coordinación de control interno  - CICCI.  Se citó a esté comité mediante radicado N° 2020IE97609 del 10/06/2020. Se da alcance con radicado N° 2020IE97746 Proceso 4792019 del 11 de junio de 2020.JUNIO: Comunicación resultados Evaluación de la aprehensión de la capacitación y socialización en: roles de la Oficina de Control Interno, Código de Integridad, MIPG, DIMENSION 7 Control Interno: MECI, Líneas de defensa y sistema de gestión de riesgos mediante radicado N° 2020IE105956 Proceso 4803539 del 28 de junio de 2020.
</t>
    </r>
    <r>
      <rPr>
        <b/>
        <sz val="11"/>
        <rFont val="Century Gothic"/>
        <family val="2"/>
      </rPr>
      <t xml:space="preserve">AGOSTO: </t>
    </r>
    <r>
      <rPr>
        <sz val="11"/>
        <rFont val="Century Gothic"/>
        <family val="2"/>
      </rPr>
      <t xml:space="preserve">Se comunica mediante el memorando N° 2020IE147369 del 31 de agosto de 2020, ls evidencias  de la capacitación en sistema de administración de riesgos , conjunta OCI-SGCD al proceso SIG en cumplimiento de l apolitíca de administración de riesgos y oportunidades.
</t>
    </r>
    <r>
      <rPr>
        <b/>
        <sz val="11"/>
        <rFont val="Century Gothic"/>
        <family val="2"/>
      </rPr>
      <t>AGOSTO:</t>
    </r>
    <r>
      <rPr>
        <sz val="11"/>
        <rFont val="Century Gothic"/>
        <family val="2"/>
      </rPr>
      <t xml:space="preserve"> Se comunica mediante el memorando N° 2020IE147400 del 31 de agosto de 2020, ls evidencias  de la capacitación en sistema de administración de riesgos , conjunta OCI-SGCD al proceso SIG en cumplimiento de l apolitíca de administración de riesgos y oportunidades.
</t>
    </r>
    <r>
      <rPr>
        <b/>
        <sz val="11"/>
        <rFont val="Century Gothic"/>
        <family val="2"/>
      </rPr>
      <t xml:space="preserve">AGOSTO: </t>
    </r>
    <r>
      <rPr>
        <sz val="11"/>
        <rFont val="Century Gothic"/>
        <family val="2"/>
      </rPr>
      <t xml:space="preserve">Mediante radicado N°2020IE145465 Proceso 4850673 del 27 de agosto de 2020, se hizó la socialización metodología de administración de riesgos y controles, política de administración de riesgos y oportunidades, procedimiento y uso del aplicativo ISOLUCION.
</t>
    </r>
    <r>
      <rPr>
        <b/>
        <sz val="11"/>
        <rFont val="Century Gothic"/>
        <family val="2"/>
      </rPr>
      <t xml:space="preserve">SEPTIEMBRE: </t>
    </r>
    <r>
      <rPr>
        <sz val="11"/>
        <rFont val="Century Gothic"/>
        <family val="2"/>
      </rPr>
      <t xml:space="preserve">Mediante el radicado N° 2020IE154319 del 11 de septiembre de 2020, se remite la socialización a la metodología de riesgos al proceso de Disciplinarios.
</t>
    </r>
    <r>
      <rPr>
        <b/>
        <sz val="11"/>
        <rFont val="Century Gothic"/>
        <family val="2"/>
      </rPr>
      <t xml:space="preserve">SEPTIEMBRE:  </t>
    </r>
    <r>
      <rPr>
        <sz val="11"/>
        <rFont val="Century Gothic"/>
        <family val="2"/>
      </rPr>
      <t>Mediante el radicado N° 2020IE154322 del 11 de septiembre de 2020, se remite la socialización a la metodología de riesgos al proceso de Jurídica.</t>
    </r>
    <r>
      <rPr>
        <b/>
        <sz val="11"/>
        <rFont val="Century Gothic"/>
        <family val="2"/>
      </rPr>
      <t xml:space="preserve">
SEPTIEMBRE: </t>
    </r>
    <r>
      <rPr>
        <sz val="11"/>
        <rFont val="Century Gothic"/>
        <family val="2"/>
      </rPr>
      <t>Se remite socialización mediante radicado N°2020IE148978 del 02/09/2020 proceso de planeación ambiental,  radicado N° 2020IE152295 08/09/2020 proceso evaluación, control y seguimiento. radicado N° 2020IE150256 del 04 de septiembre 2020 proeso gestión ambiental y desarrollo rural. radicado N° 2020IE153309  del 09 de septiembre de 2020 Gestión Financiera. Radicado N°2020IE157723  del 15 de septiembre de 2020 Gestión de Talento Humano. Radicado N° 2020IE159333 del 17 de septiembre 2020 servicio a la ciudadania. Radicado N° 2020IE159606 del17/09/ 2020 Participación y educación ambiental. Radicado N° 2020IE159640 del 17/09/2020 Proceso de Gestión administrativa y gestión documental. Radicado N° 2020IE159865 del 18/09/2020 proceso de comunicaciones. Radicado N°2020IE160675  del 18/09/2020 Gestión tecnologica. Radicado N° 2020IE153188 del 09/09/2020 Proceso metrología y monitoreo.</t>
    </r>
  </si>
  <si>
    <t xml:space="preserve">Miguel Ángel Pardo
Juan José Pedraza
</t>
  </si>
  <si>
    <t>Juan Jose Pedraza</t>
  </si>
  <si>
    <t>Juan Jose Pedraza apoya Silveria</t>
  </si>
  <si>
    <t>Juan Jose Pedraza y Silveria Asprilla</t>
  </si>
  <si>
    <t>Juan Jose Pedraza
Silveria Asprilla</t>
  </si>
  <si>
    <t>Ana Lucía Bacarez
Juan Jose Pedraza
Silveria Asprilla</t>
  </si>
  <si>
    <r>
      <rPr>
        <b/>
        <sz val="12"/>
        <rFont val="Century Gothic"/>
        <family val="2"/>
      </rPr>
      <t xml:space="preserve">JUNIO: </t>
    </r>
    <r>
      <rPr>
        <sz val="12"/>
        <rFont val="Century Gothic"/>
        <family val="2"/>
      </rPr>
      <t xml:space="preserve"> Se  remite comunicación seguimiento a indicadores mediante radicado N° 2020IE104758 Proceso 4802124 del 25 de junio de 2020.</t>
    </r>
    <r>
      <rPr>
        <b/>
        <sz val="12"/>
        <rFont val="Century Gothic"/>
        <family val="2"/>
      </rPr>
      <t xml:space="preserve">
SEPTIEMBRE: </t>
    </r>
    <r>
      <rPr>
        <sz val="12"/>
        <rFont val="Century Gothic"/>
        <family val="2"/>
      </rPr>
      <t xml:space="preserve">Mediane el radicado N° : 2020IE168592 Proceso 4889964 del 30 de septiembre de 2020 Informe consolidado de Indicadores por proceso y evaluación de metas priorizadas del plan de desarrollo “Bogotá Mejor para Todos”, con fecha de corte primer semestre de la vigencia 2020. </t>
    </r>
  </si>
  <si>
    <r>
      <rPr>
        <b/>
        <sz val="12"/>
        <rFont val="Century Gothic"/>
        <family val="2"/>
      </rPr>
      <t xml:space="preserve">SEPTIEMBRE: </t>
    </r>
    <r>
      <rPr>
        <sz val="12"/>
        <rFont val="Century Gothic"/>
        <family val="2"/>
      </rPr>
      <t xml:space="preserve">Mediane el radicado N° : 2020IE168592 Proceso 4889964 del 30 de septiembre de 2020 Informe consolidado de Indicadores por proceso y evaluación de metas priorizadas del plan de desarrollo “Bogotá Mejor para Todos”, con fecha de corte primer semestre de la vigencia 2020. </t>
    </r>
  </si>
  <si>
    <t>PENDIENTES VENCIDAS</t>
  </si>
  <si>
    <t>DEPENDENCIA</t>
  </si>
  <si>
    <t>PROYECTADO Y/O ASIGNADO</t>
  </si>
  <si>
    <t>2020IE05155</t>
  </si>
  <si>
    <t>Alcance asesoría y acompañamiento al proceso de Direccionamiento Estratégico en la actualización de la Caracterización PE01-CP02 V8, ciclo PHVA, respuesta forest números 2019IE278157 y 2020IE00569</t>
  </si>
  <si>
    <t>ENVIADO</t>
  </si>
  <si>
    <t>SPCI-DPSIA-SGCD</t>
  </si>
  <si>
    <t>ASESORÍAS Y ACOMPAÑAMIENTOS</t>
  </si>
  <si>
    <t>2020IE15448</t>
  </si>
  <si>
    <t>Recomendaciones al documento de Rendición Cuenta Anual Plan de Acción Cuatrienal Ambiental PACA memorando interno 2020IE13515.</t>
  </si>
  <si>
    <t>2020IE13515</t>
  </si>
  <si>
    <t>DGA</t>
  </si>
  <si>
    <t>2020IE18495</t>
  </si>
  <si>
    <t>Asesoría cumplimiento de acciones Planes de Mejoramiento del proceso y suscrito ante la Contraloría del poceso Gestión Ambiental y desarrollo Rural.</t>
  </si>
  <si>
    <t>DGA-SEGAE-SER</t>
  </si>
  <si>
    <t>2020IE22161</t>
  </si>
  <si>
    <t>RECOMENDACIONES AL DOCUMENTO DE RENDICIÓN CUENTA ANUAL VIGENCIA 2019 CONTRALORÍA DE BOGOTÁ – SIVICOF MEMORANDO INTERNO:
2020IE18613.</t>
  </si>
  <si>
    <t>DPSIA</t>
  </si>
  <si>
    <t>2020IE18119</t>
  </si>
  <si>
    <t>Recomendaciones sobre los informe presentados para rendición de la Cuenta anual vigencia 2019, radicado No. 2020IE16763. FORMATO OCI - CBN-1038 INFORME DE GESTIÓN DE LA OFICINA DE CONTROL INTERNO VIGENCIA 2019</t>
  </si>
  <si>
    <t>2020IE44078</t>
  </si>
  <si>
    <t>Recomendaciones para el fortalecimiento del Modelo Integrado de Planeación y Gestión.
I. Dinamizar el Comité de Gestión y desempeño creado por Resolución SDA No. 00915 de 2019, artículo 10, cuyas funciones son:</t>
  </si>
  <si>
    <t>2020IE46863</t>
  </si>
  <si>
    <t>Seguimiento respuestas a las peticiones, quejas, reclamos, sugerencias y felicitaciones, a entes externos de control asignadas a la Subdirección de Ecosistemas y Ruralidad -SER.</t>
  </si>
  <si>
    <t>SER</t>
  </si>
  <si>
    <t>2020IE47829</t>
  </si>
  <si>
    <t>Seguimiento a radicaciones sin cerrar en el aplicativo Forest.</t>
  </si>
  <si>
    <t>DCA-SUBDIRECCIONES</t>
  </si>
  <si>
    <t>KAREN MAYERLY QUINTERO ARDILA</t>
  </si>
  <si>
    <t>2020IE53133</t>
  </si>
  <si>
    <t>Recomendaciones para el fortalecimiento de controles en el seguimiento y verificación aportes sistema de seguridad social (AFP, EPS y ARL).</t>
  </si>
  <si>
    <t>2020ER18436 2020ER39029      2020EE39399 2020ER39917  2020EE46862 2020IE53133</t>
  </si>
  <si>
    <t>EDUARDO FERREIRA PERDOMO</t>
  </si>
  <si>
    <t>2020IE55427</t>
  </si>
  <si>
    <t>Seguimiento respuestas a las peticiones, quejas, reclamos, sugerencias y felicitaciones, a entes externos de control asignadas a de la Dirección de Gestión Corporativa -DGC.</t>
  </si>
  <si>
    <t>2020IE55494</t>
  </si>
  <si>
    <t>Compilado de resoluciones de interés general de la entidad (Recomendaciones de mejora - asesoría y acompañamiento)</t>
  </si>
  <si>
    <t>IRELVA CANOSA SUAREZ</t>
  </si>
  <si>
    <t>2020IE61346</t>
  </si>
  <si>
    <t>Respuesta a su radicado 2020IE57431 sobre relación de resoluciones de interés general y pregunta sobre vigencia de resolución 048 de 1992</t>
  </si>
  <si>
    <t>SPPA</t>
  </si>
  <si>
    <t>2020IE62771</t>
  </si>
  <si>
    <t>Recomendaciones para realización de actividades de autocontrol y autoevaluación. Primera Línea de Defensa. Proceso de Gestión Disciplinaria
y estado de los Planes de Mejoramiento.</t>
  </si>
  <si>
    <t>SGCD</t>
  </si>
  <si>
    <t>2020IE62787</t>
  </si>
  <si>
    <t>Recomendaciones para realización de actividades de autocontrol y autoevaluación. Primera Línea de Defensa. Proceso de Gestión Jurídica y estado de los Planes de Mejoramiento</t>
  </si>
  <si>
    <t>DLA</t>
  </si>
  <si>
    <t>2020IE63158</t>
  </si>
  <si>
    <t>Recomendaciones para la realización de las actividades de autocontrol y autoevaluación,  primera línea de defensa, proceso gestión asdministrativa.</t>
  </si>
  <si>
    <t>2020IE63171</t>
  </si>
  <si>
    <t>Recomendaciones para la realización de las actividades de autocontrol y autoevaluación, primera línea de defensa.</t>
  </si>
  <si>
    <t>DPSIA-SPPA</t>
  </si>
  <si>
    <t>2020IE63521</t>
  </si>
  <si>
    <t>2020IE64054</t>
  </si>
  <si>
    <t>Recomendaciones para la realización de las actividades de autocontrol y autoevaluación,  primera línea de defensa, proceso Gestión Financiera</t>
  </si>
  <si>
    <t>SF</t>
  </si>
  <si>
    <t>2020IE66696</t>
  </si>
  <si>
    <t>Reiteración rad. 2020IE55494, Compilado de resoluciones de interés general de la entidad (Recomendaciones, asesoría y acompañamiento).</t>
  </si>
  <si>
    <t>2020IE69163</t>
  </si>
  <si>
    <t>2020IE72917</t>
  </si>
  <si>
    <t>Recomendaciones de mejora para aplicación del Decreto Nacional 491 de 2020  por Emergencia Sanitaria- COVIC 19.</t>
  </si>
  <si>
    <t>2020IE73861</t>
  </si>
  <si>
    <t>Respuesta al radicado DGA 2020IE69349 sobre Compilado de resoluciones de interés general de la entidad Recomendaciones de mejora - asesoría y acompañamiento) Radicados 2020IE55494 y
2020IE66696 y solicitud de información</t>
  </si>
  <si>
    <t>2020IE55494 2020IE66696</t>
  </si>
  <si>
    <t>DGA-SUBDIRECCIONES</t>
  </si>
  <si>
    <t>2020IE74051</t>
  </si>
  <si>
    <t>2020IE74524</t>
  </si>
  <si>
    <t>Respuesta a su radicado 2020IE69242 sobre Compilado de resoluciones de interés general de la entidad (Recomendaciones de mejora - asesoría y acompañamiento) Radicados 2020IE55494 y 2020IE66696 y solicitud de información</t>
  </si>
  <si>
    <t>2020IE74718</t>
  </si>
  <si>
    <t xml:space="preserve">Solicitud de revisión de resoluciones de interés general, según respuesta de SGCD y DGA sobre “Compilado de resoluciones de interés general de la entidad” Radicados 2020IE55494 y 2020IE66696 y solicitud de información
</t>
  </si>
  <si>
    <t xml:space="preserve">2020IE55494 2020IE66696 </t>
  </si>
  <si>
    <t>2020IE74799</t>
  </si>
  <si>
    <t>Solicitud de información sobre compilado de resoluciones de interés general de la entidad (Recomendaciones de mejora - asesoría y acompañamiento) Radicado 2020IE55494, conforme a radicados 2017IE142010 de la OPEL y 2020IE69349 de la SGCD.</t>
  </si>
  <si>
    <t>OPEL</t>
  </si>
  <si>
    <t>2020IE74877</t>
  </si>
  <si>
    <t>Solicitud de revisión de resoluciones de interés general, según respuesta de SGCD y DGA sobre “Compilado de resoluciones de interés general de la entidad” Radicados 2020IE55494 y 2020IE66696 y solicitud de información.</t>
  </si>
  <si>
    <t>enviado</t>
  </si>
  <si>
    <t>DGC-SC</t>
  </si>
  <si>
    <t>2020IE74886</t>
  </si>
  <si>
    <t>Recomendación sobre “Compilado de resoluciones de interés general de la entidad” Radicados 2020IE55494 y 2020IE66696 y solicitud de ajuste en el Boletín Legal Ambiental.</t>
  </si>
  <si>
    <t>DLA-DCA</t>
  </si>
  <si>
    <t>2020IE80483</t>
  </si>
  <si>
    <t>Reiteración Rad. 2020IE55494 y 2020IE66696 Compilado de resoluciones
de interés general de la entidad (Recomendaciones, asesoría y
acompañamiento).</t>
  </si>
  <si>
    <t>DCA-DLA</t>
  </si>
  <si>
    <t>2020IE80855</t>
  </si>
  <si>
    <t>Respuesta a Rad. 2020IE77494 de DGC, 2020IE76140 de SC y 2020IE78385 de SF y solicitud de información para completar
actualización de “Compilado de resoluciones de interés general de la
entidad” Radicados 2020IE55494 y 2020IE66696</t>
  </si>
  <si>
    <t>DGC-SF-SC</t>
  </si>
  <si>
    <t>2020IE81048</t>
  </si>
  <si>
    <t>Solicitud de información para completar actualización de “Compilado de resoluciones de interés general de la entidad” Radicados 2020IE55494 y 2020IE66696</t>
  </si>
  <si>
    <t>SSFFS</t>
  </si>
  <si>
    <t>2020IE81069</t>
  </si>
  <si>
    <t xml:space="preserve">Solicitud de información para completar actualización de “Compilado de resoluciones de interés general de la entidad” Radicados
2020IE55494 y 2020IE66696
</t>
  </si>
  <si>
    <t>SGCD-DGA-SPCI</t>
  </si>
  <si>
    <t>2020IE85135</t>
  </si>
  <si>
    <t>Respuesta a su Rad. 2020IE84989 que solicita plazo para dar respuesta al
Rad. 2020IE80855 sobre información de resoluciones de interés general de
la entidad.</t>
  </si>
  <si>
    <t>2020IE92856</t>
  </si>
  <si>
    <t>Respuesta a su Rad. 2020IE92045 sobre Compilado de resoluciones de interés general de la entidad</t>
  </si>
  <si>
    <t>2020IE97601</t>
  </si>
  <si>
    <t>Socialización informe final auditoria de regularidad PAD 2020 vigencia 2018 código 60 radicado Contraloría No. 2-2020-09338 y
SDA 2020ER97094.</t>
  </si>
  <si>
    <t>TODAS</t>
  </si>
  <si>
    <t>2020IE97971</t>
  </si>
  <si>
    <t>Alcance asesoría en metodologías de análisis de causas para la formulación del plan de mejoramiento a suscribir ante la Contraloría
Bogotá como consecuencia de los resultados de la auditoría regular a la vigencia 2018.</t>
  </si>
  <si>
    <t>2020IE99832</t>
  </si>
  <si>
    <t>Asunto: Respuesta a la solicitud radicada con Forest 2020IE98891 de 12/06/2020.
Pronunciamiento DPSIA y SPCI frente a distribución responsabilidad Plan de
Mejoramiento informe final auditoria de regularidad PAD 2020 vigencia 2018 código
60.</t>
  </si>
  <si>
    <t>2020IE98891 - 2020IE97601 2020IE97971 2020ER97094</t>
  </si>
  <si>
    <t>DPSIA-SPCI</t>
  </si>
  <si>
    <t>2020IE99933</t>
  </si>
  <si>
    <t>Alcance memorando 2020IE97601 del 10/06/2020, modificación de las fechas de asesoría en análisis de causas y formulación de acciones del plan de mejoramiento a suscribir ante la Contraloría.</t>
  </si>
  <si>
    <t xml:space="preserve"> 2020ER97094</t>
  </si>
  <si>
    <t>2020IE100780</t>
  </si>
  <si>
    <t>Remito para su revisión y ajustes la propuesta de cambio de la Resolución 01455 de 2018 por medio de la cual se crea el Comité Institucional de Coordinación de Control Interno.</t>
  </si>
  <si>
    <t>COMITÉ CICCI</t>
  </si>
  <si>
    <t>2020IE101658</t>
  </si>
  <si>
    <t xml:space="preserve">Respuesta al memorando 2020IE101542 ProcESO 4797275 Fecha: 2020-06-19 Remisión análisis de Causa y explicación por no formulación de acciones en mejoramiento de forma particular para el Hallazgo 3.2.1.4. </t>
  </si>
  <si>
    <t>2020IE102035</t>
  </si>
  <si>
    <t>Respuesta a su radicado No. 2020IE101921, formulación acciones  plan de mejoramiento institucional, auditoría regular vigencia 2018,  código 60</t>
  </si>
  <si>
    <t>2020IE102134</t>
  </si>
  <si>
    <t>Alcance memorando #: 2020IE102035 de 19 de junio de 2020, revisión coherencia análisis de causas versus acciones formuladas. Se aclara la fecha en que se deben remitir los ajustes, el 21 de junio de 2020.</t>
  </si>
  <si>
    <t>2020IE102226</t>
  </si>
  <si>
    <t>Su Radicado 2020IE102037 del 22 del 19 de Junio de 2020. Observaciones a los Registros de Análisis de Causas y Acciones Correctivas del Plan de Mejoramiento a Suscribir con la Contraloría de Bogotá sobre el Informe final de Auditoria de Regularidad PAD 2020 vigencia 2018</t>
  </si>
  <si>
    <t>2020IE102037</t>
  </si>
  <si>
    <t>SC</t>
  </si>
  <si>
    <t>2020IE102231</t>
  </si>
  <si>
    <t>Su Radicado No. 2020IE102013 del 19 de junio de 2020. Observaciones a  los Registros de Análisis de Causas y Acciones Correctivas del Plan de Mejoramiento a Suscribir con la Contraloría de Bogotá sobre el Informe Final de Auditoria de Regularidad a la vigencia 2018, código 60.</t>
  </si>
  <si>
    <t>2020IE102013</t>
  </si>
  <si>
    <t>2020IE103096</t>
  </si>
  <si>
    <t xml:space="preserve">Socialización nuevo formato de evaluación semestral del sistema de control interno y recomendaciones para mejorar los resultados. </t>
  </si>
  <si>
    <t>2020IE103104</t>
  </si>
  <si>
    <t>De conformidad con el procedimiento, plan de mejoramiento institucional, código PC01-PR3, actividad  7: “La OCI revisará la coherencia entre la causa identificada y la acción o acciones formuladas y emitirá una respuesta al respecto al líder de la dependencia a más tardar dentro de los dos (2) días siguientes al recibo del análisis de causas y el plan de mejoramiento”</t>
  </si>
  <si>
    <t>2020IE103025</t>
  </si>
  <si>
    <t>SPCI</t>
  </si>
  <si>
    <t>2020IE103327</t>
  </si>
  <si>
    <t>De manera atenta, me permito informar que encontramos coherencia entre las acciones formuladas y la causa identificada para los hallazgos 3.3.2.1 y 3.3.2.2. del Informe Final de la Contraloría de Bogotá.</t>
  </si>
  <si>
    <t>2020IE102854</t>
  </si>
  <si>
    <t>2020IE103333</t>
  </si>
  <si>
    <t>Respuesta a los memorandos 2020IE102962 Y 2020IE103128, verificación de la coherencia de las acciones formuladas versus las causas identificadas</t>
  </si>
  <si>
    <t>2020IE102962 2020IE103128</t>
  </si>
  <si>
    <t>2020IE103708</t>
  </si>
  <si>
    <t>Su Radicado 2020IE103260 del 26 de junio de 2020. Respuesta coherencia acciones formuladas versus causa raíz identificada</t>
  </si>
  <si>
    <t>2020IE103260</t>
  </si>
  <si>
    <t>2020IE103828</t>
  </si>
  <si>
    <t>Su Radicado 2020IE103599 del 24 de junio de 2020. Respuesta verificación coherencia entre la causa raíz identificada y las acciones formuladas en Plan de Mejoramiento.</t>
  </si>
  <si>
    <t>2020IE103599</t>
  </si>
  <si>
    <t>2020IE103988</t>
  </si>
  <si>
    <t>Su Radicado 2020IE103788 del 24 de junio de 2020. Observaciones a los Registros de Análisis de Causas y Acciones Correctivas del Plan de Mejoramiento a Suscribir con la Contraloría de Bogotá sobre el Informe final de Auditoria de Regularidad PAD 2020 vigencia 2018.</t>
  </si>
  <si>
    <t>SCAAV</t>
  </si>
  <si>
    <t>2020IE104270</t>
  </si>
  <si>
    <t xml:space="preserve">Su Radicado 2020IE104170 del 25 de junio de 2020. Respuesta sobre Coherencia de Acciones Formuladas Vs. Causas Identificadas. Plan de Mejoramiento a Suscribir con la Contraloría de Bogotá sobre el Informe final de Auditoria de Regularidad PAD 2020 vigencia 2018.
</t>
  </si>
  <si>
    <t>2020IE104170 - 2020IE103988 -2020IE103788</t>
  </si>
  <si>
    <t>2020IE104597</t>
  </si>
  <si>
    <t xml:space="preserve">Socialización de la Circular Externa 06 de 19 de junio de 2020 - Rendición de la Cuenta Sistema de Vigilancia y Control Fiscal – SIVICOF, modificación Formato CB-0027 Contractual Correcciones.  </t>
  </si>
  <si>
    <t>RENDICIÓN DE CUENTA SIVICOF</t>
  </si>
  <si>
    <t>2020IE107651</t>
  </si>
  <si>
    <t xml:space="preserve">Socialización Componente “Gestión ambiental para el buen uso de los recursos públicos” del Modelo Integrado de Planeación y Gestión-  MIPG en el Distrito Capital y recomendaciones para su implementación.  </t>
  </si>
  <si>
    <t>MIPG</t>
  </si>
  <si>
    <t>2020IE124746</t>
  </si>
  <si>
    <t>Radicado: 2020IE97392, seguimiento respuestas Peticiones Quejas, Reclamos, sugerencias y solicitudes de información, Defensor del
Ciudadano período del 1 al 30 de abril de 2020.</t>
  </si>
  <si>
    <t>2020IE97392</t>
  </si>
  <si>
    <t>2020IE127712</t>
  </si>
  <si>
    <t>Su Radicado No. 2020IE121194 del 21 de julio de 2020. Observaciones a la Propuesta de Actualización de la Política de Riesgos y Oportunidades.</t>
  </si>
  <si>
    <t>2020IE121194</t>
  </si>
  <si>
    <t>2020IE143069</t>
  </si>
  <si>
    <t>La Oficina de Control Interno en el marco de su rol enfoque hacia la prevención recomienda
dar cumplimiento al Decreto Nacional No. 455 de 2020 y a la circular externa 100-003-2020
expedida por el Departamento Administrativo de la Función Pública el 10 de agosto del
2020, la cual establece:</t>
  </si>
  <si>
    <t>2020IE156352</t>
  </si>
  <si>
    <t xml:space="preserve">Envío Informe "Análisis Comparativo de Brechas en la Implementación de la Dimensión 7 de Control Interno del MIPG de las Entidades Distritales
2018-2019)". </t>
  </si>
  <si>
    <t>2020ER154389</t>
  </si>
  <si>
    <t>VEEDURÍA DISTRITAL</t>
  </si>
  <si>
    <t>2020IE162196</t>
  </si>
  <si>
    <t>Socialización Informe "Ingresos, Gastos E Inversiones Del Distrito Capital A 30 De Junio De 2020" De La Contraloría De Bogotá.  Radicado 2020ER161371.</t>
  </si>
  <si>
    <t>2020ER161371</t>
  </si>
  <si>
    <t>ALCALDIA MAYOR DE BOGOTÁ - CONTRALORÍA DE BOGOTÁ</t>
  </si>
  <si>
    <t>2020IE168541</t>
  </si>
  <si>
    <t>Recomendación propuesta de Plan de Acción Cuatrienal Ambiental¿ PACA 2020-2024 UN NUEVO CONTRATO SOCIAL PARA LA BOGOTÁ DEL SIGLO XXI de la Secretaría Distrital de Ambiente.</t>
  </si>
  <si>
    <t>DGA-COPIA DIRECTIVOS</t>
  </si>
  <si>
    <t>ANAMARIA PAEZ QUIROGA</t>
  </si>
  <si>
    <t>2020IE170325</t>
  </si>
  <si>
    <t xml:space="preserve">Recomendación de implementar las recomendaciones del DAFP, VEEDURIA DISTRITAL Y Evaluación del Sistema de Control Interno para el fortalecimiento de la política de Control Interno. </t>
  </si>
  <si>
    <t>2020IE171207</t>
  </si>
  <si>
    <t>Recomendaciones para fortalecer la implementación de la política de participación ciudadana en la gestión pública</t>
  </si>
  <si>
    <t>2020IE171213</t>
  </si>
  <si>
    <t>Recomendaciones para fortalecer la implementación de las políticas de Gestión Documental y Gestión del Conocimiento y la Innovación.</t>
  </si>
  <si>
    <t>SGCD - DGC</t>
  </si>
  <si>
    <t>2020IE171219</t>
  </si>
  <si>
    <t>Recomendaciones para fortalecer la implementación de las políticas de Transparencia, acceso a la información y lucha contra la corrupción, servicio a la ciudadanía
y racionalización de trámites.</t>
  </si>
  <si>
    <t>2020IE171240</t>
  </si>
  <si>
    <t>Recomendaciones para fortalecer la implementación de las políticas de Gobierno Digital y seguridad de la Información.</t>
  </si>
  <si>
    <t>2020IE171243</t>
  </si>
  <si>
    <t xml:space="preserve">Recomendaciones para fortalecer la implementación de las políticas de Gestión Presupuestal y Eficiencia del gasto Público y Simplificación de Procesos.
</t>
  </si>
  <si>
    <t>SGCD-DPSIA-DGC-SF</t>
  </si>
  <si>
    <t>2020IE171246</t>
  </si>
  <si>
    <t xml:space="preserve">Recomendaciones para fortalecer la implementación de las políticas de Planeación Institucional y Seguimiento y Evaluación del Desempeño Institucional.
</t>
  </si>
  <si>
    <t>SGCD-DPSIA-DGC-SPPC</t>
  </si>
  <si>
    <t>2020IE171247</t>
  </si>
  <si>
    <t>Recomendaciones para fortalecer la implementación de las políticas de Gestión Estratégica del Talento Humano y de Integridad.</t>
  </si>
  <si>
    <r>
      <t xml:space="preserve">MARZO: </t>
    </r>
    <r>
      <rPr>
        <sz val="12"/>
        <rFont val="Century Gothic"/>
        <family val="2"/>
      </rPr>
      <t xml:space="preserve">Radicado N° 2020IE61346 del 19/03/2020 Respuesta a su radicado 2020IE57431 sobre relación de resoluciones de interés general y pregunta sobre vigencia de resolución 048 de 1992.
</t>
    </r>
    <r>
      <rPr>
        <b/>
        <sz val="12"/>
        <rFont val="Century Gothic"/>
        <family val="2"/>
      </rPr>
      <t xml:space="preserve">ABRIL: </t>
    </r>
    <r>
      <rPr>
        <sz val="12"/>
        <rFont val="Century Gothic"/>
        <family val="2"/>
      </rPr>
      <t xml:space="preserve">2020IE66696 del 02/04/2020 Reiteración rad. 2020IE55494, Compilado de resoluciones de interés general de la entidad (Recomendaciones, asesoría y acompañamiento). 2020IE73861 del 20/04/2020 Respuesta al radicado DGA 2020IE69349 sobre Compilado de resoluciones de interés general de la entidad Recomendaciones de mejora - asesoría y acompañamiento) Radicados 2020IE55494 y
2020IE66696 y solicitud de información. 2020IE74524 del 23/04/2020 Respuesta a su radicado 2020IE69242 sobre Compilado de resoluciones de interés general de la entidad (Recomendaciones de mejora - asesoría y acompañamiento) Radicados 2020IE55494 y 2020IE66696 y solicitud de información. 2020IE74718 del 24/04/2020 Solicitud de revisión de resoluciones de interés general, según respuesta de SGCD y DGA sobre “Compilado de resoluciones de interés general de la entidad” Radicados 2020IE55494 y 2020IE66696 y solicitud de información. 2020IE74799 del 2404/2020 Solicitud de información sobre compilado de resoluciones de interés general de la entidad (Recomendaciones de mejora - asesoría y acompañamiento) Radicado 2020IE55494, conforme a radicados 2017IE142010 de la OPEL y 2020IE69349 de la SGCD. 2020IE74877 del 24/04/2020  Solicitud de revisión de resoluciones de interés general, según respuesta de SGCD y DGA sobre “Compilado de resoluciones de interés general de la entidad” Radicados 2020IE55494 y 2020IE66696 y solicitud de información. 2020IE74886 del 24/04/2020 Recomendación sobre “Compilado de resoluciones de interés general de la entidad” Radicados 2020IE55494 y 2020IE66696 y solicitud de ajuste en el Boletín Legal Ambiental.
</t>
    </r>
    <r>
      <rPr>
        <b/>
        <sz val="12"/>
        <rFont val="Century Gothic"/>
        <family val="2"/>
      </rPr>
      <t xml:space="preserve">MAYO: </t>
    </r>
    <r>
      <rPr>
        <sz val="12"/>
        <rFont val="Century Gothic"/>
        <family val="2"/>
      </rPr>
      <t>2020IE80483 Reiteración Rad. 2020IE55494 y 2020IE66696 Compilado de resoluciones de interés general de la entidad. 2020IE80855 Respuesta a Rad. 2020IE77494 de DGC, 2020IE76140 de SC y 2020IE78385 de SF y solicitud de información para completar actualización de “Compilado de resoluciones de interés general de la entidad”  2020IE81048 del 11 de amyo de 2020 Solicitud de información para completar actualización de “Compilado de resoluciones de interés general de la entidad” Radicados 2020IE55494 y 2020IE66696. Radicado 2020IE81069 del 11/05/2020 Solicitud de información para completar actualización de “Compilado de resoluciones de interés general de la entidad” Radicados 2020IE55494 y 2020IE66696. Radicado  2020IE85135 Respuesta a su Rad. 2020IE84989 que solicita plazo para dar respuesta al Rad. 2020IE80855 sobre información de resoluciones de interés general de la entidad.</t>
    </r>
    <r>
      <rPr>
        <b/>
        <sz val="12"/>
        <rFont val="Century Gothic"/>
        <family val="2"/>
      </rPr>
      <t xml:space="preserve">
JUNIO: </t>
    </r>
    <r>
      <rPr>
        <sz val="12"/>
        <rFont val="Century Gothic"/>
        <family val="2"/>
      </rPr>
      <t xml:space="preserve">Se comunica el resultado mediante el radicado N°2020IE100562 Proceso 4795281 del 17 de junio de 2020. 
</t>
    </r>
    <r>
      <rPr>
        <b/>
        <sz val="12"/>
        <rFont val="Century Gothic"/>
        <family val="2"/>
      </rPr>
      <t>JUNIO:</t>
    </r>
    <r>
      <rPr>
        <sz val="12"/>
        <rFont val="Century Gothic"/>
        <family val="2"/>
      </rPr>
      <t xml:space="preserve">  2020IE92856 del 2/06/2020 Respuesta a su Rad. 2020IE92045 sobre Compilado de resoluciones de interés general de la entidad.</t>
    </r>
  </si>
  <si>
    <r>
      <rPr>
        <b/>
        <sz val="12"/>
        <rFont val="Century Gothic"/>
        <family val="2"/>
      </rPr>
      <t>ENERO:</t>
    </r>
    <r>
      <rPr>
        <sz val="12"/>
        <rFont val="Century Gothic"/>
        <family val="2"/>
      </rPr>
      <t xml:space="preserve"> 1, Recomendaciones al documento de Rendición Cuenta Anual Plan de Acción Cuatrienal Ambiental PACA memorando interno : 2020IE15448 de 24 de enero de 2020. 2, Asesoría cumplimiento de acciones Planes de Mejoramiento del proceso y suscrito ante la Contraloría del proceso Gestión Ambiental y Desarrollo Rural memorando interno 2020IE18495 de 18 de enero de 2020. 3, Recomendaciones al documento de rendición cuenta anual vigencia 2019 contraloría de Bogotá – SIVICOF memorando interno: 2020IE22161 de 31 de enero de 2020.
</t>
    </r>
    <r>
      <rPr>
        <b/>
        <sz val="12"/>
        <rFont val="Century Gothic"/>
        <family val="2"/>
      </rPr>
      <t>ENERO:</t>
    </r>
    <r>
      <rPr>
        <sz val="12"/>
        <rFont val="Century Gothic"/>
        <family val="2"/>
      </rPr>
      <t xml:space="preserve"> 3. Recomendaciones al documento de rendición cuenta anual vigencia 2019 contraloría de Bogotá – SIVICOF memorando interno: 2020IE22161 de 31 de enero de 2020. 4.  Asesoría a la Dirección de Gestión Corporativa sobre los informe presentados para la rendición de la Cuenta anual vigencia 2019.  Informe de recomendaciones con memorando radicado No.  2020IE18119 del 28 de enero de 2019.  5. Recomendaciones para el fortalecimiento del Modelo Integrado de Planeación y Gestión comunicado mediante el radicado N° 2020IE44078 del 25 de febrero de  2020.
</t>
    </r>
    <r>
      <rPr>
        <b/>
        <sz val="12"/>
        <rFont val="Century Gothic"/>
        <family val="2"/>
      </rPr>
      <t xml:space="preserve">ENERO: </t>
    </r>
    <r>
      <rPr>
        <sz val="12"/>
        <rFont val="Century Gothic"/>
        <family val="2"/>
      </rPr>
      <t xml:space="preserve">Mediante radicado N° 2020IE15448 del 24/01/2020 Recomendaciones al documento de Rendición Cuenta Anual Plan de Acción Cuatrienal Ambiental PACA memorando interno 2020IE13515.
</t>
    </r>
    <r>
      <rPr>
        <b/>
        <sz val="12"/>
        <rFont val="Century Gothic"/>
        <family val="2"/>
      </rPr>
      <t xml:space="preserve">FEBRERO: </t>
    </r>
    <r>
      <rPr>
        <sz val="12"/>
        <rFont val="Century Gothic"/>
        <family val="2"/>
      </rPr>
      <t xml:space="preserve">Mediante memorando interno No. 2020IE47829 de fecha 28 de febrero de 2020 se comunico el resultado de Seguimiento a radicaciones sin cerrar en el aplicativo Forest. 
</t>
    </r>
    <r>
      <rPr>
        <b/>
        <sz val="12"/>
        <rFont val="Century Gothic"/>
        <family val="2"/>
      </rPr>
      <t xml:space="preserve">MARZO: </t>
    </r>
    <r>
      <rPr>
        <sz val="12"/>
        <rFont val="Century Gothic"/>
        <family val="2"/>
      </rPr>
      <t>Mediante radicado N°</t>
    </r>
    <r>
      <rPr>
        <b/>
        <sz val="12"/>
        <rFont val="Century Gothic"/>
        <family val="2"/>
      </rPr>
      <t xml:space="preserve"> </t>
    </r>
    <r>
      <rPr>
        <sz val="12"/>
        <rFont val="Century Gothic"/>
        <family val="2"/>
      </rPr>
      <t xml:space="preserve">2020IE55494 del 10 de marzo de 2020 se remite compilado de resoluciones de interes general de la SDA.
Mediante radicado N°2020IE62771 del 24 de marzo de 2020 se envian recomendaciones para realización de actividades de autocontrol y autoevaluación. Primera Línea de Defensa. Proceso de Gestión Disciplinaria y estado de los Planes de Mejoramiento.
Mediante memorando N° 2020IE62787 del 24 de marzo de 2020 se remiten las recomendaciones para realización de actividades de autocontrol y autoevaluación. Primera Línea de Defensa. Proceso de Gestión Jurídica  y estado de los Planes de Mejoramiento
</t>
    </r>
    <r>
      <rPr>
        <b/>
        <sz val="12"/>
        <rFont val="Century Gothic"/>
        <family val="2"/>
      </rPr>
      <t>MARZO:</t>
    </r>
    <r>
      <rPr>
        <sz val="12"/>
        <rFont val="Century Gothic"/>
        <family val="2"/>
      </rPr>
      <t xml:space="preserve">Mediante el radicado 2020IE64054 del 26/03/2020 se remitieron recomendaciones al  Proceso de Gestión de Recursos Financieros del estado del Plan de Mejoramiento por proceso.
</t>
    </r>
    <r>
      <rPr>
        <b/>
        <sz val="12"/>
        <rFont val="Century Gothic"/>
        <family val="2"/>
      </rPr>
      <t>MARZO:</t>
    </r>
    <r>
      <rPr>
        <sz val="12"/>
        <rFont val="Century Gothic"/>
        <family val="2"/>
      </rPr>
      <t xml:space="preserve"> Mediante el radicado 2020IE63158 del 25/03/2020 se remitieron recomendaciones al Proceso de Gestión Administrativa del estado del Plan de Mejoramiento por Proceso.
</t>
    </r>
    <r>
      <rPr>
        <b/>
        <sz val="12"/>
        <rFont val="Century Gothic"/>
        <family val="2"/>
      </rPr>
      <t xml:space="preserve">MARZO: </t>
    </r>
    <r>
      <rPr>
        <sz val="12"/>
        <rFont val="Century Gothic"/>
        <family val="2"/>
      </rPr>
      <t xml:space="preserve">Mediante memorando No. 2020IE63521 del  25 de marzo de 2020, se envian recomendaciones, para la realización de las actividades de autocontrol y autoevaluación, primera línea de defensa, a la Oficina Asesora de Comunicaciones. 
</t>
    </r>
    <r>
      <rPr>
        <b/>
        <sz val="12"/>
        <rFont val="Century Gothic"/>
        <family val="2"/>
      </rPr>
      <t>MARZO:</t>
    </r>
    <r>
      <rPr>
        <sz val="12"/>
        <rFont val="Century Gothic"/>
        <family val="2"/>
      </rPr>
      <t xml:space="preserve"> 2020IE63171 del 25 de marzo de 2020 Recomendaciones para la realización de las actividades de autocontrol y autoevaluación, primera línea de defensa.
</t>
    </r>
    <r>
      <rPr>
        <b/>
        <sz val="12"/>
        <rFont val="Century Gothic"/>
        <family val="2"/>
      </rPr>
      <t>MARZO</t>
    </r>
    <r>
      <rPr>
        <sz val="12"/>
        <rFont val="Century Gothic"/>
        <family val="2"/>
      </rPr>
      <t xml:space="preserve">: Se revisaron los radicados que las dependencias enviaron y según el caso  se ajustó la información de la compilación de  todas las resoluciones de interés general de esta entidad de los años 1990 a 2020 comunicada a todas las dependencias con el rad. 2020IE55494, previamente a la revisión de cada resolucion.
</t>
    </r>
    <r>
      <rPr>
        <b/>
        <sz val="12"/>
        <rFont val="Century Gothic"/>
        <family val="2"/>
      </rPr>
      <t>MARZO:</t>
    </r>
    <r>
      <rPr>
        <sz val="12"/>
        <rFont val="Century Gothic"/>
        <family val="2"/>
      </rPr>
      <t xml:space="preserve"> Mediante radicado N° 2020IE53133 del 07/03/2020 Recomendaciones para el fortalecimiento de controles en el seguimiento y verificación aportes sistema de seguridad social (AFP, EPS y ARL).
</t>
    </r>
    <r>
      <rPr>
        <b/>
        <sz val="12"/>
        <rFont val="Century Gothic"/>
        <family val="2"/>
      </rPr>
      <t>ABRIL</t>
    </r>
    <r>
      <rPr>
        <sz val="12"/>
        <rFont val="Century Gothic"/>
        <family val="2"/>
      </rPr>
      <t xml:space="preserve">: Se realizó el seguimiento a radiaciones sin cerrar en el aplicativo de la DPSIA mediante radicado N° 2020IE69163 de 8 abril de 2020.
</t>
    </r>
    <r>
      <rPr>
        <b/>
        <sz val="12"/>
        <rFont val="Century Gothic"/>
        <family val="2"/>
      </rPr>
      <t>ABRIL:</t>
    </r>
    <r>
      <rPr>
        <sz val="12"/>
        <rFont val="Century Gothic"/>
        <family val="2"/>
      </rPr>
      <t xml:space="preserve"> Mediante radicado N°2020IE74051 del 22  de abril 2020, se comunica el resultado del seguimiento de respuestas de la  Dirección de Gestión Ambienta a los requerimientos allegados a la Entidad por los diferentes medios de atención, correspondiente a entes de control, del período comprendido entre los meses de julio de 2019 a enero de 2020. 
</t>
    </r>
  </si>
  <si>
    <r>
      <rPr>
        <b/>
        <sz val="12"/>
        <rFont val="Century Gothic"/>
        <family val="2"/>
      </rPr>
      <t xml:space="preserve">ABRIL: </t>
    </r>
    <r>
      <rPr>
        <sz val="12"/>
        <rFont val="Century Gothic"/>
        <family val="2"/>
      </rPr>
      <t>Radicado N°2020IE72917 del 20/04/2020 - Recomendaciones de mejora para aplicación del Decreto Nacional 491 de 2020  por Emergencia Sanitaria- COVIC 19.</t>
    </r>
    <r>
      <rPr>
        <b/>
        <sz val="12"/>
        <rFont val="Century Gothic"/>
        <family val="2"/>
      </rPr>
      <t xml:space="preserve">
JUNIO: </t>
    </r>
    <r>
      <rPr>
        <sz val="12"/>
        <rFont val="Century Gothic"/>
        <family val="2"/>
      </rPr>
      <t>Socialización Componente “Gestión ambiental para el buen uso de los recursos públicos” del Modelo Integrado de Planeación y Gestión- MIPG en el Distrito Capital y recomendaciones para su implementación. Memorando radicado No. 2020IE107651 del 30 de junio del 2020.</t>
    </r>
    <r>
      <rPr>
        <b/>
        <sz val="12"/>
        <rFont val="Century Gothic"/>
        <family val="2"/>
      </rPr>
      <t xml:space="preserve">
JUNIO: </t>
    </r>
    <r>
      <rPr>
        <sz val="12"/>
        <rFont val="Century Gothic"/>
        <family val="2"/>
      </rPr>
      <t xml:space="preserve">Socialización informe definitivo de auditoría de regularidad PAD 2020 vigencia 2018 código 60 radicado Contraloría No. 2-2020-09338 y SDA 2020ER97094 mediante radicados N° 2020IE97601 del 10 de junio y alcance con memorando N° 2020IE97971 del 11 de junio de 2020.
</t>
    </r>
    <r>
      <rPr>
        <b/>
        <sz val="12"/>
        <rFont val="Century Gothic"/>
        <family val="2"/>
      </rPr>
      <t>JUNIO:</t>
    </r>
    <r>
      <rPr>
        <sz val="12"/>
        <rFont val="Century Gothic"/>
        <family val="2"/>
      </rPr>
      <t xml:space="preserve"> 2020IE103096 del 23 de junio de 2020 socialización nuevo formato de evalaución semestral de lsistema de control Interno y recomendaciones para mejorar los resultados.
</t>
    </r>
    <r>
      <rPr>
        <b/>
        <sz val="12"/>
        <rFont val="Century Gothic"/>
        <family val="2"/>
      </rPr>
      <t>JUNIO</t>
    </r>
    <r>
      <rPr>
        <sz val="12"/>
        <rFont val="Century Gothic"/>
        <family val="2"/>
      </rPr>
      <t xml:space="preserve">: Se remite mediante radicado N° 2020IE100780 Proceso 4796135 del 17 de junio de 2020, la propuesta de cambio de la Resolución 01455 de 2018 por medio de la cual se crea el Comité Institucional de Coordinación de Control Interno.
</t>
    </r>
    <r>
      <rPr>
        <b/>
        <sz val="12"/>
        <rFont val="Century Gothic"/>
        <family val="2"/>
      </rPr>
      <t>JUNIO</t>
    </r>
    <r>
      <rPr>
        <sz val="12"/>
        <rFont val="Century Gothic"/>
        <family val="2"/>
      </rPr>
      <t xml:space="preserve">: Se remite mediante radicado N°2020IE103096 Proceso 4798713 del 23 de junio de 2020. Socialización nuevo formato de evaluación semestral del sistema de control interno y recomendaciones para mejorar los resultados.
</t>
    </r>
    <r>
      <rPr>
        <b/>
        <sz val="12"/>
        <rFont val="Century Gothic"/>
        <family val="2"/>
      </rPr>
      <t xml:space="preserve">JUNIO: </t>
    </r>
    <r>
      <rPr>
        <sz val="12"/>
        <rFont val="Century Gothic"/>
        <family val="2"/>
      </rPr>
      <t xml:space="preserve">Se remite mediante radicado N° 2020IE104597 Proceso 4801955 del 25 de junio de 2020, Socialización de la Circular Externa 06 de 19 de junio de 2020 -
Rendición de la Cuenta Sistema de Vigilancia y Control Fiscal – SIVICOF, modificación Formato CB-0027 Contractual Correcciones.
</t>
    </r>
    <r>
      <rPr>
        <b/>
        <sz val="12"/>
        <rFont val="Century Gothic"/>
        <family val="2"/>
      </rPr>
      <t xml:space="preserve">JUNIO: </t>
    </r>
    <r>
      <rPr>
        <sz val="12"/>
        <rFont val="Century Gothic"/>
        <family val="2"/>
      </rPr>
      <t xml:space="preserve">Mediante radicados No. 2020IE103988 del 24 de junio de 2020 y 2020IE104270 del 25 de junio de 2020 se realizó revisión y asesoría  a la Subdirección de Calidad del Aire, Auditiva y Visual sobre el análisis de causas y formulación de acciones para el tratamiento de los resultados de la auditoria de regularidad de la Contraloría de Bogotá.
Mediante radicados No. 2020IE103828 del 26 de junio de 2020 y 2020IE102231 del 20 de junio de 2020 se realizó revisión y asesoría a la Dirección de Gestión Corporativa y Subdirección Contractual sobre el análisis de causas y formulación de acciones para el tratamiento de los resultados de la auditoria de regularidad de la Contraloría de Bogotá.
Mediante radicados No. 2020IE103708 del 24 de junio de 2020 y 2020IE102226 del 20 de junio de 2020 se realizó revisión y asesoría a la Dirección de Gestión Corporativa y Subdirección Contractual sobre el análisis de causas y formulación de acciones para el tratamiento de los resultados de la auditoria de regularidad de la Contraloría de Bogotá.
</t>
    </r>
    <r>
      <rPr>
        <b/>
        <sz val="12"/>
        <rFont val="Century Gothic"/>
        <family val="2"/>
      </rPr>
      <t>JULIO:</t>
    </r>
    <r>
      <rPr>
        <sz val="12"/>
        <rFont val="Century Gothic"/>
        <family val="2"/>
      </rPr>
      <t xml:space="preserve"> Acompañamiento al proceso de Gestion Ambiental y Desarrollo Rural en la presentancion a la  implementacion del procedimiento de salidas y trabajos no conformes el dia 06 de julio. 
</t>
    </r>
    <r>
      <rPr>
        <b/>
        <sz val="12"/>
        <rFont val="Century Gothic"/>
        <family val="2"/>
      </rPr>
      <t xml:space="preserve">JULIO: </t>
    </r>
    <r>
      <rPr>
        <sz val="12"/>
        <rFont val="Century Gothic"/>
        <family val="2"/>
      </rPr>
      <t xml:space="preserve">Mediante radicado No. : 2020IE127712 del 30 de julio de 2020 se cursaron observaciones y recomendaciones a la propuesta de Actualización de la Política de Riesgos y Oportunidades.
</t>
    </r>
    <r>
      <rPr>
        <b/>
        <sz val="12"/>
        <rFont val="Century Gothic"/>
        <family val="2"/>
      </rPr>
      <t xml:space="preserve">AGOSTO: </t>
    </r>
    <r>
      <rPr>
        <sz val="12"/>
        <rFont val="Century Gothic"/>
        <family val="2"/>
      </rPr>
      <t xml:space="preserve">Mediante el radicado N° 2020IE143069 edl 24 de agosto de 2020, participación efectiva de la mujer en los cargos de máximo nivel decisorio.
</t>
    </r>
    <r>
      <rPr>
        <b/>
        <sz val="12"/>
        <rFont val="Century Gothic"/>
        <family val="2"/>
      </rPr>
      <t>SEPTIEMBRE:</t>
    </r>
    <r>
      <rPr>
        <sz val="12"/>
        <rFont val="Century Gothic"/>
        <family val="2"/>
      </rPr>
      <t xml:space="preserve"> Asesoria al proceso de Evaluación, Contro y Seguimiento sobre las acciones del plan de meioramiento según correo electrónico del 21 de septiembre de 2020.</t>
    </r>
  </si>
  <si>
    <t>Lucelly
TODOS</t>
  </si>
  <si>
    <t>Silveria Asprilla 
Juan José Pedraza
Maria Elizabeth Peña</t>
  </si>
  <si>
    <t>Camilo Maldonado
Maria Elizabeth Peña</t>
  </si>
  <si>
    <t>2020EE165294</t>
  </si>
  <si>
    <t>Respuesta solicitud de información radicado Contraloría de Bogotá No. 2-2020 14405 Radicado SDA 2020ER160327. RESPONSABILIDAD FISCAL - Suministrar información en relación con las zonas de influencia del parque Natural Sumapaz, en
particular si los corregimientos de San Juan, Betania y Nazareth, en los tramos intervenidos se
pueden realizar obras de construcción de vías con colocación de concreto rígido o realizar obras
mayores en relación con las vías, o si por el contario existen lineamientos especiales para el
tratamiento de estos sectores viales cuales serían</t>
  </si>
  <si>
    <t>2020ER160327</t>
  </si>
  <si>
    <t>2020EE166544</t>
  </si>
  <si>
    <t>2020ER80925 2020IE166143</t>
  </si>
  <si>
    <t>JUAN JOSE PEDRAZA</t>
  </si>
  <si>
    <t>2020EE167067</t>
  </si>
  <si>
    <t xml:space="preserve">Solicitud de prórroga radicado Contraloría 2-2020-15378 Radicado SDA No 2020ER166570, - Auditoría de Regularidad Código 69.
</t>
  </si>
  <si>
    <t>2020ER166570 2020EE167067 -  2020IE169190 -  2020IE170589 - 2020ER167686 - 2020EE167067</t>
  </si>
  <si>
    <t>2020EE167379</t>
  </si>
  <si>
    <t xml:space="preserve">Respuesta al radicado 2020ER164449
Respetuosamente, me permito dar respuesta y efectuar las siguientes precisiones; por
un lado, conforme el Instructivo para diligenciar el formato electrónico CB-0905: Cuentas
por Cobrar, disponible en la página de la Contraloría de Bogotá, las cifras reportadas
deben ser expresadas en miles de pesos colombianos (COP) sin decimales.
</t>
  </si>
  <si>
    <t>2020ER164449 2020IE166755</t>
  </si>
  <si>
    <t>2020EE167380</t>
  </si>
  <si>
    <t xml:space="preserve">Referencia: Su Radicado 2-2020-15036 del 24 de septiembre de 2020. Radicado SDA No.
Respuesta al radicado 2020ER164154. Solicitud de información proyectos Inversión - Plan
de Desarrollo SDA - Auditoria de Regularidad vigencia 2019 - SDA - PAD 2020.
</t>
  </si>
  <si>
    <t>2020ER164154</t>
  </si>
  <si>
    <t>2020EE167381</t>
  </si>
  <si>
    <t>Respuesta a solicitud de información radicado Contraloría de Bogotá No. 2-2020-15118  Radicado SDA 2020ER164075 - “Se reitera lo solicitado a la SDA mediante radicado Contraloría No. 2-2020-13723 de 07-09-2020 y respuesta de la SDA con radicado 2020EE154949 de fecha 2020-09-11. Se reitera lo requerido en el punto No. 5, en relación con el contrato de prestación de servicios No.20191385, por cuanto no se relacionaron los vehículos, ni los servicios que prestaron y el valor cancelado a cada uno de ellos, que justifiquen la ejecución de recursos en cuantía de $412.500.000, y que fueron orientados a dar cumplimiento a la meta No. 2. “Ejecutar 100 % el programa de control y seguimiento a usuarios del recurso hídrico y del suelo en el D.C.”.</t>
  </si>
  <si>
    <t>2020EE167381 2020IE165665 2020ER164075</t>
  </si>
  <si>
    <t>2020EE169810</t>
  </si>
  <si>
    <t>Respuesta al radicado 2020ER166551- Solicitud información - Auditoría de Regularidad Código 69 – Política de Biodiversidad del Distrito Capital.</t>
  </si>
  <si>
    <t>2020ER166551   2020IE169660  2020IE167685 2020IE167914 2020EE169810</t>
  </si>
  <si>
    <t>2020EE172062</t>
  </si>
  <si>
    <t>2020ER80925 - 2020IE171470</t>
  </si>
  <si>
    <t xml:space="preserve">2020EE173079 </t>
  </si>
  <si>
    <t xml:space="preserve">Respuesta a solicitud de información radicado Contraloría 2-2020-15378. Radicado SDA No 2020ER166570, - Auditoría de Regularidad Código 69. Proyecto 1132 - </t>
  </si>
  <si>
    <t>2020ER166570 2020EE167067 -  2020IE169190 -  2020IE170589 - 2020ER167686 - 2020EE167067 2020EE173079</t>
  </si>
  <si>
    <t>2020EE173087</t>
  </si>
  <si>
    <t xml:space="preserve">Respuesta al radicado SDA No. 2020ER170232 y radicado Contraloría de Bogotá: 2-2020-15829 - Derecho de petición instaurado por el señor, Juan C Cepeda M, el pasado 25 de septiembre de 2020 y remitido a este de control, en el cual solicita: “(…) se me
informe la relación de la totalidad de los informes que deben presentar las Oficinas Asesora de Planeación del Distrito Capital (…)” </t>
  </si>
  <si>
    <t>2020ER170232 - 2020IE171898</t>
  </si>
  <si>
    <t xml:space="preserve">2020EE174269  </t>
  </si>
  <si>
    <t>Su Radicado 2-2020-15825 del 02 de octubre de 2020. Radicado SDA No. 2020ER170230 del 02 de octubre de 2020. Respuesta Solicitud de Información - Proyectos
Inversión - Plan de Desarrollo SDA - Auditoria de Regularidad vigencia 2019 - SDA - PAD 2020.</t>
  </si>
  <si>
    <t>2020IE173177 2020ER170230</t>
  </si>
  <si>
    <t>2020EE175575</t>
  </si>
  <si>
    <t>Respuesta a solicitud de información radicado Contraloría de Bogotá No. 2-2020-
15800 Radicado SDA 2020ER170091.</t>
  </si>
  <si>
    <t xml:space="preserve">2020ER170091 - 2020IE174066 2020IE173291 </t>
  </si>
  <si>
    <t>2020EE176298</t>
  </si>
  <si>
    <t>Respuesta a solicitud de información radicado Contraloría de Bogotá No. 2-2020-15933 Radicado SDA 2020ER171936. - CONVENIO SAN CRISTÓBAL, compuesto por una alianza de instituciones como IDIPRON, Secretaria Distrital de Ambiente y el
Fondo de Desarrollo Local de San Cristóbal (Convenio 1295-17). SE ANEXA PETICION</t>
  </si>
  <si>
    <t>2020ER171936 2020IE175615 2020EE176298</t>
  </si>
  <si>
    <t>2020EE178126</t>
  </si>
  <si>
    <t>Respuesta solicitud de información con radicado SDA No. 2020ER80925 – y radicado Contraloría No. 3-2020-11487 del 30 de julio de2020, información de contratos
urgencias manifiestas.</t>
  </si>
  <si>
    <t>2020IE178071 2020ER80925</t>
  </si>
  <si>
    <t>2020EE179149</t>
  </si>
  <si>
    <t>Respuesta a solicitud de información radicado Contraloría de Bogotá No. 2-2020-15938 Radicado SDA 2020ER173895. “Informe Obligatorio del Estado de los Recursos Naturales y el Ambiente, de Bogotá D.C., Vigencia 2019”</t>
  </si>
  <si>
    <t>2020ER173895 2020EE179149 2020IE178147 - 2020IE178200 - 2020IE178214  2020IE179164  2020IE178309</t>
  </si>
  <si>
    <t>2020EE181597</t>
  </si>
  <si>
    <t>RESPUESTA 2020ER178119 - 2-2020-16455 - SOLICITUD INFORMACIÓN CONVENIO SDA-CV-20191295 - SDA</t>
  </si>
  <si>
    <t>2020ER178119 2020EE181597  2020IE180563</t>
  </si>
  <si>
    <t>2020EE183024</t>
  </si>
  <si>
    <t>Respuesta solicitud de información con radicado SDA No. 2020ER80925 y 2020ER128105¿, radicado Contraloría No. 3-2020-11487 del 30 de julio de 2020, información de contratos urgencias manifiestas.</t>
  </si>
  <si>
    <t xml:space="preserve">2020IE182691 2020ER80925 </t>
  </si>
  <si>
    <t>2020EE183319</t>
  </si>
  <si>
    <t>Alcance radicado No. 2020EE183211 del 19 de octubre de 2020 - Respuesta al radicado SDA No. 2020ER181430 y radicado Contraloría de Bogotá No. 2-2020-16752-Solicitud información obras inconclusas, elefantes blancos y proyectos críticos.</t>
  </si>
  <si>
    <t>2020ER181430 2020IE183125 2020IE182904 2020IE183104 2020IE183109 2020IE170621 2020IE183212</t>
  </si>
  <si>
    <t>2020EE183211</t>
  </si>
  <si>
    <t>Respuesta al radicado SDA No. 2020ER181430 y radicado Contraloría de Bogotá No. 2-2020-16752-Solicitud información obras inconclusas, elefantes blancos y proyectos críticos.</t>
  </si>
  <si>
    <t>2020EE183652</t>
  </si>
  <si>
    <t>Respuesta radicado Contraloría de Bogotá D.C. No. 2-2020-16572 – Radicado SDA No. 2020ER180297 Solicitud de información de las actuaciones adelantadas por la
Secretaría Distrital de Ambiente en el predio “Buenos Aires”</t>
  </si>
  <si>
    <t>2020IE183218</t>
  </si>
  <si>
    <t>2020EE184559</t>
  </si>
  <si>
    <t>Respuesta Solicitud información obras inconclusas, elefantes blancos y proyectos críticos Atentamente solicito diligenciar los siguientes datos que faltan de la matriz enviada
Falta código BPIN
El sector donde pertenece la obra Beneficiarios número de personas, población y sino tocaría sacar la información del DANE Indicar si ha habido un contratista diferente al actual frente al tema de casa de animales. ¿Es el único contratista que ha tenido la casa ecológica de los animales - CEA</t>
  </si>
  <si>
    <t>2020ER181430  2020IE183212 2020EE183319 2020EE183211 2020IE184246 2020EE184559</t>
  </si>
  <si>
    <t>SILVERIA ASPRILA LARA</t>
  </si>
  <si>
    <t>2020EE185021</t>
  </si>
  <si>
    <t>Su Radicado 2-2020-16768 del 16 de octubre de 2020. Radicado SDA No. 2020ER181467 del 16 de octubre de 2020. Respuesta Solicitud información – para dar trámite al derecho de petición No DPC 1616-20.</t>
  </si>
  <si>
    <t>2020ER181467  2020IE184481 2020EE185021</t>
  </si>
  <si>
    <t>2020EE187181</t>
  </si>
  <si>
    <t xml:space="preserve">Solicitud información Plan de Mejoramiento, Auditoría de Regularidad, Código 69, PAD 2020, vigencia 2019. hallazgo 3.1.3.1 - hallazgo administrativo 3.1.3.5 - hallazgo 3.1.4.1 - 3.1.4.1 - hallazgo 3.2.1.1 - </t>
  </si>
  <si>
    <t>2020IE186805 2020ER185213</t>
  </si>
  <si>
    <t>SILVERÍA ASPRILLA MARA</t>
  </si>
  <si>
    <t>2020EE188608</t>
  </si>
  <si>
    <t>3-2020-11487 - SDA 2020ER80925 -INFORMACIÓN DE CONTRATOS URGENCIAS MANIFIESTAS</t>
  </si>
  <si>
    <t>2020ER80925 2020IE188008</t>
  </si>
  <si>
    <t xml:space="preserve">2020EE188426 </t>
  </si>
  <si>
    <t>Respuesta a solicitud de información radicado Contraloría de Bogotá No. 2-2020-17217 Radicado SDA 2020ER185755. Asunto revisión de soportes presentados con el radicado 2020EE173079 del 6 de octubre de 2020.
PROYECTOS 1132 Y 1141</t>
  </si>
  <si>
    <t xml:space="preserve">2020ER185755 2020IE186291 2020IE187077 2020IE187078 2020IE187305 2020IE187940 2020EE188426 </t>
  </si>
  <si>
    <t>Ana maría Páez</t>
  </si>
  <si>
    <t>Miguel Angel Pardo
Ana María Páéz
Silveria Asprilla</t>
  </si>
  <si>
    <r>
      <rPr>
        <b/>
        <sz val="12"/>
        <rFont val="Century Gothic"/>
        <family val="2"/>
      </rPr>
      <t>MAYO:</t>
    </r>
    <r>
      <rPr>
        <sz val="12"/>
        <rFont val="Century Gothic"/>
        <family val="2"/>
      </rPr>
      <t xml:space="preserve"> 6. Se autoriza  Incluir  en el PAA - ROL ENFOQUE HACÍA LA PREVENCIÓN un informe para el mes de mayoen  de "medición de efectividad del Plan de Mejoramiento suscrito con la Contraloría de Bogotá.  7. Se autoriza  Incluir  en el PAA - ROL ENFOQUE HACÍA LA PREVENCIÓN un informe para el mes de mayo Informe de seguimiento sobre el estado de las acciones del plan de mejoramiento suscrito ante entes externos corte 31 de mayo de 2020, . 8. Se autoriza  Incluir  en el PAA - ROL ENFOQUE HACÍA LA PREVENCIÓN un informe para el mes de mayo Informe de resultados del índice de desempeño institucional - DAFP - Socialización al CICCI.
</t>
    </r>
    <r>
      <rPr>
        <b/>
        <sz val="12"/>
        <rFont val="Century Gothic"/>
        <family val="2"/>
      </rPr>
      <t>JUNIO 1 DE 2020:</t>
    </r>
    <r>
      <rPr>
        <sz val="12"/>
        <rFont val="Century Gothic"/>
        <family val="2"/>
      </rPr>
      <t xml:space="preserve"> En el Comité Institucional  de Coordinación  de Control Interno - CICCI, se autoriza  ampliar la fecha de ejecución de las siguientes Auditorias Internas un (1) mes: 
1. Auditoría al proceso de Metrología, Monitoreo y Modelación 2. Auditoria al Proceso SIG.
Adicionalmente se autorizó inlcuir nuevas actividades en el Plan Anual de Auditorías de la Oficina de Control Interno de la SDA - PAA:
SEGUIMIENTO ESPECIALES:1. Evaluación  aprehensión  capacitación del fomento de la cultura del control. 2.	Evaluación del Estatuto de Auditoría y Código de Ética del Auditor. 3. Seguimiento al Plan de Implementación y Sostenibilidad de MIPG - Decreto 807 de 2019.
ROL ENFOQUE HACÍA LA PREVENCIÓN: 1.Capacitaciones o socializaciones del  Fomento de la Cultura del Control  (Roles de la Oficina de Control Interno, Metodología para la Gestión de riesgos,  código de integridad, Manual operativo del MIPG, MECI, Metodología de análisis de causa). 2. Realizar una medición de la efectividad del Plan de Mejoramiento suscrito ante la Contraloría. 3. Realizar una medición de la efectividad del Plan de Mejoramiento por Proceso. 4 . Informe del estado de las resoluciones de interés general de la entidad. 5. Seguimiento a la implementación de la política de prevención del daño antijurídico. 6. Informe de resultados del índice de desempeño institucional – DAFP-  socialización al CICCI.
EVALUACIÓN Y SEGUIMIENTO: 1. Informes consolidados de seguimiento al Plan de mejoramiento por procesos y suscritos ante entes externos de control. 
</t>
    </r>
    <r>
      <rPr>
        <b/>
        <sz val="12"/>
        <rFont val="Century Gothic"/>
        <family val="2"/>
      </rPr>
      <t>JULIO 02:</t>
    </r>
    <r>
      <rPr>
        <sz val="12"/>
        <rFont val="Century Gothic"/>
        <family val="2"/>
      </rPr>
      <t xml:space="preserve"> La actividad Evaluación del Código de Ética y Estatuto de Auditoría se cambia la programación de octubre a julio de 2020 de acuerdo a la reunión de autocontrol del 2 de julio de 2020.
</t>
    </r>
    <r>
      <rPr>
        <b/>
        <sz val="12"/>
        <rFont val="Century Gothic"/>
        <family val="2"/>
      </rPr>
      <t xml:space="preserve">JULIO 31: </t>
    </r>
    <r>
      <rPr>
        <sz val="12"/>
        <rFont val="Century Gothic"/>
        <family val="2"/>
      </rPr>
      <t xml:space="preserve">De acuerdo al Comité Institucional de Coordinación de Control Interno-CICCI N° 4 del 30 de julio de 2020,  se autorizaron las siguientes modificaciones: 
1. Se autoriza el retiro de  las auditorias Auditoría al proceso de Planeación Ambiental, Auditoría al proceso gestión Contractual  y Auditoría al proceso gestión de servicio a la ciudadanía (Incluye mecanismos de participación ciudadana) y se autoriza incluir la auditoría Interna de Calidad con criterios de las normas ISO 9001-2015 Y 14001-2015.
2. Se reprograma  la fecha de ejecución del Seguimiento Especial -Seguimiento Especial -  Seguimiento a pasivos exigibles, reservas y saneamiento contable mes septiembre de 2020 a noviembre de 2020. 
3. Se reprograma  la fecha de ejecución del Seguimiento Especial -Evaluación a a aprehensión al código de integridad del mes septiembre de 2020 a noviembre de 2020. 
4. Se reprograma  la fecha de ejecución del Seguimiento Especial -Seguimiento al Plan de Implementación y Sostenibilidad de MIPG - Decreto 807 de 2019, se traslada de octubre para noviembre de 2020.
5 Se traslada de octubre para noviembre de 2020 el  Informe de Ley de Comité de Conciliaciones (Decreto Nacional No.1716 de 2009). Seguimiento al Sistema de Procesos Judiciales SIPROJ. 
6. Se traslada de junio para noviembre de 2020 Realizar una medición de la efectividad del Plan de Mejoramiento suscrito ante la Contraloría.
7. Se traslada de diciembre de 2020 para novimebre de 2020 Realizar una medición de la efectividad del Plan de Mejoramiento por Proceso
</t>
    </r>
    <r>
      <rPr>
        <b/>
        <sz val="12"/>
        <rFont val="Century Gothic"/>
        <family val="2"/>
      </rPr>
      <t>AGOSTO 24:</t>
    </r>
    <r>
      <rPr>
        <sz val="12"/>
        <rFont val="Century Gothic"/>
        <family val="2"/>
      </rPr>
      <t xml:space="preserve">  De acuerdo a la reunión de autocontro del día 24 de agosto de 2020, se autoriza ampliar en un (1) mes la auditoria del proceso de  Metrología, Monitoreo y Modelación. 
2. Se autoriza ampliar en un (1) la auditoria al proceso de  Gestión Administrativa.
3. Se  se trasladan para septiembre y se cambia la cantidad de 6 a 16 capacitaciones, las cuales estaban programadas para noviembre de 2020
4. Se incluyen lkas dos actividades Elaboración y socialización del mapa de aseguramiento y Informe de seguimiento a la implementación de las recomendaciones realizadas por la OCI, como resultado del autodiagnostico a la politica dee control interno.
5. Seautiriza e traslado de la Evaluación de metas plan de desarrollo priorizadas por la Oficina de Control Interno para el mes de septiembre de 2020, por cuanto hace falta dl informeconsolidado de indicadores.
</t>
    </r>
    <r>
      <rPr>
        <b/>
        <sz val="12"/>
        <rFont val="Century Gothic"/>
        <family val="2"/>
      </rPr>
      <t>NOVIEMBRE 6 DE 2020:</t>
    </r>
    <r>
      <rPr>
        <sz val="12"/>
        <rFont val="Century Gothic"/>
        <family val="2"/>
      </rPr>
      <t xml:space="preserve"> De acuerdo a la reunón de autocontrol del día 6 de noviembre de 2020, se autoriza retirar Seguimiento a la Caja Menor de la Entidad - arqueos sorpresivos y periódicos, debido a que en la auditoria de Gestión Administrativa se reviso la caja menor cuyo informe definitivo se comunico mediante el radicado N° 2020IE162126 del 22 de septiembre de 2020. 
</t>
    </r>
  </si>
  <si>
    <r>
      <rPr>
        <b/>
        <sz val="12"/>
        <rFont val="Century Gothic"/>
        <family val="2"/>
      </rPr>
      <t>FEBRERO:</t>
    </r>
    <r>
      <rPr>
        <sz val="12"/>
        <rFont val="Century Gothic"/>
        <family val="2"/>
      </rPr>
      <t xml:space="preserve"> Mediante radicado N°2020IE46863 del 27 de febrero de 2020, se comunica el resultado del seguimiento de respuestas a entes de control de la Subdirección de Ecosistemas y Ruralidad.
</t>
    </r>
    <r>
      <rPr>
        <b/>
        <sz val="12"/>
        <rFont val="Century Gothic"/>
        <family val="2"/>
      </rPr>
      <t>MARZO:</t>
    </r>
    <r>
      <rPr>
        <sz val="12"/>
        <rFont val="Century Gothic"/>
        <family val="2"/>
      </rPr>
      <t xml:space="preserve"> Mediante radicado N° 2020IE55427 del 10 de marzo de 2020, Seguimiento respuestas a las peticiones, quejas, reclamos, sugerencias y felicitaciones, a entes externos de control asignadas a de la Dirección de Gestión Corporativa -DGC. 
</t>
    </r>
    <r>
      <rPr>
        <b/>
        <sz val="12"/>
        <rFont val="Century Gothic"/>
        <family val="2"/>
      </rPr>
      <t xml:space="preserve">MAYO: </t>
    </r>
    <r>
      <rPr>
        <sz val="12"/>
        <rFont val="Century Gothic"/>
        <family val="2"/>
      </rPr>
      <t xml:space="preserve">Mediante radicado N° 2020IE87962 Proceso 4780392 del 26 de mayo de 2020, se comunica el resultado del seguimiento de respuestas a entes de control.
</t>
    </r>
    <r>
      <rPr>
        <b/>
        <sz val="12"/>
        <rFont val="Century Gothic"/>
        <family val="2"/>
      </rPr>
      <t>JULIO:</t>
    </r>
    <r>
      <rPr>
        <sz val="12"/>
        <rFont val="Century Gothic"/>
        <family val="2"/>
      </rPr>
      <t xml:space="preserve"> Mediante radicado N° 2020IE119248 del 17 de julio de 2020, se comunica el resultado del seguimiento de respuesta a entes externos de control.
</t>
    </r>
    <r>
      <rPr>
        <b/>
        <sz val="12"/>
        <rFont val="Century Gothic"/>
        <family val="2"/>
      </rPr>
      <t>JULIO:</t>
    </r>
    <r>
      <rPr>
        <sz val="12"/>
        <rFont val="Century Gothic"/>
        <family val="2"/>
      </rPr>
      <t xml:space="preserve"> Mediante radicado N° 2020IE124746 del 27/07/2020 Radicado: 2020IE97392, seguimiento respuestas Peticiones Quejas, Reclamos, sugerencias y solicitudes de información, Defensor del
Ciudadano período del 1 al 30 de abril de 2020.
</t>
    </r>
    <r>
      <rPr>
        <b/>
        <sz val="12"/>
        <rFont val="Century Gothic"/>
        <family val="2"/>
      </rPr>
      <t xml:space="preserve">NOVIEMBRE: </t>
    </r>
    <r>
      <rPr>
        <sz val="12"/>
        <rFont val="Century Gothic"/>
        <family val="2"/>
      </rPr>
      <t xml:space="preserve">Se comunica el informe mediante el radicado N° 2020IE198470 Proceso 4878361 del 08 de noviembre de 2020., Seguimiento respuesta PQRSF Radicado: 2020IE159245 17 de
septiembre de 2020, período 01 al 31 de agosto de 2020.
</t>
    </r>
  </si>
  <si>
    <t>102A.</t>
  </si>
  <si>
    <t>102B.</t>
  </si>
  <si>
    <r>
      <rPr>
        <b/>
        <sz val="12"/>
        <rFont val="Century Gothic"/>
        <family val="2"/>
      </rPr>
      <t xml:space="preserve">NOVIEMBRE: </t>
    </r>
    <r>
      <rPr>
        <sz val="12"/>
        <rFont val="Century Gothic"/>
        <family val="2"/>
      </rPr>
      <t xml:space="preserve">Se comunica mediante el radicado N° 2020IE202543 del 12 nov 2020. Comunicación informe de ley: Seguimiento al Comité de Conciliación yal Sistema de Procesos Judiciales - SIPROJ.  
</t>
    </r>
    <r>
      <rPr>
        <b/>
        <sz val="12"/>
        <rFont val="Century Gothic"/>
        <family val="2"/>
      </rPr>
      <t>Publicado en el Link:</t>
    </r>
    <r>
      <rPr>
        <sz val="12"/>
        <rFont val="Century Gothic"/>
        <family val="2"/>
      </rPr>
      <t xml:space="preserve"> http://www.ambientebogota.gov.co/web/transparencia/reportes-de-control-interno/-/document_library_display/Jkr8/view/10732817</t>
    </r>
  </si>
  <si>
    <r>
      <rPr>
        <b/>
        <sz val="12"/>
        <rFont val="Century Gothic"/>
        <family val="2"/>
      </rPr>
      <t xml:space="preserve">MAYO: </t>
    </r>
    <r>
      <rPr>
        <sz val="12"/>
        <rFont val="Century Gothic"/>
        <family val="2"/>
      </rPr>
      <t xml:space="preserve">Mediante radicado N° 2020EE81117 Proceso 4762902 del 11 de mayo de 2020 se envia el informe a la  Secretaria Técnica del Subcomité de Asuntos Disciplinarios del Distrito Capital.
</t>
    </r>
    <r>
      <rPr>
        <b/>
        <sz val="12"/>
        <rFont val="Century Gothic"/>
        <family val="2"/>
      </rPr>
      <t xml:space="preserve">Publicado en el Link: </t>
    </r>
    <r>
      <rPr>
        <sz val="12"/>
        <rFont val="Century Gothic"/>
        <family val="2"/>
      </rPr>
      <t xml:space="preserve">http://www.ambientebogota.gov.co/web/transparencia/reportes-de-control-interno/-/document_library_display/Jkr8/view/9929863.
</t>
    </r>
    <r>
      <rPr>
        <b/>
        <sz val="12"/>
        <rFont val="Century Gothic"/>
        <family val="2"/>
      </rPr>
      <t xml:space="preserve">NOVIEMBRE: </t>
    </r>
    <r>
      <rPr>
        <sz val="12"/>
        <rFont val="Century Gothic"/>
        <family val="2"/>
      </rPr>
      <t xml:space="preserve">Se comunica mediante el radicado N° 2020EE202624 del 12 nov 2020, Informe de Ley sobre la Directiva 03 de 2013 “Directrices para prevenir conductas irregulares sobre incumplimiento de manuales de funciones y procedimientos y pérdida de elementos y documentos públicos,” de la SDA.   </t>
    </r>
    <r>
      <rPr>
        <b/>
        <sz val="12"/>
        <rFont val="Century Gothic"/>
        <family val="2"/>
      </rPr>
      <t xml:space="preserve">
Publicado en el Link: </t>
    </r>
    <r>
      <rPr>
        <sz val="12"/>
        <rFont val="Century Gothic"/>
        <family val="2"/>
      </rPr>
      <t>http://www.ambientebogota.gov.co/web/transparencia/reportes-de-control-interno/-/document_library_display/Jkr8/view/9929863.</t>
    </r>
  </si>
  <si>
    <r>
      <rPr>
        <b/>
        <sz val="12"/>
        <rFont val="Century Gothic"/>
        <family val="2"/>
      </rPr>
      <t>FEBRERO:</t>
    </r>
    <r>
      <rPr>
        <sz val="12"/>
        <rFont val="Century Gothic"/>
        <family val="2"/>
      </rPr>
      <t xml:space="preserve"> Mediante radicado No. 2020IE41512 del 21 de febrero de 2020 se comunicó el estado actualizado del Plan de Mejoramiento del proceso de Evaluación, Control y Seguimiento.
</t>
    </r>
    <r>
      <rPr>
        <b/>
        <sz val="12"/>
        <rFont val="Century Gothic"/>
        <family val="2"/>
      </rPr>
      <t>JUNIO:</t>
    </r>
    <r>
      <rPr>
        <sz val="12"/>
        <rFont val="Century Gothic"/>
        <family val="2"/>
      </rPr>
      <t xml:space="preserve"> Mediante radicado No. 2020IE107641 del 30 de junio de 2020 se realizó seguimiento del estado de las acciones del plan de mejoramiento del proceso de Evaluación Control y Seguimiento.
</t>
    </r>
    <r>
      <rPr>
        <b/>
        <sz val="12"/>
        <rFont val="Century Gothic"/>
        <family val="2"/>
      </rPr>
      <t>JULIO:</t>
    </r>
    <r>
      <rPr>
        <sz val="12"/>
        <rFont val="Century Gothic"/>
        <family val="2"/>
      </rPr>
      <t xml:space="preserve"> Mediante radicado No. 2020IE115059 del 13 de julio de 2020 se realizó seguimiento al Plan de Mejoramiento en cabeza de la Subdirección de Sivicultura, Flora y Fauna Silvestre.
</t>
    </r>
    <r>
      <rPr>
        <b/>
        <sz val="12"/>
        <rFont val="Century Gothic"/>
        <family val="2"/>
      </rPr>
      <t>OCTUBRE</t>
    </r>
    <r>
      <rPr>
        <sz val="12"/>
        <rFont val="Century Gothic"/>
        <family val="2"/>
      </rPr>
      <t xml:space="preserve">: Mediante radicado No. 2020IE186267 del 23 de octubre de 2020 se comunicó el estado de avance de las acciones asociadas a los hallazgos 839 y 847 de la
Subdirección de Control Ambiental al Sector Público.
</t>
    </r>
    <r>
      <rPr>
        <b/>
        <sz val="12"/>
        <rFont val="Century Gothic"/>
        <family val="2"/>
      </rPr>
      <t>NOVIEMBRE:</t>
    </r>
    <r>
      <rPr>
        <sz val="12"/>
        <rFont val="Century Gothic"/>
        <family val="2"/>
      </rPr>
      <t xml:space="preserve"> Mediante radicado No. 2020IE209688 del 23 de noviembre de 2020 se resolvió la solicitud de plazo para el cumplimiento de las acciones asociadas al hallazgo 842.</t>
    </r>
  </si>
  <si>
    <r>
      <t xml:space="preserve">FEBRERO: </t>
    </r>
    <r>
      <rPr>
        <sz val="12"/>
        <rFont val="Century Gothic"/>
        <family val="2"/>
      </rPr>
      <t>Mediante radicado No. 2020IE39386 del 18 de febrero de 2020 se comunicó el estado actualizado del Plan de Mejoramiento del proceso de Metrología, Monitoreo y Modelación.</t>
    </r>
    <r>
      <rPr>
        <b/>
        <sz val="12"/>
        <rFont val="Century Gothic"/>
        <family val="2"/>
      </rPr>
      <t xml:space="preserve">
JULIO:</t>
    </r>
    <r>
      <rPr>
        <sz val="12"/>
        <rFont val="Century Gothic"/>
        <family val="2"/>
      </rPr>
      <t xml:space="preserve">Mediante radicado No. 2020IE124742 del 26 de julio de 2020 se allegó el seguimiento al estado del Plan de Mejoramiento del proceso Metrología, Monitoreo y Modelación.
Mediante radicado No. 2020IE126115  del 28 de julio de 2020 se dio respuesta a la solicitud de cierre de acciones del plan de mejoramiento por procesos.
</t>
    </r>
    <r>
      <rPr>
        <b/>
        <sz val="12"/>
        <rFont val="Century Gothic"/>
        <family val="2"/>
      </rPr>
      <t>OCTUBRE:</t>
    </r>
    <r>
      <rPr>
        <sz val="12"/>
        <rFont val="Century Gothic"/>
        <family val="2"/>
      </rPr>
      <t xml:space="preserve"> Mediante radicado No. 2020IE189483 del 27 de octubre de 2020 se cursaron observaciones a la propuesta del Plan de Mejoramiento para el tratamiento de los resultados del trabajo de auditoria interna al proceso de Metrología, Monitoreo y Modelación. 3. Mediante radicados No. 2020IE186222 del 22 de octubre de 2020 y 2020IE186201 del 22 de octubre de 2020 se notificó el estado de avance de las acciones asociadas al hallazgo 835, 892 y 893 de la Subdirección de Silvicultura, Flora y Fauna Silvestre. Mediante radicado No. 2020IE189197 del 27 de octubre de 2020 se notificó el estado de avance de las acciones asociadas al hallazgo 267 de la Subdirección de Calidad del Aire, Auditiva y Visual.</t>
    </r>
  </si>
  <si>
    <t>Miguel Angel Pardo
Karen Quintero
Elizabeth Peña</t>
  </si>
  <si>
    <r>
      <t xml:space="preserve">Septiembre: </t>
    </r>
    <r>
      <rPr>
        <sz val="12"/>
        <rFont val="Century Gothic"/>
        <family val="2"/>
      </rPr>
      <t xml:space="preserve">Mediante radicado No. 2020IE162117 del 22 de septiembre de 2020 se cursó la solicitud de Información preliminar para la preparación del Trabajo de Auditoria Interna al proceso de Gestión de Talento Humano y Sistema de Seguridad y Salud en el Trabajo.
</t>
    </r>
    <r>
      <rPr>
        <b/>
        <sz val="12"/>
        <rFont val="Century Gothic"/>
        <family val="2"/>
      </rPr>
      <t xml:space="preserve">Octubre: </t>
    </r>
    <r>
      <rPr>
        <sz val="12"/>
        <rFont val="Century Gothic"/>
        <family val="2"/>
      </rPr>
      <t xml:space="preserve">Mediante radicado No. 2020IE180659 del 15 de octubre de 2020 se notificó el Plan de Trabajo de Auditoria Interna al Proceso de Gestión del Talento Humano y Sistema de Gestión de Seguridad y Salud en el Trabajo. Mediante radicado No. 2020IE186215 del 22 de octubre de 2020 se comunicó la modificación No. 1 al Plan de Trabajo de Auditoria Interna al Proceso de Gestión del Talento Humano y Sistema de Gestión de Seguridad y Salud en el Trabajo. 
</t>
    </r>
    <r>
      <rPr>
        <b/>
        <sz val="12"/>
        <rFont val="Century Gothic"/>
        <family val="2"/>
      </rPr>
      <t>Noviembre</t>
    </r>
    <r>
      <rPr>
        <sz val="12"/>
        <rFont val="Century Gothic"/>
        <family val="2"/>
      </rPr>
      <t xml:space="preserve">: Mediante radicado No. 2020IE200222 del 10 de noviembre de 2020 se notificó la modificación No. 2 al Plan de Trabajo de Auditoria Interna al Proceso de Gestión del Talento Humano y Sistema de Gestión de Seguridad y Salud en el Trabajo. Mediante radicado No. 2020IE202754 del 12 de noviembre de 2020 se comunicaron los resultados preliminares del Trabajo de Auditoría Interna al proceso de Gestión de Talento Humano y Sistema de Seguridad y Salud en el Trabajo. Mediante radicado No. 2020IE206188 del 18 de noviembre de 2020 se resolvieron las objeciones al Informe Preliminar del Trabajo de Auditoria Interna al Proceso de Gestión de Talento Humano y Sistema de Gestión de Seguridad y Salud en el Trabajo. Mediante radicado No. 2020IE206507 del 18 de noviembre de 2020 se comunicó el Informe Definitivo del Trabajo de Auditoría Interna al proceso de Gestión de Talento Humano y Sistema de Seguridad y Salud en el Trabajo. 
</t>
    </r>
    <r>
      <rPr>
        <b/>
        <sz val="12"/>
        <rFont val="Century Gothic"/>
        <family val="2"/>
      </rPr>
      <t xml:space="preserve">Publicado Link: </t>
    </r>
    <r>
      <rPr>
        <sz val="12"/>
        <rFont val="Century Gothic"/>
        <family val="2"/>
      </rPr>
      <t>http://www.ambientebogota.gov.co/web/transparencia/reportes-de-control-interno/-/document_library_display/Jkr8/view/9798985.</t>
    </r>
  </si>
  <si>
    <r>
      <t xml:space="preserve">OCTUBRE: </t>
    </r>
    <r>
      <rPr>
        <sz val="12"/>
        <rFont val="Century Gothic"/>
        <family val="2"/>
      </rPr>
      <t xml:space="preserve">Se remite el informe preliminar mediante el radicado N° 2020IE185204 del 21 de octubre de 2020. 
</t>
    </r>
    <r>
      <rPr>
        <b/>
        <sz val="12"/>
        <rFont val="Century Gothic"/>
        <family val="2"/>
      </rPr>
      <t xml:space="preserve">NOVIEMBRE: </t>
    </r>
    <r>
      <rPr>
        <sz val="12"/>
        <rFont val="Century Gothic"/>
        <family val="2"/>
      </rPr>
      <t xml:space="preserve">Mediante radicado N° 2020IE195918 Proceso 4923177 del 04 de noviembre de 2020 Se remite el Informe definitivo de auditoría interna al estándar NTC ISO 14001:2015 modificación al radicado 2020IE192390 de 30 de octubre de 2020.
</t>
    </r>
    <r>
      <rPr>
        <b/>
        <sz val="12"/>
        <rFont val="Century Gothic"/>
        <family val="2"/>
      </rPr>
      <t>Publicado en el Link:</t>
    </r>
    <r>
      <rPr>
        <sz val="12"/>
        <rFont val="Century Gothic"/>
        <family val="2"/>
      </rPr>
      <t xml:space="preserve"> http://www.ambientebogota.gov.co/documents/5716678/9798985/INFORME+FINAL.pdf</t>
    </r>
  </si>
  <si>
    <r>
      <rPr>
        <b/>
        <sz val="12"/>
        <rFont val="Century Gothic"/>
        <family val="2"/>
      </rPr>
      <t>NOVIEMBRE:</t>
    </r>
    <r>
      <rPr>
        <sz val="12"/>
        <rFont val="Century Gothic"/>
        <family val="2"/>
      </rPr>
      <t xml:space="preserve"> Mediante el radicado N° 2020IE193914 del 03 de noviembre de 2020, Herramienta análisis de desdoblamiento del MIPG, Aseguramiento y solicitud de necesidades de trabajos de Auditoría Interna.</t>
    </r>
  </si>
  <si>
    <r>
      <rPr>
        <b/>
        <sz val="12"/>
        <rFont val="Century Gothic"/>
        <family val="2"/>
      </rPr>
      <t>NOVIEMBRE:</t>
    </r>
    <r>
      <rPr>
        <sz val="12"/>
        <rFont val="Century Gothic"/>
        <family val="2"/>
      </rPr>
      <t xml:space="preserve"> Mediante radicado N° 2020IE204949 Proceso 4937916 del 17 de noviembre de 2020 Alcance al memorando 2020IE204022 de 17/11/2020. Comunicación resultados Evaluación de la aprehensión al Código de Integridad (análisis de desviaciones, quejas a comité de convivencia laboral, quejas o denuncias radicadas en la SGCD).
</t>
    </r>
    <r>
      <rPr>
        <b/>
        <sz val="12"/>
        <rFont val="Century Gothic"/>
        <family val="2"/>
      </rPr>
      <t>Publicado en el Link:</t>
    </r>
    <r>
      <rPr>
        <sz val="12"/>
        <rFont val="Century Gothic"/>
        <family val="2"/>
      </rPr>
      <t xml:space="preserve"> http://www.ambientebogota.gov.co/documents/5716678/9951025/2020IE204949+-+Alcance+al+memorando+2020IE204022+Comunicaci%C3%B3n+resultados+EVALUACI%C3%93N+APREHENSI%C3%93N+AL+C%C3%93DIGO+DE+INTEGRIDAD.pdf</t>
    </r>
  </si>
  <si>
    <r>
      <t xml:space="preserve">FEBRERO: </t>
    </r>
    <r>
      <rPr>
        <sz val="12"/>
        <rFont val="Century Gothic"/>
        <family val="2"/>
      </rPr>
      <t>Se comunica el informe mediante el radicado N° 2020IE37797 del 17 de febrero de 2020.</t>
    </r>
    <r>
      <rPr>
        <b/>
        <sz val="12"/>
        <rFont val="Century Gothic"/>
        <family val="2"/>
      </rPr>
      <t xml:space="preserve">
ABRIL:  </t>
    </r>
    <r>
      <rPr>
        <sz val="12"/>
        <rFont val="Century Gothic"/>
        <family val="2"/>
      </rPr>
      <t xml:space="preserve">Se comunica el informe mediante el radicado N° 2020IE 77404 del 30 de abril de 2020. 
</t>
    </r>
    <r>
      <rPr>
        <b/>
        <sz val="12"/>
        <rFont val="Century Gothic"/>
        <family val="2"/>
      </rPr>
      <t>Publicado en el Link</t>
    </r>
    <r>
      <rPr>
        <sz val="12"/>
        <rFont val="Century Gothic"/>
        <family val="2"/>
      </rPr>
      <t xml:space="preserve"> http://www.ambientebogota.gov.co/web/transparencia/reportes-de-control-interno/-/document_library_display/Jkr8/view/9870710
</t>
    </r>
    <r>
      <rPr>
        <b/>
        <sz val="12"/>
        <rFont val="Century Gothic"/>
        <family val="2"/>
      </rPr>
      <t xml:space="preserve">JULIO: </t>
    </r>
    <r>
      <rPr>
        <sz val="12"/>
        <rFont val="Century Gothic"/>
        <family val="2"/>
      </rPr>
      <t xml:space="preserve">Se comunica Informe austeridad en el gasto SDA, segundo trimestre vigencia 2020 mediante radicado N° : 2020IE128125 Proceso 4821505 del 31 de julio de 2020. 
</t>
    </r>
    <r>
      <rPr>
        <b/>
        <sz val="12"/>
        <rFont val="Century Gothic"/>
        <family val="2"/>
      </rPr>
      <t xml:space="preserve">Publicado en el Link </t>
    </r>
    <r>
      <rPr>
        <sz val="12"/>
        <rFont val="Century Gothic"/>
        <family val="2"/>
      </rPr>
      <t>http://www.ambientebogota.gov.co/web/transparencia/reportes-de-control-interno/-/document_library_display/Jkr8/view/9870710/28603?_110_INSTANCE_Jkr8_redirect=http%3A%2F%2Fwww.ambientebogota.gov.co%2Fweb%2Ftransparencia%2Freportes-de-control-interno%2F-%2Fdocument_library_display%2FJkr8%2Fview%2F9870710</t>
    </r>
    <r>
      <rPr>
        <b/>
        <sz val="12"/>
        <rFont val="Century Gothic"/>
        <family val="2"/>
      </rPr>
      <t xml:space="preserve">
NOVIEMBRE: </t>
    </r>
    <r>
      <rPr>
        <sz val="12"/>
        <rFont val="Century Gothic"/>
        <family val="2"/>
      </rPr>
      <t>Se comunica informe de austeridad en el gasto mediante el radicado N° 2020IE196107 del 04 de noviembre de 2020.</t>
    </r>
    <r>
      <rPr>
        <b/>
        <sz val="12"/>
        <color rgb="FFFF0000"/>
        <rFont val="Century Gothic"/>
        <family val="2"/>
      </rPr>
      <t xml:space="preserve"> 
</t>
    </r>
    <r>
      <rPr>
        <b/>
        <sz val="12"/>
        <rFont val="Century Gothic"/>
        <family val="2"/>
      </rPr>
      <t xml:space="preserve">Publicación en el Link: </t>
    </r>
    <r>
      <rPr>
        <sz val="12"/>
        <rFont val="Century Gothic"/>
        <family val="2"/>
      </rPr>
      <t>http://www.ambientebogota.gov.co/web/transparencia/reportes-de-control-interno/-/document_library_display/Jkr8/view/9870710/29101?_110_INSTANCE_Jkr8_redirect=http%3A%2F%2Fwww.ambientebogota.gov.co%2Fweb%2Ftransparencia%2Freportes-de-control-interno%2F-%2Fdocument_library_display%2FJkr8%2Fview%2F9870710</t>
    </r>
  </si>
  <si>
    <t>Informe del Estado de las Resoluciones de Interés General de La Entidad .</t>
  </si>
  <si>
    <r>
      <rPr>
        <b/>
        <sz val="12"/>
        <rFont val="Century Gothic"/>
        <family val="2"/>
      </rPr>
      <t>OCTUBRE</t>
    </r>
    <r>
      <rPr>
        <sz val="12"/>
        <rFont val="Century Gothic"/>
        <family val="2"/>
      </rPr>
      <t xml:space="preserve">: Recomendación de implementar las recomendaciones del DAFP, VEEDURIA DISTRITAL Y Evaluación del Sistema de Control Interno para el fortalecimiento de la política de Control Interno.2020IE170325 Proceso 4893486 del 02/10/2020.
</t>
    </r>
    <r>
      <rPr>
        <b/>
        <sz val="12"/>
        <rFont val="Century Gothic"/>
        <family val="2"/>
      </rPr>
      <t xml:space="preserve">OCTUBRE: </t>
    </r>
    <r>
      <rPr>
        <sz val="12"/>
        <rFont val="Century Gothic"/>
        <family val="2"/>
      </rPr>
      <t xml:space="preserve">Recomendaciones para fortalecer la implementación de la política de Participación ciudadana en la gestión pública.2020IE171207 Proc 4894566 del 04/10/2020.
</t>
    </r>
    <r>
      <rPr>
        <b/>
        <sz val="12"/>
        <rFont val="Century Gothic"/>
        <family val="2"/>
      </rPr>
      <t>OCTUBRE</t>
    </r>
    <r>
      <rPr>
        <sz val="12"/>
        <rFont val="Century Gothic"/>
        <family val="2"/>
      </rPr>
      <t xml:space="preserve">: Recomendaciones para fortalecer la implementación de las políticas de Gestión Documental y Gestión del Conocimiento y la Innovación.2020IE171213 Proc 4894572 del 04/10/2020.
</t>
    </r>
    <r>
      <rPr>
        <b/>
        <sz val="12"/>
        <rFont val="Century Gothic"/>
        <family val="2"/>
      </rPr>
      <t>OCTUBRE:</t>
    </r>
    <r>
      <rPr>
        <sz val="12"/>
        <rFont val="Century Gothic"/>
        <family val="2"/>
      </rPr>
      <t xml:space="preserve"> Recomendaciones para fortalecer la implementación de las políticas de Transparencia, acceso a la información y lucha contra la corrupción, servicio a la ciudadanía y racionalización de trámites.2020IE171219 Proc 4894561 del 04/10/2020.
</t>
    </r>
    <r>
      <rPr>
        <b/>
        <sz val="12"/>
        <rFont val="Century Gothic"/>
        <family val="2"/>
      </rPr>
      <t xml:space="preserve">OCTUBRE: </t>
    </r>
    <r>
      <rPr>
        <sz val="12"/>
        <rFont val="Century Gothic"/>
        <family val="2"/>
      </rPr>
      <t xml:space="preserve">Recomendaciones para fortalecer la implementación de las políticas de Gobierno Digital y seguridad de la Información.2020IE171240 Proc 4894547 del 05/10/2020.
</t>
    </r>
    <r>
      <rPr>
        <b/>
        <sz val="12"/>
        <rFont val="Century Gothic"/>
        <family val="2"/>
      </rPr>
      <t>OCTUBRE:</t>
    </r>
    <r>
      <rPr>
        <sz val="12"/>
        <rFont val="Century Gothic"/>
        <family val="2"/>
      </rPr>
      <t xml:space="preserve"> Recomendaciones para fortalecer la implementación de las políticas de Gestión Presupuestal y Eficiencia del gasto Público y Simplificación de Procesos.2020IE171243 Proc 4894362 del 05/10/2020.
</t>
    </r>
    <r>
      <rPr>
        <b/>
        <sz val="12"/>
        <rFont val="Century Gothic"/>
        <family val="2"/>
      </rPr>
      <t>OCTUBRE:</t>
    </r>
    <r>
      <rPr>
        <sz val="12"/>
        <rFont val="Century Gothic"/>
        <family val="2"/>
      </rPr>
      <t xml:space="preserve"> Recomendaciones para fortalecer la implementación de las políticas de Planeación Institucional y Seguimiento y Evaluación del Desempeño Institucional.2020IE171246 Proc 4894343 del 05/10/2020 .
</t>
    </r>
    <r>
      <rPr>
        <b/>
        <sz val="12"/>
        <rFont val="Century Gothic"/>
        <family val="2"/>
      </rPr>
      <t xml:space="preserve">OCTUBRE: </t>
    </r>
    <r>
      <rPr>
        <sz val="12"/>
        <rFont val="Century Gothic"/>
        <family val="2"/>
      </rPr>
      <t>Recomendaciones para fortalecer la implementación de las políticas de Gestión Estratégica del Talento Humano y de Integridad</t>
    </r>
    <r>
      <rPr>
        <b/>
        <sz val="12"/>
        <rFont val="Century Gothic"/>
        <family val="2"/>
      </rPr>
      <t>.</t>
    </r>
    <r>
      <rPr>
        <sz val="12"/>
        <rFont val="Century Gothic"/>
        <family val="2"/>
      </rPr>
      <t xml:space="preserve"> 2020IE171247 Proc 4894340 del 05/10/2020. 
</t>
    </r>
    <r>
      <rPr>
        <b/>
        <sz val="12"/>
        <rFont val="Century Gothic"/>
        <family val="2"/>
      </rPr>
      <t xml:space="preserve">OCTUBRE: </t>
    </r>
    <r>
      <rPr>
        <sz val="12"/>
        <rFont val="Century Gothic"/>
        <family val="2"/>
      </rPr>
      <t xml:space="preserve">Mediante radicado No. 2020IE181763 del 16 de octubre de 2020 se cursaron observaciones y sugerencias sobre el Informe de Seguimiento de la Segunda Línea de Defensa del tercer trimestre dela vigencia. Mediante radicado No. 2020IE169787 del 01 de octubre de 2020 se cursaron observaciones y recomendaciones a la propuesta de modificación del procedimiento de Gestión del Cambio. Mediante radicados No. 2020IE186228 del 22 de octubre de 2020 y 2020IE189227 del 27 de octubre de 2020 se evaluaron los avances en materia de riesgos del proceso Metrología, Monitoreo y Modelación. Mediante radicado No. 2020IE186211 del 22 de octubre de 2020 se evaluaron los avances en materia de riesgos del proceso Evaluación, Control y Seguimiento. Mediante radicado No. 2020IE169618 del 01 de octubre de 2020 se cursaron observacionres y recomendaciones sobre la propuesta para la actualización de la política de administración de riesgos.
</t>
    </r>
    <r>
      <rPr>
        <b/>
        <sz val="12"/>
        <rFont val="Century Gothic"/>
        <family val="2"/>
      </rPr>
      <t>NOVIEMBRE:</t>
    </r>
    <r>
      <rPr>
        <sz val="12"/>
        <rFont val="Century Gothic"/>
        <family val="2"/>
      </rPr>
      <t xml:space="preserve"> Mediante radicado No. 2020IE208999 del 20 de noviembre de 2020 se cursaron recomendaciones sobre el Plan de Auditoria Interna al Laboratorio Ambiental de la SDA 2020. De acuerdo con la programación cursada mediante radicado No. 2020IE176765 del 09 de septiembre 2020 se dió iniciaron las asesorías para la actualización de los mapas de riesgos de los proceso de la SDA. Mediante radicado 2020IE209700 del 23 de noviembre de 2020 se cursaron recomendaciones para la formulación del Plan de Mejoramiento para dar tratamiento a los resultados del trabajo de auditoria interna al proceso de Metrología, Monitoreo y Modelación. Mediante radicado No. 2020IE208959 del 20 de noviembre de 2020 se programó mesa de trabajo para la revisión de las acciones del plan de mejoramiento de los procesos Evaluación, Control y Seguimiento y Metrología, Monitoreo y Modelación.
</t>
    </r>
    <r>
      <rPr>
        <b/>
        <sz val="12"/>
        <rFont val="Century Gothic"/>
        <family val="2"/>
      </rPr>
      <t xml:space="preserve">NOVIEMBRE: </t>
    </r>
    <r>
      <rPr>
        <sz val="12"/>
        <rFont val="Century Gothic"/>
        <family val="2"/>
      </rPr>
      <t xml:space="preserve">Mediante radicado N° 2020IE210905 del 24/11/2020 se envia comunicación resultado del seguimiento a actas de autocontrol del Proceso de Gestión Disciplinaria. Radicado N° 2020IE208961 Resultado seguimiento a actas de autocontrol del proceso Getión Jurídica.
</t>
    </r>
    <r>
      <rPr>
        <b/>
        <sz val="12"/>
        <rFont val="Century Gothic"/>
        <family val="2"/>
      </rPr>
      <t>NOVIEMBRE:</t>
    </r>
    <r>
      <rPr>
        <sz val="12"/>
        <rFont val="Century Gothic"/>
        <family val="2"/>
      </rPr>
      <t xml:space="preserve"> Mediante el radicado N° 2020IE204500 17/11/2020 Alerta Plan de Mejoramiento institucional proceso Gestión Financiera.</t>
    </r>
  </si>
  <si>
    <t>2020EE189559</t>
  </si>
  <si>
    <t>Respuesta radicado Contraloría de Bogotá No. 2-2020-17572, Radicado SDA 2020ER188724. Asunto Convenio de Asociación 20161264, celebrado entre la SDA y la
Pontificia Universidad Javeriana.</t>
  </si>
  <si>
    <t xml:space="preserve">2020ER188724 2020IE189283 2020EE189559 2020IE189757 2020IE189758 </t>
  </si>
  <si>
    <t>2020EE190881</t>
  </si>
  <si>
    <t xml:space="preserve">Respuesta radicado Contraloría de Bogotá No. 2-2020-17597, Radicado SDA 2020ER189383. Asunto características de la información soporte de solicitudes. Auditoría de Regularidad, Código 69, PAD 2020, vigencia 2019.
</t>
  </si>
  <si>
    <t>2020ER189383</t>
  </si>
  <si>
    <t>2020EE191377</t>
  </si>
  <si>
    <t xml:space="preserve">Respuesta radicado Contraloría de Bogotá, Radicado SDA 2020ER190706.  Asunto Resolución No.01392 del 10 de Julio de 2020, conexión Corredor Ambiental Humedal Juan Amarillo.
</t>
  </si>
  <si>
    <t>2020ER190706 2020IE190852 2020EE191377  2020EE114747</t>
  </si>
  <si>
    <t>2020EE192899</t>
  </si>
  <si>
    <t xml:space="preserve">Traslado derecho de petición Solicitud de Inspección, Control y Vigilancia de pruebas Informe Técnico decretado en la Audiencia Especial de Pacto de Cumplimiento, acción popular radicado 11001 – 33 – 43 – 063 – 2019 – 00337 – 00.
</t>
  </si>
  <si>
    <t>2020ER191154 2020EE192899 2020EE192900 2020EE195815 2020ER207304</t>
  </si>
  <si>
    <t>INSTITUTO DE DESARROLLO URBANO - ERICSSON ERNESYO MENA GARZON</t>
  </si>
  <si>
    <t>ELIZABETH PEÑA SÁNCHEZ</t>
  </si>
  <si>
    <t>2020EE192900</t>
  </si>
  <si>
    <t>Derecho de petición Solicitud de Inspección, Control y Vigilancia de pruebas Informe Técnico decretado en la Audiencia Especial de Pacto de Cumplimiento, acción popular radicado 11001 – 33 – 43 – 063 –
2019 – 00337 – 00.</t>
  </si>
  <si>
    <t>Procuradora 83 Judicial para Asuntos Administrativos de Bogotá - ERICSSON ERNESYO MENA GARZON</t>
  </si>
  <si>
    <t xml:space="preserve"> 2020EE194913</t>
  </si>
  <si>
    <t>RESPUESTA 2-2020-17792 - ACCIÓN POPULAR 2000-0140-00 - HUMEDAL JABOQUE ORDINAL 2</t>
  </si>
  <si>
    <t xml:space="preserve">2020ER191547 - 2020IE194752 - 2020IE194800 - 2020IE194852 </t>
  </si>
  <si>
    <t>2020EE194246</t>
  </si>
  <si>
    <t xml:space="preserve">Respuesta solicitud de información con radicado SDA No. 2020ER80925 y 2020ER128105–, radicado Contraloría No. 3-2020-11487 del 30 de julio de 2020,
información de contratos urgencias manifiestas.
</t>
  </si>
  <si>
    <t>2020ER128105 2020IE193705 2020ER80925 2020EE194246</t>
  </si>
  <si>
    <t>2020EE195815</t>
  </si>
  <si>
    <t xml:space="preserve">Derecho de petición Solicitud de Inspección, Control y Vigilancia de pruebas Informe Técnico decretado en la Audiencia Especial de Pacto de Cumplimiento, acción popular radicado 11001 ¿ 33 ¿ 43 ¿ 063 ¿ 2019 ¿ 00337 ¿ 00
</t>
  </si>
  <si>
    <t>ERICSSON ERNESYO MENA GARZON</t>
  </si>
  <si>
    <t>2020EE200042</t>
  </si>
  <si>
    <t xml:space="preserve">Respuesta solicitud de información con radicado SDA No. 2020ER80925 y 2020ER128105–, radicado Contraloría No. 3-2020-11487 del 30 de julio de 2020, información de contratos urgencias manifiestas. </t>
  </si>
  <si>
    <t>2020ER80925 2020IE198790 2020EE200042</t>
  </si>
  <si>
    <t>2020EE202624</t>
  </si>
  <si>
    <t>Informe de Ley sobre la Directiva 03 de 2013 “Directrices para prevenir conductas irregulares sobre Incumplimiento de manuales de funciones y  Procedimientos y pérdida de elementos y documentos públicos,” de la SDA.</t>
  </si>
  <si>
    <t>2020IE17267722020IE181047 2020IE72812</t>
  </si>
  <si>
    <t>ALCALDÍA MAYOR DE BOGOTÁ - Secretaria Técnica del Subcomité de Asuntos Disciplinarios del Distrito Capital.</t>
  </si>
  <si>
    <t>DIRECTIVA 003 DE 2013</t>
  </si>
  <si>
    <t>2020EE204987</t>
  </si>
  <si>
    <t xml:space="preserve">2020ER80925 2020EE204987 2020IE203501 </t>
  </si>
  <si>
    <t>2020EE206793</t>
  </si>
  <si>
    <t xml:space="preserve">2020EE206793 - Solicitud de prórroga, para dar respuesta al informe preliminar de Auditoría de Regularidad, Código 69 PAD 2020, vigencia 2019, radicado SDA No. 2020ER206329 y Contraloría de Bogotá No. 2-2020-19238 del 18 de noviembre de 2020.
</t>
  </si>
  <si>
    <t xml:space="preserve">2020ER206329 2020IE206624 2020EE206793 2020ER208061 2020IE210372 2020IE210417 2020IE209841 2020IE209841 2020IE209328 2020IE208898 2020IE210643  2020IE211027 2020EE211848  </t>
  </si>
  <si>
    <t>2020EE208262</t>
  </si>
  <si>
    <t>Su Informe Preliminar de Seguimiento a los Mapas de Riesgos de las Entidades Distritales (septiembre 2020). Radicado SDA No. 2020ER201871 del 12 de Noviembre de 2020.</t>
  </si>
  <si>
    <t>2020EE208262 2020ER201871</t>
  </si>
  <si>
    <t>MAPAS DE RIESGO DE LAS ENTIDADES DISTRITALES</t>
  </si>
  <si>
    <t>2020EE208337</t>
  </si>
  <si>
    <t>Respuesta radicado Contraloría de Bogotá 2-2020-32493, Radicado SDA 2020ER206160. Asunto Solicitud mesa de trabajo interinstitucional- Control Social problemática
Barrio Isla del Sol- Localidad de Tunjuelito.</t>
  </si>
  <si>
    <t>2020ER206160</t>
  </si>
  <si>
    <t>2020EE210574</t>
  </si>
  <si>
    <t xml:space="preserve"> - Respuesta solicitud de información con radicado SDA No. 2020ER80925 y 2020ER128105¿, radicado Contraloría No. 3-2020-11487 del 30 de julio de 2020, información de contratos urgencias manifies</t>
  </si>
  <si>
    <t xml:space="preserve">2020EE210574 2020ER80925 2020IE209262 </t>
  </si>
  <si>
    <t>2020EE210981</t>
  </si>
  <si>
    <t>2020EE210981 - 2-2020-19493 - Solicitud Información Cierres de PIN y cantidades de residuos de Construcción y Demolición de contratos de obra del IDRD Dispuestos.</t>
  </si>
  <si>
    <t>2020ER208622 2020IE209876 2020EE210981</t>
  </si>
  <si>
    <t>2020EE211848</t>
  </si>
  <si>
    <t>2020EE211848 - RESPUESTA INFORME PRELIMINAR DE AUDITORIA - 2020ER206329 - 2-2020-19238 - Respuesta al Informe Preliminar de Auditoría de Regularidad a la Secretaría de Ambiente de Bogotá, D.C., Código 69, PAD 2020, vigencia 2019”, radicado SDA No. 2020ER206329 y Contraloría de Bogotá No. 2-2020-19238 del 18 de noviembre de 2020.</t>
  </si>
  <si>
    <t>2020EE215902</t>
  </si>
  <si>
    <t>Respuesta solicitud de información con radicado SDA No. 2020ER80925 y 2020ER128105–, radicado Contraloría No. 3-2020-11487 del 30 de julio de 2020, información de contratos urgencias manifiestas.</t>
  </si>
  <si>
    <t>2020IE215572 2020ER80925 2020EE215902</t>
  </si>
  <si>
    <t>2020IE185727</t>
  </si>
  <si>
    <t>Recomendaciones al documento de política de Seguridad y Salud en el Trabajo SST a aprobar en Comité Institucional de Gestión y Desempeño.</t>
  </si>
  <si>
    <t>DGC-COPIA COMITÉ GESTIÓN Y DESEMPEÑO</t>
  </si>
  <si>
    <t>2020IE195126</t>
  </si>
  <si>
    <t>Recomendación cumplimiento de la Resolución expedida por la Secretaría General de la Alcaldía Distrital No. 753 de 21 de octubre de 2020. "Por la cual se expiden lineamientos para el funcionamiento, operación, seguimiento e informes de las Instancias de Coordinación del Distrito Capital"</t>
  </si>
  <si>
    <r>
      <t xml:space="preserve">OCTUBRE: </t>
    </r>
    <r>
      <rPr>
        <sz val="12"/>
        <rFont val="Century Gothic"/>
        <family val="2"/>
      </rPr>
      <t>Se comunicó el inicio de la auditoría contractual mediante el radicado 2020IE171251 del 5/10/2020.</t>
    </r>
    <r>
      <rPr>
        <b/>
        <sz val="12"/>
        <rFont val="Century Gothic"/>
        <family val="2"/>
      </rPr>
      <t xml:space="preserve"> </t>
    </r>
    <r>
      <rPr>
        <sz val="12"/>
        <rFont val="Century Gothic"/>
        <family val="2"/>
      </rPr>
      <t>Se realizó reunión de apertura el día 6/10/2020 de 8:00 a 8:30 a.m.</t>
    </r>
    <r>
      <rPr>
        <b/>
        <sz val="12"/>
        <rFont val="Century Gothic"/>
        <family val="2"/>
      </rPr>
      <t xml:space="preserve">
NOVIEMBRE: </t>
    </r>
    <r>
      <rPr>
        <sz val="12"/>
        <rFont val="Century Gothic"/>
        <family val="2"/>
      </rPr>
      <t>Se comunica el informe final de la auditoría al proceso Gestión contractual  mediante el radicado 2020IE210331 del 23 de noviembre de 2020.
Publicado en el Link:http://www.ambientebogota.gov.co/web/transparencia/reportes-de-control-interno/-/document_library_display/Jkr8/view/9798985/29240?_110_INSTANCE_Jkr8_redirect=http%3A%2F%2Fwww.ambientebogota.gov.co%2Fweb%2Ftransparencia%2Freportes-de-control-interno%2F-%2Fdocument_library_display%2FJkr8%2Fview%2F9798985</t>
    </r>
  </si>
  <si>
    <r>
      <rPr>
        <b/>
        <sz val="12"/>
        <rFont val="Century Gothic"/>
        <family val="2"/>
      </rPr>
      <t>JUNIO:</t>
    </r>
    <r>
      <rPr>
        <sz val="12"/>
        <rFont val="Century Gothic"/>
        <family val="2"/>
      </rPr>
      <t xml:space="preserve"> se realizó la Evaluación de efectividad de acciones cumplidas del Plan de Mejoramiento por Procesos – Proceso de Planeación Ambiental  mediante radicado No. 2020IE96305 de 9 de junio de 2020.
</t>
    </r>
    <r>
      <rPr>
        <b/>
        <sz val="12"/>
        <rFont val="Century Gothic"/>
        <family val="2"/>
      </rPr>
      <t xml:space="preserve">JUNIO: </t>
    </r>
    <r>
      <rPr>
        <sz val="12"/>
        <rFont val="Century Gothic"/>
        <family val="2"/>
      </rPr>
      <t xml:space="preserve">Se comunica el  resultado del seguimiento a la efectividad de las acciones formuladas para subsanar hallazgos del Proceso de Gestión Disciplinaria mediante el radicado N° 2020IE98382 Proceso 4792116 del 12 de junio de 2020.
</t>
    </r>
    <r>
      <rPr>
        <b/>
        <sz val="12"/>
        <rFont val="Century Gothic"/>
        <family val="2"/>
      </rPr>
      <t>JUNIO:</t>
    </r>
    <r>
      <rPr>
        <sz val="12"/>
        <rFont val="Century Gothic"/>
        <family val="2"/>
      </rPr>
      <t xml:space="preserve"> Se Comunica resultado del seguimiento a la efectividad de las acciones formuladas para subsanar hallazgos del Proceso de Gestión Jurídica mediante radicado N° 2020IE103978 Proceso 4801033 del 24 de junio de 2020.
</t>
    </r>
    <r>
      <rPr>
        <b/>
        <sz val="12"/>
        <rFont val="Century Gothic"/>
        <family val="2"/>
      </rPr>
      <t>JUNIO</t>
    </r>
    <r>
      <rPr>
        <sz val="12"/>
        <rFont val="Century Gothic"/>
        <family val="2"/>
      </rPr>
      <t xml:space="preserve">: se realizó la Evaluación de efectividad de acciones cumplidas del Plan de Mejoramiento por Procesos  - de los Proceso Gestión Administrativa mediante radicado N° 2020IE104747 del 25 de junio de 2020 y el Proceso Gestión Financiera memorando N°2020IE105181 del 26 de junio de 2020.
</t>
    </r>
    <r>
      <rPr>
        <b/>
        <sz val="12"/>
        <rFont val="Century Gothic"/>
        <family val="2"/>
      </rPr>
      <t xml:space="preserve">NOVIEMBRE: </t>
    </r>
    <r>
      <rPr>
        <sz val="12"/>
        <rFont val="Century Gothic"/>
        <family val="2"/>
      </rPr>
      <t xml:space="preserve">Se comunica resultado del seguimiento a la efectividad de las acciones formuladas al PMP del proceso Gestión Ambiental y Desarrollo Rurall mediante radicado N° 2020IE211374 del 24 de noviembre de 2020.
</t>
    </r>
    <r>
      <rPr>
        <b/>
        <sz val="12"/>
        <rFont val="Century Gothic"/>
        <family val="2"/>
      </rPr>
      <t>NOVIEMBRE:</t>
    </r>
    <r>
      <rPr>
        <sz val="12"/>
        <rFont val="Century Gothic"/>
        <family val="2"/>
      </rPr>
      <t xml:space="preserve"> Se comunica resultado del seguimiento a la efectividad de las acciones formuladas al PMP del proceso Gestión del Talento Humano mediante radicado N° 2020IE208232 del 20 de noviembre de 2020.
</t>
    </r>
    <r>
      <rPr>
        <b/>
        <sz val="12"/>
        <rFont val="Century Gothic"/>
        <family val="2"/>
      </rPr>
      <t xml:space="preserve">NOVIEMBRE: </t>
    </r>
    <r>
      <rPr>
        <sz val="12"/>
        <rFont val="Century Gothic"/>
        <family val="2"/>
      </rPr>
      <t xml:space="preserve">Se comunica resultado Primer Informe de Análisis de Efectividad de las Acciones del Plan de Mejoramiento por Procesos. Proceso de Evaluación, Control y Seguimiento mediante radicado N° 2020IE216289 Proceso 4951107 del 01 de diciembre de 2020.
</t>
    </r>
    <r>
      <rPr>
        <b/>
        <sz val="12"/>
        <rFont val="Century Gothic"/>
        <family val="2"/>
      </rPr>
      <t>NOVIEMBRE</t>
    </r>
    <r>
      <rPr>
        <sz val="12"/>
        <rFont val="Century Gothic"/>
        <family val="2"/>
      </rPr>
      <t xml:space="preserve">: Mediante el radicado N° 2020IE215031 Proc 4948946 del 29 de noviembre de 2020 se Comunica el resultado evaluación de la efectividad de las acciones formuladas para subsanar hallazgos del proceso Gestión Administrativa.
</t>
    </r>
    <r>
      <rPr>
        <b/>
        <sz val="12"/>
        <rFont val="Century Gothic"/>
        <family val="2"/>
      </rPr>
      <t>NOVIEMBRE:</t>
    </r>
    <r>
      <rPr>
        <sz val="12"/>
        <rFont val="Century Gothic"/>
        <family val="2"/>
      </rPr>
      <t xml:space="preserve"> Mediante radicado N° 2020IE217365 del 02 de diciembre de 2020, Informe evaluación de efectividad acciones del plan de mejoramiento del proceso de Participación y educación Ambiental.
</t>
    </r>
    <r>
      <rPr>
        <b/>
        <sz val="12"/>
        <rFont val="Century Gothic"/>
        <family val="2"/>
      </rPr>
      <t>NOVIEMBRE:</t>
    </r>
    <r>
      <rPr>
        <sz val="12"/>
        <rFont val="Century Gothic"/>
        <family val="2"/>
      </rPr>
      <t xml:space="preserve"> Mediante radicado No. 2020IE215855 del 30 de noviembre 2020 se remitió el Primer Informe de Análisis de Efectividad de las Acciones del Plan de Mejoramiento por Procesos de Evaluación, Control y Seguimiento.
</t>
    </r>
    <r>
      <rPr>
        <b/>
        <sz val="12"/>
        <rFont val="Century Gothic"/>
        <family val="2"/>
      </rPr>
      <t>DICIEMBRE:</t>
    </r>
    <r>
      <rPr>
        <sz val="12"/>
        <rFont val="Century Gothic"/>
        <family val="2"/>
      </rPr>
      <t xml:space="preserve"> Mediante radicado No. 2020IE217846 del 02 de diciembre de 2020 se remiitió el Primer Informe de Análisis de Efectividad de las Acciones del Plan de Mejoramiento por Procesos de Metrología, Monitoreo y Modelación. 
Mediante radicado No. 2020IE217876 del 02 de diciembre de 2020 se allegó el Informe Consolidado de Medición de la Efectividad de las Acciones del Plan de Mejoramiento a todos los procesos.</t>
    </r>
  </si>
  <si>
    <r>
      <t>JULIO:</t>
    </r>
    <r>
      <rPr>
        <sz val="12"/>
        <rFont val="Century Gothic"/>
        <family val="2"/>
      </rPr>
      <t xml:space="preserve"> Mediante memorado interno radicado No. 2020IE109588 de 02 de julio se remitio la Evaluación de efectividad al Plan de Mejoramiento  por procesos proceso Gestión ambiental y Desarrollo Rural.</t>
    </r>
    <r>
      <rPr>
        <b/>
        <sz val="12"/>
        <rFont val="Century Gothic"/>
        <family val="2"/>
      </rPr>
      <t xml:space="preserve">
NOVIEMBRE: </t>
    </r>
    <r>
      <rPr>
        <sz val="12"/>
        <rFont val="Century Gothic"/>
        <family val="2"/>
      </rPr>
      <t xml:space="preserve">Mediante radicado N° 2020IE215855 Proceso 4949556 del 30 de noviembre de 2020 se comunica Segundo Informe de Análisis de Efectividad de las Acciones del Plan de
Mejoramiento Institucional. Proceso de Evaluación, Control y Seguimiento. </t>
    </r>
    <r>
      <rPr>
        <b/>
        <sz val="12"/>
        <rFont val="Century Gothic"/>
        <family val="2"/>
      </rPr>
      <t xml:space="preserve">
DICIEMBRE:</t>
    </r>
    <r>
      <rPr>
        <sz val="12"/>
        <rFont val="Century Gothic"/>
        <family val="2"/>
      </rPr>
      <t xml:space="preserve"> Medicante radicado N° 2020IE218089 del 02 de diciembre de 2020, se comunica el informe consolidado sobre medición de efectividad del Plan de Mejormaiento de suscrito ante la Contraloría.</t>
    </r>
  </si>
  <si>
    <r>
      <rPr>
        <b/>
        <sz val="12"/>
        <rFont val="Century Gothic"/>
        <family val="2"/>
      </rPr>
      <t xml:space="preserve">ENERO: </t>
    </r>
    <r>
      <rPr>
        <sz val="12"/>
        <rFont val="Century Gothic"/>
        <family val="2"/>
      </rPr>
      <t>Seguimiento a compromisos CICCI  memorando N° 2019IE299085 del 23 de diciembre de 2019.</t>
    </r>
    <r>
      <rPr>
        <b/>
        <sz val="12"/>
        <rFont val="Century Gothic"/>
        <family val="2"/>
      </rPr>
      <t xml:space="preserve">
ENERO: </t>
    </r>
    <r>
      <rPr>
        <sz val="12"/>
        <rFont val="Century Gothic"/>
        <family val="2"/>
      </rPr>
      <t xml:space="preserve"> </t>
    </r>
    <r>
      <rPr>
        <b/>
        <sz val="12"/>
        <rFont val="Century Gothic"/>
        <family val="2"/>
      </rPr>
      <t>ACTA DEL CICCI No. 001</t>
    </r>
    <r>
      <rPr>
        <sz val="12"/>
        <rFont val="Century Gothic"/>
        <family val="2"/>
      </rPr>
      <t xml:space="preserve"> - Reunión del Comité de fecha 28 de enero de 2020</t>
    </r>
    <r>
      <rPr>
        <b/>
        <sz val="12"/>
        <rFont val="Century Gothic"/>
        <family val="2"/>
      </rPr>
      <t xml:space="preserve"> TRD:</t>
    </r>
    <r>
      <rPr>
        <sz val="12"/>
        <rFont val="Century Gothic"/>
        <family val="2"/>
      </rPr>
      <t xml:space="preserve">   110-2-2.2 - ACTAS - Actas de Comité del Sistema Integrado de Gestión y Control Interno - Actas de Comité institucional de coordinación de control interno - CICCI.  Se citó a estécomité mediante radicado N° 2020IE00691  del 03 de enero de 2020  Y 2020IE14431 del 23 de enero de 2020.
</t>
    </r>
    <r>
      <rPr>
        <b/>
        <sz val="12"/>
        <rFont val="Century Gothic"/>
        <family val="2"/>
      </rPr>
      <t>ABRIL:</t>
    </r>
    <r>
      <rPr>
        <sz val="12"/>
        <rFont val="Century Gothic"/>
        <family val="2"/>
      </rPr>
      <t xml:space="preserve"> Seguimiento a compromisos del acta del CICCI N° 001 del 28 ded enero de 2020, memorando N° 2020IE69110 Proceso 4758666 del 08 de abril de 2020.         
</t>
    </r>
    <r>
      <rPr>
        <b/>
        <sz val="12"/>
        <rFont val="Century Gothic"/>
        <family val="2"/>
      </rPr>
      <t xml:space="preserve">JUNIO: ACTA DEL CICCI No. 002 </t>
    </r>
    <r>
      <rPr>
        <sz val="12"/>
        <rFont val="Century Gothic"/>
        <family val="2"/>
      </rPr>
      <t xml:space="preserve">- Reunión del Comité de fecha 01 de junio de 2020 </t>
    </r>
    <r>
      <rPr>
        <b/>
        <sz val="12"/>
        <rFont val="Century Gothic"/>
        <family val="2"/>
      </rPr>
      <t xml:space="preserve">TRD: </t>
    </r>
    <r>
      <rPr>
        <sz val="12"/>
        <rFont val="Century Gothic"/>
        <family val="2"/>
      </rPr>
      <t xml:space="preserve">  110-2-2.2 - ACTAS - Actas de Comité del Sistema Integrado de Gestión y Control Interno - Actas de Comité institucional de coordinación de control interno  - CICCI, se socializo el acta mediante memorando N° #: 2020IE100781 Proceso 4796147 del 17 de junio de 2020.   Se citó a estécomité mediante radicado N° 2020IE87168 del 25/05/2020.  
</t>
    </r>
    <r>
      <rPr>
        <b/>
        <sz val="12"/>
        <rFont val="Century Gothic"/>
        <family val="2"/>
      </rPr>
      <t>JUNIO</t>
    </r>
    <r>
      <rPr>
        <sz val="12"/>
        <rFont val="Century Gothic"/>
        <family val="2"/>
      </rPr>
      <t xml:space="preserve">: </t>
    </r>
    <r>
      <rPr>
        <b/>
        <sz val="12"/>
        <rFont val="Century Gothic"/>
        <family val="2"/>
      </rPr>
      <t>ACTA DEL CICCI No. 003</t>
    </r>
    <r>
      <rPr>
        <sz val="12"/>
        <rFont val="Century Gothic"/>
        <family val="2"/>
      </rPr>
      <t xml:space="preserve"> - Reunión del Comité de fecha 16 de junio de 2020 TRD:   110-2-2.2 - ACTAS - Actas de Comité del Sistema Integrado de Gestión y Control Interno - Actas de Comité institucional de coordinación de control interno  - CICCI.  Se citó a esté comité mediante radicado N° 2020IE97609 del 10/06/2020.
Se da alcance con radicado N° 2020IE97746 Proceso 4792019 del 11 de junio de 2020.           
NOTA. La Jefe de la Oficina de Control Interno asisté con voz y sin voto a los comités de : 1. Gestión y Desempeño, 2 . Sostenibilidad Contable, 3. Comite de Conciliaciones.
</t>
    </r>
    <r>
      <rPr>
        <b/>
        <sz val="12"/>
        <rFont val="Century Gothic"/>
        <family val="2"/>
      </rPr>
      <t>JULIO:</t>
    </r>
    <r>
      <rPr>
        <sz val="12"/>
        <rFont val="Century Gothic"/>
        <family val="2"/>
      </rPr>
      <t xml:space="preserve">   </t>
    </r>
    <r>
      <rPr>
        <b/>
        <sz val="12"/>
        <rFont val="Century Gothic"/>
        <family val="2"/>
      </rPr>
      <t>ACTA DEL CICCI No. 004</t>
    </r>
    <r>
      <rPr>
        <sz val="12"/>
        <rFont val="Century Gothic"/>
        <family val="2"/>
      </rPr>
      <t xml:space="preserve"> - Reunión del Comité de fecha 30 de julio de 2020 - TRD:   110-2-2.2 - ACTAS - Actas de Comité del Sistema Integrado de Gestión y Control Interno - Actas de Comité institucional de coordinación de control interno  - CICCI.  Se citó a esté comité mediante radicado N 2020IE122732 del 23 de julio de 2020.  
</t>
    </r>
    <r>
      <rPr>
        <b/>
        <sz val="12"/>
        <rFont val="Century Gothic"/>
        <family val="2"/>
      </rPr>
      <t>SEPTIEMBRE:    Acta del CICCI N° 005</t>
    </r>
    <r>
      <rPr>
        <sz val="12"/>
        <rFont val="Century Gothic"/>
        <family val="2"/>
      </rPr>
      <t xml:space="preserve"> - Reunión del Comité de fecha 16 de septiembre de 2020. TRD:   110-2-2.2 - ACTAS - Actas de Comité del Sistema Integrado de Gestión y Control Interno - Actas de Comité institucional de coordinación de control interno  - CICCI.  Se citó a esté comité mediante radicado N 2020IE154042 del 10 de sseptiembre de 2020.</t>
    </r>
    <r>
      <rPr>
        <b/>
        <sz val="12"/>
        <color rgb="FFFF0000"/>
        <rFont val="Century Gothic"/>
        <family val="2"/>
      </rPr>
      <t xml:space="preserve">   
</t>
    </r>
    <r>
      <rPr>
        <b/>
        <sz val="12"/>
        <rFont val="Century Gothic"/>
        <family val="2"/>
      </rPr>
      <t>OCTUBRE: ACTA DEL CICCI N° 006</t>
    </r>
    <r>
      <rPr>
        <sz val="12"/>
        <rFont val="Century Gothic"/>
        <family val="2"/>
      </rPr>
      <t xml:space="preserve"> - Reunión del Comité de fecha 13 de octubre de 2020. TRD:   110-2-2.2 - ACTAS - Actas de Comité del Sistema Integrado de Gestión y Control Interno - Actas de Comité institucional de coordinación de control interno  - CICCI.  Se citó a esté comité mediante radicado N2020IE175538 de fecha 08 de octubre de 2020.   
</t>
    </r>
    <r>
      <rPr>
        <b/>
        <sz val="12"/>
        <rFont val="Century Gothic"/>
        <family val="2"/>
      </rPr>
      <t>OCTUBRE: ACTA DEL CICCI N° 007</t>
    </r>
    <r>
      <rPr>
        <sz val="12"/>
        <rFont val="Century Gothic"/>
        <family val="2"/>
      </rPr>
      <t xml:space="preserve"> - Reunión del Comité de fecha 30 de octubre de 2020. TRD:   110-2-2.2 - ACTAS - Actas de Comité del Sistema Integrado de Gestión y Control Interno - Actas de Comité institucional de coordinación de control interno  - CICCI.  Se citó a esté comité mediante radicado N 2020IE173406 DEL 06/10/2020, 2020IE180690 del 15/10/2020 y 2020IE183630 de fecha 20 de octubre de 2020.</t>
    </r>
    <r>
      <rPr>
        <b/>
        <sz val="12"/>
        <color rgb="FFFF0000"/>
        <rFont val="Century Gothic"/>
        <family val="2"/>
      </rPr>
      <t xml:space="preserve"> </t>
    </r>
    <r>
      <rPr>
        <sz val="12"/>
        <rFont val="Century Gothic"/>
        <family val="2"/>
      </rPr>
      <t xml:space="preserve">
</t>
    </r>
    <r>
      <rPr>
        <b/>
        <sz val="12"/>
        <rFont val="Century Gothic"/>
        <family val="2"/>
      </rPr>
      <t>NOVIEMBRE: ACTA DEL CICCI N° 008</t>
    </r>
    <r>
      <rPr>
        <sz val="12"/>
        <rFont val="Century Gothic"/>
        <family val="2"/>
      </rPr>
      <t xml:space="preserve"> - Reunión del Comité de fecha 12 de noviembe de 2020. TRD:   110-2-2.2 - ACTAS - Actas de Comité del Sistema Integrado de Gestión y Control Interno - Actas de Comité institucional de coordinación de control interno  - CICCI.  Se citó a esté comité mediante radicado</t>
    </r>
    <r>
      <rPr>
        <b/>
        <sz val="12"/>
        <color rgb="FFFF0000"/>
        <rFont val="Century Gothic"/>
        <family val="2"/>
      </rPr>
      <t xml:space="preserve"> </t>
    </r>
    <r>
      <rPr>
        <sz val="12"/>
        <rFont val="Century Gothic"/>
        <family val="2"/>
      </rPr>
      <t xml:space="preserve">N 2020IE193015 del 01/11/2020 y 2020IE194388 de fecha 03 de noviembre de 2020.  </t>
    </r>
    <r>
      <rPr>
        <b/>
        <sz val="12"/>
        <color rgb="FFFF0000"/>
        <rFont val="Century Gothic"/>
        <family val="2"/>
      </rPr>
      <t xml:space="preserve">
</t>
    </r>
    <r>
      <rPr>
        <b/>
        <sz val="12"/>
        <rFont val="Century Gothic"/>
        <family val="2"/>
      </rPr>
      <t>NOVIEMBRE: ACTA DEL CICCI N° 009 -</t>
    </r>
    <r>
      <rPr>
        <sz val="12"/>
        <rFont val="Century Gothic"/>
        <family val="2"/>
      </rPr>
      <t xml:space="preserve"> Reunión del Comité de fecha 19 de noviembe de 2020. TRD:   110-2-2.2 - ACTAS - Actas de Comité del Sistema Integrado de Gestión y Control Interno - Actas de Comité institucional de coordinación de control interno  - CICCI.  Se citó a esté comité mediante radicado N 2020IE198738 del 09/11/2020 y 2020IE204176 de fecha 17 de noviembre de 2020.  </t>
    </r>
    <r>
      <rPr>
        <b/>
        <sz val="12"/>
        <color rgb="FFFF0000"/>
        <rFont val="Century Gothic"/>
        <family val="2"/>
      </rPr>
      <t xml:space="preserve">
</t>
    </r>
    <r>
      <rPr>
        <b/>
        <sz val="12"/>
        <rFont val="Century Gothic"/>
        <family val="2"/>
      </rPr>
      <t>NOVIEMBRE: ACTA DEL CICCI N° 010 -</t>
    </r>
    <r>
      <rPr>
        <sz val="12"/>
        <rFont val="Century Gothic"/>
        <family val="2"/>
      </rPr>
      <t xml:space="preserve"> Reunión del Comité de fecha 23 de noviembe de 2020. TRD:   110-2-2.2 - ACTAS - Actas de Comité del Sistema Integrado de Gestión y Control Interno - Actas de Comité institucional de coordinación de control interno  - CICCI.  Se citó a esté comité mediante radicado N . 2020IE204747 del fecha 17 de noviembre de 2020. 
</t>
    </r>
    <r>
      <rPr>
        <b/>
        <sz val="12"/>
        <rFont val="Century Gothic"/>
        <family val="2"/>
      </rPr>
      <t>DICIEMBRE:   ACTA DEL CICCI N° 011 -</t>
    </r>
    <r>
      <rPr>
        <sz val="12"/>
        <rFont val="Century Gothic"/>
        <family val="2"/>
      </rPr>
      <t xml:space="preserve"> Reunión del Comité de fecha 02 de diciembre de 2020. TRD:   110-2-2.2 - ACTAS - Actas de Comité del Sistema Integrado de Gestión y Control Interno - Actas de Comité institucional de coordinación de control interno  - CICCI.  Se citó a esté comité mediante radicado N . 2020IE211392 de  fecha 25 de noviembre de 2020</t>
    </r>
  </si>
  <si>
    <r>
      <t>ENERO:</t>
    </r>
    <r>
      <rPr>
        <sz val="12"/>
        <rFont val="Century Gothic"/>
        <family val="2"/>
      </rPr>
      <t xml:space="preserve"> Mediante forest No 2020IE03705 del 09 de enero de 2020, se comunico a todas las dependencias la solicitud de información radicada con el forest SDA No. 2020ER03309 para la auditoria regularidad PAD 2020 Código No. 60. 
Mediante forest No 2020EE07650 del 15 de enero de 2020, se apoyo y consolidó la respuesta de la solicitud de información radicada con el forest SDA No. 2020ER03309para la auditoria regularidad PAD 2020 Código No. 60.
Mediante forest No. 2020EE20888 del 30 de enero de 2020, respuesta solicitud de información radicada con el forest SDA No. 2020ER16918 y de la Contraloría No. 2-2020-01342 de la auditoria regularidad PAD 2020 Código No. 60.
Mediante forest No. 2020EE21015 del 30 de enero de 2020, se apoyo y consolidó la respuesta de la solicitud de información radicada con el forest SDA No. 2020ER16922 y de la Contraloría No. 2-2020-01329 para la auditoria regularidad PAD 2020 Código No. 60.
</t>
    </r>
    <r>
      <rPr>
        <b/>
        <sz val="12"/>
        <rFont val="Century Gothic"/>
        <family val="2"/>
      </rPr>
      <t>FEBRERO</t>
    </r>
    <r>
      <rPr>
        <sz val="12"/>
        <rFont val="Century Gothic"/>
        <family val="2"/>
      </rPr>
      <t xml:space="preserve">: Se realizo la consolidacion y tramite para radicacion de los requerimietnos de la Contraloria de Bogota en el marco de la auditoria de Regularidad, código 60, PAD 2020, vigencia 2018, con los siguientes radicados externos: </t>
    </r>
    <r>
      <rPr>
        <b/>
        <sz val="12"/>
        <rFont val="Century Gothic"/>
        <family val="2"/>
      </rPr>
      <t>1.</t>
    </r>
    <r>
      <rPr>
        <sz val="12"/>
        <rFont val="Century Gothic"/>
        <family val="2"/>
      </rPr>
      <t xml:space="preserve"> 2020EE40412 de 19 de febrero de 2020, </t>
    </r>
    <r>
      <rPr>
        <b/>
        <sz val="12"/>
        <rFont val="Century Gothic"/>
        <family val="2"/>
      </rPr>
      <t xml:space="preserve"> 2.</t>
    </r>
    <r>
      <rPr>
        <sz val="12"/>
        <rFont val="Century Gothic"/>
        <family val="2"/>
      </rPr>
      <t xml:space="preserve"> 2020EE45998 de 26 de febrero de 2020, </t>
    </r>
    <r>
      <rPr>
        <b/>
        <sz val="12"/>
        <rFont val="Century Gothic"/>
        <family val="2"/>
      </rPr>
      <t>3.</t>
    </r>
    <r>
      <rPr>
        <sz val="12"/>
        <rFont val="Century Gothic"/>
        <family val="2"/>
      </rPr>
      <t xml:space="preserve"> 2020EE47198 de 27 de febrero.
</t>
    </r>
    <r>
      <rPr>
        <b/>
        <sz val="12"/>
        <rFont val="Century Gothic"/>
        <family val="2"/>
      </rPr>
      <t>ABRIL</t>
    </r>
    <r>
      <rPr>
        <sz val="12"/>
        <rFont val="Century Gothic"/>
        <family val="2"/>
      </rPr>
      <t xml:space="preserve">: Se solicita prorroga a la Contraloría de Bogotá mediante radicado N° 2020EE75891 del 27 de abril de 2020, Durante el mes de abril  se da respuesta al radicado de la contraloria el cual fue remitido con numero 2020ER71579 del 16 de abril y se dio respuesta con radicado 2020EE72194  de 17 de abril.
Se da resppuesta al radicado N° 2020ER76657 del  258/04/2020 y se remite respuesta mediante radicado N° 2020EE77292 del 30 de abril de 2020.
</t>
    </r>
    <r>
      <rPr>
        <b/>
        <sz val="12"/>
        <rFont val="Century Gothic"/>
        <family val="2"/>
      </rPr>
      <t>ABRIL:</t>
    </r>
    <r>
      <rPr>
        <sz val="12"/>
        <rFont val="Century Gothic"/>
        <family val="2"/>
      </rPr>
      <t xml:space="preserve"> Respueta al radicado N° 2020ER73777 del 22 de abril de 2020 y se da repuesta con radicado N° 2020EE74977 del 24 de abril de 2020.
Respuesta al radicado N° 2020ER73795 del 24 de abril se da respuesta mediante radicado N° 2020EE74738 del  22 de abril de 2020.
Respuesta al radicado N° 2020ER71579 del 16 de abril se da respuesta mediante radicado N° 2020EE74722 del  24 de abril de 2020 y radiado 2020EE72194 del 17 de abril de 2020.
</t>
    </r>
    <r>
      <rPr>
        <b/>
        <sz val="12"/>
        <rFont val="Century Gothic"/>
        <family val="2"/>
      </rPr>
      <t xml:space="preserve">JUNIO: </t>
    </r>
    <r>
      <rPr>
        <sz val="12"/>
        <rFont val="Century Gothic"/>
        <family val="2"/>
      </rPr>
      <t>ACTA DEL CICCI No. 003 - Reunión del Comité de fecha 16 de junio de 2020 TRD:   110-2-2.2 - ACTAS - Actas de Comité del Sistema Integrado de Gestión y Control Interno - Actas de Comité institucional de coordinación de control interno  - CICCI.  Se citó a esté comité mediante radicado N° 2020IE97609 del 10/06/2020. Se da alcance con radicado N° 2020IE97746 Proceso 4792019 del 11 de junio de 2020.</t>
    </r>
    <r>
      <rPr>
        <b/>
        <sz val="12"/>
        <rFont val="Century Gothic"/>
        <family val="2"/>
      </rPr>
      <t xml:space="preserve">
JUNIO: </t>
    </r>
    <r>
      <rPr>
        <sz val="12"/>
        <rFont val="Century Gothic"/>
        <family val="2"/>
      </rPr>
      <t xml:space="preserve">2020IE99214 del 15 de junio de 2020, 2020EE106709 del 30 de junio de 2020, 2020EE102683 del 23 de junio de 2020.   
</t>
    </r>
    <r>
      <rPr>
        <b/>
        <sz val="12"/>
        <rFont val="Century Gothic"/>
        <family val="2"/>
      </rPr>
      <t xml:space="preserve">JUNIO: </t>
    </r>
    <r>
      <rPr>
        <sz val="12"/>
        <rFont val="Century Gothic"/>
        <family val="2"/>
      </rPr>
      <t xml:space="preserve">2020IE99832 del   16/06/2020 Respuesta a la solicitud radicada con Forest 2020IE98891 de 12/06/2020. Pronunciamiento DPSIA y SPCI frente a distribución responsabilidad Plan de Mejoramiento informe final auditoria de regularidad PAD 2020 vigencia 2018 código 60.    Radicado 2020IE101658 del 19/06/2020 Respuesta al memorando 2020IE101542 ProcESO 4797275 Fecha: 2020-06-19 Remisión análisis de Causa y explicación por no formulación de acciones en mejoramiento de forma particular para el Hallazgo 3.2.1.4. Radicado 2020IE102035 del 19/06/2020 Respuesta a su radicado No. 2020IE101921, formulación acciones  plan de mejoramiento institucional, auditoría regular vigencia 2018,  código 60. Radicado 2020IE102134 del 20/06/2020 Alcance memorando #: 2020IE102035 de 19 de junio de 2020, revisión coherencia análisis de causas versus acciones formuladas. Se aclara la fecha en que se deben remitir los ajustes, el 21 de junio de 2020. Radicado 2020IE103104 del 23/06/2020 De conformidad con el procedimiento, plan de mejoramiento institucional, código PC01-PR3, actividad  7: “La OCI revisará la coherencia entre la causa identificada y la acción o acciones formuladas y emitirá una respuesta al respecto al líder de la dependencia a más tardar dentro de los dos (2) días siguientes al recibo del análisis de causas y el plan de mejoramiento”  Radicado 2020IE103327 del 24/06/82020 De manera atenta, me permito informar que encontramos coherencia entre las acciones formuladas y la causa identificada para los hallazgos 3.3.2.1 y 3.3.2.2. del Informe Final de la Contraloría de Bogotá. Radicado 2020IE103333 del 24/06/2020 Respuesta a los memorandos 2020IE102962 Y 2020IE103128, verificación de la coherencia de las acciones formuladas versus las causas identificadas.
</t>
    </r>
    <r>
      <rPr>
        <b/>
        <sz val="12"/>
        <rFont val="Century Gothic"/>
        <family val="2"/>
      </rPr>
      <t>JULIO:</t>
    </r>
    <r>
      <rPr>
        <sz val="12"/>
        <rFont val="Century Gothic"/>
        <family val="2"/>
      </rPr>
      <t xml:space="preserve"> Se apoyo y consolidó respuesta para el requerimiento 2020ER125929 del 29/07/2020, mediante el radicado 2020EE126966 del 29/07/2020 .
</t>
    </r>
    <r>
      <rPr>
        <b/>
        <sz val="12"/>
        <rFont val="Century Gothic"/>
        <family val="2"/>
      </rPr>
      <t>JULIO</t>
    </r>
    <r>
      <rPr>
        <sz val="12"/>
        <rFont val="Century Gothic"/>
        <family val="2"/>
      </rPr>
      <t xml:space="preserve">: Se apoyo y consolidó respuesta para el requerimiento 2020ER125929 del 29/07/2020, mediante el radicado 2020EE126966 del 29/07/2020 .
</t>
    </r>
    <r>
      <rPr>
        <b/>
        <sz val="12"/>
        <rFont val="Century Gothic"/>
        <family val="2"/>
      </rPr>
      <t xml:space="preserve">JULIO: </t>
    </r>
    <r>
      <rPr>
        <sz val="12"/>
        <rFont val="Century Gothic"/>
        <family val="2"/>
      </rPr>
      <t xml:space="preserve">Consolidacion y remision de respuesta a requerimeitnos de entes externos de control mediante los siguientes radicados: 2020EE108322 de 01 de julio de 2020, 2020EE115655 de 13 de julio de 2020, 2020EE116881 de 14 de julio de 2020. Radicao 2020IE99933 del 16/06/2020 Alcance memorando 2020IE97601 del 10/06/2020, modificación de las fechas de asesoría en análisis de causas y formulación de acciones del plan de mejoramiento a suscribir ante la Contraloría.
</t>
    </r>
    <r>
      <rPr>
        <b/>
        <sz val="12"/>
        <rFont val="Century Gothic"/>
        <family val="2"/>
      </rPr>
      <t xml:space="preserve">JULIO: </t>
    </r>
    <r>
      <rPr>
        <sz val="12"/>
        <rFont val="Century Gothic"/>
        <family val="2"/>
      </rPr>
      <t xml:space="preserve">- Respuesta solicitud de información con radicado SDA 2020ER107012- Ejecución de recursos destinados a proyectos vinculados con pueblos y comunidades étnicas, vigencia 2019 (PROYECTOS ASOCIADOS AL CUMPLIMIENTO DE LOS ACUERDOS DE PAZ (POSTCONFLICTO) Y A PROYECTOSASOCIADOS A LA ATENCIÓN DE PUEBLOS Y COMUNIDADES INDÍGENAS, NARP Y RROM. Oficio radicado No. 2020EE109141 del 2 de julio de 2020. 
- Elaboración informe de seguimiento semestral sobre el avance en el cumplimiento de la acción No.1-Código hallazgo No.7 del plan de mejoramiento suscrito ante la Contraloría General de la República-CGR, con fecha de corte 30 de junio del 2020. Radicado No. 2020EE118342 del 16 de julio de 2020. 
</t>
    </r>
    <r>
      <rPr>
        <b/>
        <sz val="12"/>
        <rFont val="Century Gothic"/>
        <family val="2"/>
      </rPr>
      <t>AGOSTO:</t>
    </r>
    <r>
      <rPr>
        <sz val="12"/>
        <rFont val="Century Gothic"/>
        <family val="2"/>
      </rPr>
      <t xml:space="preserve"> Se efectuó seguimiento a las respuesta a requerimientos efectuados por la Contraloría de Bogotá, así: 2020EE130611 respuesta al requerimiento 20202ER127640; 2020EE134858 respuesta el requerimiento 2020ER132712; 2020EE136399 respuesta al requerimiento 2020ER136686; 2020EE132607 respuesta al requrimiento 2020ER130345
</t>
    </r>
    <r>
      <rPr>
        <b/>
        <sz val="12"/>
        <rFont val="Century Gothic"/>
        <family val="2"/>
      </rPr>
      <t xml:space="preserve">SEPTIEMBRE: </t>
    </r>
    <r>
      <rPr>
        <sz val="12"/>
        <rFont val="Century Gothic"/>
        <family val="2"/>
      </rPr>
      <t>Se da Respuesta mediante radicado N° 2020EE147498 del 01 de septiembre de 2020, solicitud de información con radicado SDA No. 2020ER80925 – y radicado Contraloría No. 3-2020-11487 del 30 de julio de2020, información de contratos urgencias manifiestas.</t>
    </r>
    <r>
      <rPr>
        <b/>
        <sz val="12"/>
        <rFont val="Century Gothic"/>
        <family val="2"/>
      </rPr>
      <t xml:space="preserve">
SEPTIEMBRE: </t>
    </r>
    <r>
      <rPr>
        <sz val="12"/>
        <rFont val="Century Gothic"/>
        <family val="2"/>
      </rPr>
      <t>Mediante radicado No. 2020EE167380 del 29 de septiembre de 2020 se atendió el requerimiento cursado por la Contraloría de Bogotá a través del radicado No. 2020ER164154 del 24 de septiembre de 2020.</t>
    </r>
    <r>
      <rPr>
        <b/>
        <sz val="12"/>
        <rFont val="Century Gothic"/>
        <family val="2"/>
      </rPr>
      <t xml:space="preserve">
OCTUBRE: </t>
    </r>
    <r>
      <rPr>
        <sz val="12"/>
        <rFont val="Century Gothic"/>
        <family val="2"/>
      </rPr>
      <t>Mediante radicado SDA No. 2020EE185021 del 21 de octubre de 2020 se dió respuesta al requerimiento cursado por la Contraloría de Bogotá a través del radicado No. SDA No. 2020ER181467 del 16 de octubre de 2020, con el cual solicita información relacionada con el proyecto Corredor Ambiental Juan Amarillo. Mediante radicado SDA No.2020ER170230 del 02 de octubre de 2020 se atendió el requerimiento cursado por la Contraloría de Bogotá a través del radicado No. 2020ER170230 del 02 de octubre de 2020, con el cual solicita información sobre los Proyectos de Inversión del Plan de Desarrollo en al merco de la Auditoria de Regularidad vigencia 2019.</t>
    </r>
    <r>
      <rPr>
        <b/>
        <sz val="12"/>
        <rFont val="Century Gothic"/>
        <family val="2"/>
      </rPr>
      <t xml:space="preserve">
NOVIEMBRE: </t>
    </r>
    <r>
      <rPr>
        <sz val="12"/>
        <rFont val="Century Gothic"/>
        <family val="2"/>
      </rPr>
      <t xml:space="preserve">Mediante radicado No. 2020EE208262 del  20 de Noviembre de 2020 se remitieron las observaciones al Informe Preliminar de Seguimiento a los Mapas de Riesgos de las Entidades Distritales cursado por la veeduria Distrital a través del radicado No. 2020ER201871 del 12 de Noviembre de 2020.
</t>
    </r>
    <r>
      <rPr>
        <b/>
        <sz val="12"/>
        <rFont val="Century Gothic"/>
        <family val="2"/>
      </rPr>
      <t>DICIEMBRE:</t>
    </r>
    <r>
      <rPr>
        <sz val="12"/>
        <rFont val="Century Gothic"/>
        <family val="2"/>
      </rPr>
      <t xml:space="preserve"> Mediante radicado N° 2020EE232969 del 21/12/2020  Respuesta al radicado Contraloría 2-2020-21130, SDA 2020ER229531, Valoración Costos Ambientales y radicado N° 2020EE232958 del 21/12/2020 Respuesta solicitud de información con radicado SDA No. 2020ER80925 y 2020ER128105-, radicado Contraloría No. 3-2020-11487 del 30 de julio de 2020, información de contratos urgencias manifiesta.</t>
    </r>
  </si>
  <si>
    <t>2020ER218437</t>
  </si>
  <si>
    <t>2020ER218437 - 2-2020-20259 - SOLICITUD INFORMACIÓN1. Del Convenio de Asociación 20161264, celebrado entre la SDA y la Pontificia
Universidad Javeriana, informar lo siguiente:
 Hoja de vida y acto administrativo de nombramiento de Francisco José Cruz
Prada.
 Hoja de vida y acto administrativo de nombramiento de las siguientes
personas que actuaron como supervisores del Convenio: Diana Andrea
Cabrera Tibaquira, Julio Cesar Pinzón Reyes, Adriana Lucia Santa Méndez
y Johan Fernando Vidal Patiño.</t>
  </si>
  <si>
    <t>ER</t>
  </si>
  <si>
    <t xml:space="preserve"> 2020EE221388</t>
  </si>
  <si>
    <t>2020EE221388</t>
  </si>
  <si>
    <t>RESPUESTA SOLICITUD DE INFORMACIÓN 2020ER218437 - 2-2020-20259 - SOLICITUD INFORMACIÓN1. Del Convenio de Asociación 20161264, celebrado entre la SDA y la Pontificia</t>
  </si>
  <si>
    <t>EE</t>
  </si>
  <si>
    <t>2020IE220609</t>
  </si>
  <si>
    <t>CONSOLIDAR:  Solicitud de información Contraloría de Bogotá Radicado 2020ER80925 - Contratos y Convenios suscritos a partir de la declaratoria de calamidad del COVID-19 – Urgencia
Manifiesta.</t>
  </si>
  <si>
    <t>RECIBIDO</t>
  </si>
  <si>
    <t>2020IE220609 2020ER80925 2020ER128105</t>
  </si>
  <si>
    <t>2020EE222435</t>
  </si>
  <si>
    <t>2020EE226594</t>
  </si>
  <si>
    <t xml:space="preserve"> 2020ER80925 2020ER128105 </t>
  </si>
  <si>
    <t>2020ER225896</t>
  </si>
  <si>
    <t xml:space="preserve">2-2020-20879 - Remisión Informe Final de la Auditoria de Regularidad a la Secretaría Distrital de Ambiente- SDA Código 69 PAD 2020 vigencia 2019. - En consecuencia, de conformidad con el Artículo Octavo de la Resolución Reglamentaria
036 del 20 de septiembre de 2020, expedida por la Contraloría de Bogotá, D.C., dentro de
los diez (10) días siguientes al recibo de la presente comunicación, deberá reportar a través
del Sistema de Vigilancia y Control Fiscal - SIVICOF, el Plan de Mejoramiento que contenga
las acciones y metas que formule la entidad, para subsanar los hallazgos evidenciados en
el informe. HALLAZGO CANTIDAD VALOR (En
pesos) REFERENCIACIÓN
1. Administrativos 15 N.A.
Control Fiscal Interno:
3.1.1.1; 3.1.1.2
Gestión Contractual:
3.1.3.1; 3.1.3.2; 3.1.3.3; 3.1.3.4
Planes, Programas y Proyectos:
3.2.1.1; 3.2.1.2; 3.2.1.3; 3.2.1.4; 3.2.1.5;
3.2.1.6
Estados Financieros:
3.3.1.1.
Control Interno Contable:
3.3.2.1
Gestión Presupuestal:
3.3.4.1
2. Disciplinarios 10 N.A.
Gestión Contractual:
3.1.3.1; 3.1.3.2; 3.1.3.3
Planes, Programas y Proyectos:
3.2.1.1; 3.2.1.2; 3.2.1.3; 3.2.1.4; 3.2.1.5;
3.2.1.6
Gestión Presupuestal:
3.3.4.1
3. Penales N.A. N.A.
4. Fiscales 1 $161.446.305,55 Gestión Contractual: 3.1.3.1
</t>
  </si>
  <si>
    <t>2020IE225567</t>
  </si>
  <si>
    <t>CONSOLIDAR:  Respuesta solicitud de información con radicado SDA No. 2020ER80925 y 2020ER128105–, radicado Contraloría No. 3-2020-11487 del 30 de julio de 2020, información de contratos urgencias manifiestas.</t>
  </si>
  <si>
    <t>2020ER227193</t>
  </si>
  <si>
    <t xml:space="preserve">De manera atenta y por instrucción del Doctor Andrés Castro Franco - Contralor de Bogotá, se realizará un inventario de las diferentes bases de datos de los
sujetos de control de la Contraloría de Bogotá; información que nos ayuda a establecer unas series de indicadores, estadísticas y otros insumos que nos
permitirán fortalecer y mejorar nuestro proceso auditor.
Por lo anteriormente mencionado, se les solicita allegar las bases de datos, las cuales manejan sus entidades; describir lo siguiente:
A. Bases de Datos
1. Nombre
2. Tamaño
3. Periodicidad de actualización.
</t>
  </si>
  <si>
    <t>2020IE228512</t>
  </si>
  <si>
    <t>CONSOLIDAR:  2020ER227193 Solicitud Contraloría Bases de Datos sujetos de Control</t>
  </si>
  <si>
    <t>2020EE232969</t>
  </si>
  <si>
    <t xml:space="preserve"> Respuesta al radicado Contraloría 2-2020-21130, SDA 2020ER229531, Valoración Costos Ambientales.</t>
  </si>
  <si>
    <t>2020EE232958</t>
  </si>
  <si>
    <t>Respuesta solicitud de información con radicado SDA No. 2020ER80925 y 2020ER128105-, radicado Contraloría No. 3-2020-11487 del 30 de julio de 2020, información de contratos urgencias manifiesta</t>
  </si>
  <si>
    <r>
      <rPr>
        <b/>
        <sz val="12"/>
        <rFont val="Century Gothic"/>
        <family val="2"/>
      </rPr>
      <t>DICIEMBRE:</t>
    </r>
    <r>
      <rPr>
        <sz val="12"/>
        <rFont val="Century Gothic"/>
        <family val="2"/>
      </rPr>
      <t xml:space="preserve"> Mediante el radicado N°2020IE234100  del 22 de diciembre de 2020, informe de seguimiento a la implementación de las recomendaciones realizadas por la OCI.</t>
    </r>
  </si>
  <si>
    <t xml:space="preserve">2020EE236662 </t>
  </si>
  <si>
    <t>Solicitud de prórroga, para la presentación del plan de mejoramiento de la Auditoría de Regularidad, PAD 2020, Código N° 69, vigencia 2019, radicado SDA No. 2020ER225896-Radicado Contraloría de Bogotá D.C No. 2-2020-20879 del 14 de diciembre de 2020.</t>
  </si>
  <si>
    <t>CONTRALORÍA BOGOTÁ</t>
  </si>
  <si>
    <t>2020EE237909</t>
  </si>
  <si>
    <t>Respuesta solicitud de información con radicado SDA No. 2020ER80925 y
2020ER128105–, radicado Contraloría No. 3-2020-11487 del 30 de julio de 2020,
información de contratos urgencias manifiestas.</t>
  </si>
  <si>
    <t xml:space="preserve">2020EE229472 </t>
  </si>
  <si>
    <t>Respuesta al radicado 2020ER227193, inventario de las diferentes bases de datos</t>
  </si>
  <si>
    <r>
      <rPr>
        <b/>
        <sz val="12"/>
        <rFont val="Century Gothic"/>
        <family val="2"/>
      </rPr>
      <t xml:space="preserve">DICIEMBRE: </t>
    </r>
    <r>
      <rPr>
        <sz val="12"/>
        <rFont val="Century Gothic"/>
        <family val="2"/>
      </rPr>
      <t xml:space="preserve">Mediante radicado N° 2020IE229167 del 16 de diciembre de 2020, se comunica el seguimiento al Decreto 371.
</t>
    </r>
    <r>
      <rPr>
        <b/>
        <sz val="12"/>
        <rFont val="Century Gothic"/>
        <family val="2"/>
      </rPr>
      <t xml:space="preserve">Publicado en el Link: </t>
    </r>
    <r>
      <rPr>
        <sz val="12"/>
        <rFont val="Century Gothic"/>
        <family val="2"/>
      </rPr>
      <t xml:space="preserve"> http://www.ambientebogota.gov.co/web/transparencia/reportes-de-control-interno/-/document_library_display/Jkr8/view/9951025/29419?_110_INSTANCE_Jkr8_redirect=http%3A%2F%2Fwww.ambientebogota.gov.co%2Fweb%2Ftransparencia%2Freportes-de-control-interno%2F-%2Fdocument_library_display%2FJkr8%2Fview%2F9951025</t>
    </r>
  </si>
  <si>
    <r>
      <rPr>
        <b/>
        <sz val="12"/>
        <rFont val="Century Gothic"/>
        <family val="2"/>
      </rPr>
      <t xml:space="preserve">MAYO: </t>
    </r>
    <r>
      <rPr>
        <sz val="12"/>
        <rFont val="Century Gothic"/>
        <family val="2"/>
      </rPr>
      <t>Mediante radicado 2020IE81589 del 12 de mayo de 2020 se comunica respuesta radicado N°2020IE79304 Plan de adecuación y Sostenibilidad de MIPG-SDA</t>
    </r>
    <r>
      <rPr>
        <b/>
        <sz val="12"/>
        <rFont val="Century Gothic"/>
        <family val="2"/>
      </rPr>
      <t xml:space="preserve">
NOVIEMBRE: </t>
    </r>
    <r>
      <rPr>
        <sz val="12"/>
        <rFont val="Century Gothic"/>
        <family val="2"/>
      </rPr>
      <t>Mediante radicado N°</t>
    </r>
    <r>
      <rPr>
        <b/>
        <sz val="12"/>
        <rFont val="Century Gothic"/>
        <family val="2"/>
      </rPr>
      <t xml:space="preserve"> </t>
    </r>
    <r>
      <rPr>
        <sz val="12"/>
        <rFont val="Century Gothic"/>
        <family val="2"/>
      </rPr>
      <t xml:space="preserve">2020IE211069 24/11/2020 se comunica el  Seguimiento actas de autocontrol proceso Gestión Administrativa.
</t>
    </r>
    <r>
      <rPr>
        <b/>
        <sz val="12"/>
        <rFont val="Century Gothic"/>
        <family val="2"/>
      </rPr>
      <t>NOVIEMBRE:</t>
    </r>
    <r>
      <rPr>
        <sz val="12"/>
        <rFont val="Century Gothic"/>
        <family val="2"/>
      </rPr>
      <t xml:space="preserve"> Mediante radicado N° 2020IE209005 20/11/2020se comunica el seguimiento actas de autocontrol proceso Gestión Financiera.
</t>
    </r>
    <r>
      <rPr>
        <b/>
        <sz val="12"/>
        <rFont val="Century Gothic"/>
        <family val="2"/>
      </rPr>
      <t xml:space="preserve">NOVIEMBRE: </t>
    </r>
    <r>
      <rPr>
        <sz val="12"/>
        <rFont val="Century Gothic"/>
        <family val="2"/>
      </rPr>
      <t xml:space="preserve">Mediante radicado N° 2020IE208961 del 20/11/2020 se comunica el seguimeinto actas de autocontrol proceso Gestión Jurídica y del avance plan operativo y las metas a cargo de la Dirección Legal del proyecto de inversión 7806 “Fortalecimiento Jurídico de la Secretaría Distrital de Ambiente”
</t>
    </r>
    <r>
      <rPr>
        <b/>
        <sz val="12"/>
        <rFont val="Century Gothic"/>
        <family val="2"/>
      </rPr>
      <t>NOVIEMBRE:</t>
    </r>
    <r>
      <rPr>
        <sz val="12"/>
        <rFont val="Century Gothic"/>
        <family val="2"/>
      </rPr>
      <t xml:space="preserve"> Mediante radicado N°2020IE210905 del 24/11/2020, se comunica el seguimiento actas de autocontrol Proceso Gestión Disciplinaria. 
</t>
    </r>
    <r>
      <rPr>
        <b/>
        <sz val="12"/>
        <rFont val="Century Gothic"/>
        <family val="2"/>
      </rPr>
      <t>NOVIEMBRE</t>
    </r>
    <r>
      <rPr>
        <sz val="12"/>
        <rFont val="Century Gothic"/>
        <family val="2"/>
      </rPr>
      <t xml:space="preserve">: Mediante radicado N° 2020IE211069 del 24/11/2020,  se comunica el seguimiento actas de autocontrol proceso Gestión Administrativa y del avance plan operativo y los proyectos de inversión a cargo de la DGC. 
</t>
    </r>
    <r>
      <rPr>
        <b/>
        <sz val="12"/>
        <rFont val="Century Gothic"/>
        <family val="2"/>
      </rPr>
      <t xml:space="preserve">NOVIEMBRE: </t>
    </r>
    <r>
      <rPr>
        <sz val="12"/>
        <rFont val="Century Gothic"/>
        <family val="2"/>
      </rPr>
      <t xml:space="preserve">Mediante radicado N° 2020IE214776 del 28/11/2020, se comunica el seguimiento actas de autocontrol proceso Comunicaciones.
</t>
    </r>
    <r>
      <rPr>
        <b/>
        <sz val="12"/>
        <rFont val="Century Gothic"/>
        <family val="2"/>
      </rPr>
      <t xml:space="preserve">NOVIEMBRE: </t>
    </r>
    <r>
      <rPr>
        <sz val="12"/>
        <rFont val="Century Gothic"/>
        <family val="2"/>
      </rPr>
      <t xml:space="preserve">Mediante radicado N° 2020IE216064 del 30/11/2020, se comunica el seguimiento actas de autocontrol proceso Sistema Integrado de Gestión.
</t>
    </r>
    <r>
      <rPr>
        <b/>
        <sz val="12"/>
        <rFont val="Century Gothic"/>
        <family val="2"/>
      </rPr>
      <t>DICIEMBRE:</t>
    </r>
    <r>
      <rPr>
        <sz val="12"/>
        <rFont val="Century Gothic"/>
        <family val="2"/>
      </rPr>
      <t xml:space="preserve"> Mediante radicado N°  2020IE219319 del 03/12/2020, se comunica el seguimiento actas de autocontrol proceso Proceso Gestión Tecnológica.
</t>
    </r>
    <r>
      <rPr>
        <b/>
        <sz val="12"/>
        <rFont val="Century Gothic"/>
        <family val="2"/>
      </rPr>
      <t>DICIEMBRE:</t>
    </r>
    <r>
      <rPr>
        <sz val="12"/>
        <rFont val="Century Gothic"/>
        <family val="2"/>
      </rPr>
      <t xml:space="preserve"> Mediante radicado N° 2020IE222681 del 09/12/2020, se comunica el seguimiento actas de autocontrol proceso Gestión Ambiental y Desarrollo Rural.
</t>
    </r>
    <r>
      <rPr>
        <b/>
        <sz val="12"/>
        <rFont val="Century Gothic"/>
        <family val="2"/>
      </rPr>
      <t>DICIEMBRE:</t>
    </r>
    <r>
      <rPr>
        <sz val="12"/>
        <rFont val="Century Gothic"/>
        <family val="2"/>
      </rPr>
      <t xml:space="preserve"> Mediante radicado N° 2020IE221734 del 09/12/2020,  se comunica el Seguimiento acciones formuladas en PAAC, PAyS y plan de mejoramiento suscrito ante la Contraloría relacionadas con las reuniones de autocontrol.
</t>
    </r>
    <r>
      <rPr>
        <b/>
        <sz val="12"/>
        <rFont val="Century Gothic"/>
        <family val="2"/>
      </rPr>
      <t>DICIEMBRE:</t>
    </r>
    <r>
      <rPr>
        <sz val="12"/>
        <rFont val="Century Gothic"/>
        <family val="2"/>
      </rPr>
      <t xml:space="preserve"> Mediante el radicado N° 2020IE232187 del 21 de diciembre de 2020  - Alcance al memorando SDA No. 2020IE227203 de fecha 15/12/2020, seguimiento al plan de adecuación y sostenibilidad del Modelo integrado de planeación y gestión MIPG - SDA 2020.
</t>
    </r>
    <r>
      <rPr>
        <b/>
        <sz val="12"/>
        <rFont val="Century Gothic"/>
        <family val="2"/>
      </rPr>
      <t xml:space="preserve">Publicado en el link:  </t>
    </r>
    <r>
      <rPr>
        <sz val="12"/>
        <rFont val="Century Gothic"/>
        <family val="2"/>
      </rPr>
      <t>http://www.ambientebogota.gov.co/web/transparencia/reportes-de-control-interno/-/document_library_display/Jkr8/view/9951025/29420?_110_INSTANCE_Jkr8_redirect=http%3A%2F%2Fwww.ambientebogota.gov.co%2Fweb%2Ftransparencia%2Freportes-de-control-interno%2F-%2Fdocument_library_display%2FJkr8%2Fview%2F9951025</t>
    </r>
  </si>
  <si>
    <r>
      <t>DICIEMBRE:</t>
    </r>
    <r>
      <rPr>
        <sz val="12"/>
        <rFont val="Century Gothic"/>
        <family val="2"/>
      </rPr>
      <t xml:space="preserve"> Mediante el radicado N°2020IE229425 del 17 de diciembre de 2020, se comunica el Informe Preliminar al Proceso Gestión Técnologica.</t>
    </r>
    <r>
      <rPr>
        <b/>
        <sz val="12"/>
        <rFont val="Century Gothic"/>
        <family val="2"/>
      </rPr>
      <t xml:space="preserve">
DICIEMBRE: </t>
    </r>
    <r>
      <rPr>
        <sz val="12"/>
        <rFont val="Century Gothic"/>
        <family val="2"/>
      </rPr>
      <t xml:space="preserve">Mediante radicado N° 2020IE237056 del 24 dicicembre de 2020, se comunica el Informe Final Auditoría al Proceso Gestión Técnologica.
Publicado en el link: http://www.ambientebogota.gov.co/web/transparencia/reportes-de-control-interno/-/document_library_display/Jkr8/view/9798985/29427?_110_INSTANCE_Jkr8_redirect=http%3A%2F%2Fwww.ambientebogota.gov.co%2Fweb%2Ftransparencia%2Freportes-de-control-interno%2F-%2Fdocument_library_display%2FJkr8%2Fview%2F9798985
</t>
    </r>
  </si>
  <si>
    <r>
      <t>NOVIEMBRE:</t>
    </r>
    <r>
      <rPr>
        <sz val="12"/>
        <rFont val="Century Gothic"/>
        <family val="2"/>
      </rPr>
      <t xml:space="preserve"> Se comunica el informe preliminar mediante el radicado N° : 2020IE212341 Proceso 4929340 deel 25 de noviembre de 2020.</t>
    </r>
    <r>
      <rPr>
        <b/>
        <sz val="12"/>
        <rFont val="Century Gothic"/>
        <family val="2"/>
      </rPr>
      <t xml:space="preserve">
DICIEMBRE:</t>
    </r>
    <r>
      <rPr>
        <sz val="12"/>
        <rFont val="Century Gothic"/>
        <family val="2"/>
      </rPr>
      <t xml:space="preserve"> Mediante el radicado N° 2020IE222767 del 09 de diciembre de 2020-Informe definitivo del Trabajo de Auditoria Interna al Proceso Servicio a la Ciudadania</t>
    </r>
    <r>
      <rPr>
        <b/>
        <sz val="12"/>
        <rFont val="Century Gothic"/>
        <family val="2"/>
      </rPr>
      <t xml:space="preserve">
Publicado en el Link: </t>
    </r>
    <r>
      <rPr>
        <sz val="12"/>
        <rFont val="Century Gothic"/>
        <family val="2"/>
      </rPr>
      <t>http://www.ambientebogota.gov.co/web/transparencia/reportes-de-control-interno/-/document_library_display/Jkr8/view/9798985/29315?_110_INSTANCE_Jkr8_redirect=http%3A%2F%2Fwww.ambientebogota.gov.co%2Fweb%2Ftransparencia%2Freportes-de-control-interno%2F-%2Fdocument_library_display%2FJkr8%2Fview%2F9798985</t>
    </r>
  </si>
  <si>
    <t>• Auditoría al proceso de gestión del talento humano (cumplimiento del Decreto 1072, estándar OHSAS 18001, Sistema de Información Distrital de Empleo y Administración Pública – SIDEAP, Circular Externa 003 de 2018 - Circular Externa 006 de 2018).</t>
  </si>
  <si>
    <t>Se evaluó la aprehensión al código de integridad (quejas al comité de convivencia laboral, quejas o denuncias relacionados con la presunta vulneración de valores).</t>
  </si>
  <si>
    <t>informe de seguimiento a la Implementación de la Política de prevención del daño Antijurídico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</si>
</sst>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dd/mm/yyyy;@"/>
  </numFmts>
  <fonts count="46" x14ac:knownFonts="1">
    <font>
      <sz val="11"/>
      <color theme="1"/>
      <name val="Arial"/>
      <family val="2"/>
    </font>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name val="Arial"/>
      <family val="2"/>
    </font>
    <font>
      <sz val="10"/>
      <color theme="1"/>
      <name val="Arial"/>
      <family val="2"/>
    </font>
    <font>
      <b/>
      <sz val="11"/>
      <color rgb="FFFF0000"/>
      <name val="Arial"/>
      <family val="2"/>
    </font>
    <font>
      <b/>
      <sz val="12"/>
      <color theme="1"/>
      <name val="Arial"/>
      <family val="2"/>
    </font>
    <font>
      <sz val="12"/>
      <color theme="1"/>
      <name val="Arial"/>
      <family val="2"/>
    </font>
    <font>
      <b/>
      <sz val="8"/>
      <name val="Calibri"/>
      <family val="2"/>
    </font>
    <font>
      <sz val="9"/>
      <color indexed="81"/>
      <name val="Tahoma"/>
      <family val="2"/>
    </font>
    <font>
      <b/>
      <sz val="9"/>
      <color indexed="81"/>
      <name val="Tahoma"/>
      <family val="2"/>
    </font>
    <font>
      <sz val="12"/>
      <name val="Century Gothic"/>
      <family val="2"/>
    </font>
    <font>
      <sz val="12"/>
      <color theme="1"/>
      <name val="Century Gothic"/>
      <family val="2"/>
    </font>
    <font>
      <b/>
      <sz val="12"/>
      <color theme="1"/>
      <name val="Century Gothic"/>
      <family val="2"/>
    </font>
    <font>
      <b/>
      <sz val="12"/>
      <name val="Century Gothic"/>
      <family val="2"/>
    </font>
    <font>
      <sz val="12"/>
      <color rgb="FFFF0000"/>
      <name val="Century Gothic"/>
      <family val="2"/>
    </font>
    <font>
      <b/>
      <u/>
      <sz val="12"/>
      <name val="Century Gothic"/>
      <family val="2"/>
    </font>
    <font>
      <u/>
      <sz val="12"/>
      <name val="Century Gothic"/>
      <family val="2"/>
    </font>
    <font>
      <sz val="12"/>
      <color indexed="8"/>
      <name val="Century Gothic"/>
      <family val="2"/>
    </font>
    <font>
      <b/>
      <sz val="16"/>
      <name val="Arial"/>
      <family val="2"/>
    </font>
    <font>
      <sz val="16"/>
      <name val="Arial"/>
      <family val="2"/>
    </font>
    <font>
      <sz val="16"/>
      <color theme="1"/>
      <name val="Arial"/>
      <family val="2"/>
    </font>
    <font>
      <b/>
      <sz val="16"/>
      <color theme="1"/>
      <name val="Arial"/>
      <family val="2"/>
    </font>
    <font>
      <b/>
      <sz val="10"/>
      <color theme="1"/>
      <name val="Arial"/>
      <family val="2"/>
    </font>
    <font>
      <sz val="10"/>
      <color rgb="FFFF0000"/>
      <name val="Arial"/>
      <family val="2"/>
    </font>
    <font>
      <sz val="9"/>
      <color theme="1"/>
      <name val="Arial"/>
      <family val="2"/>
    </font>
    <font>
      <sz val="11"/>
      <color rgb="FFFF0000"/>
      <name val="Arial"/>
      <family val="2"/>
    </font>
    <font>
      <b/>
      <sz val="12"/>
      <color rgb="FFFF0000"/>
      <name val="Century Gothic"/>
      <family val="2"/>
    </font>
    <font>
      <b/>
      <u/>
      <sz val="12"/>
      <color theme="1"/>
      <name val="Century Gothic"/>
      <family val="2"/>
    </font>
    <font>
      <b/>
      <sz val="12"/>
      <name val="Arial"/>
      <family val="2"/>
    </font>
    <font>
      <sz val="12"/>
      <name val="Arial"/>
      <family val="2"/>
    </font>
    <font>
      <b/>
      <sz val="11"/>
      <name val="Century Gothic"/>
      <family val="2"/>
    </font>
    <font>
      <sz val="11"/>
      <name val="Century Gothic"/>
      <family val="2"/>
    </font>
    <font>
      <sz val="11"/>
      <name val="Calibri"/>
      <family val="2"/>
      <scheme val="minor"/>
    </font>
    <font>
      <b/>
      <sz val="11"/>
      <name val="Calibri"/>
      <family val="2"/>
      <scheme val="minor"/>
    </font>
    <font>
      <b/>
      <sz val="11"/>
      <name val="Calibri Light"/>
      <family val="2"/>
      <scheme val="major"/>
    </font>
    <font>
      <sz val="11"/>
      <name val="Calibri Light"/>
      <family val="2"/>
      <scheme val="major"/>
    </font>
    <font>
      <sz val="11"/>
      <name val="Arial"/>
      <family val="2"/>
    </font>
    <font>
      <b/>
      <sz val="14"/>
      <name val="Century Gothic"/>
      <family val="2"/>
    </font>
    <font>
      <sz val="14"/>
      <name val="Century Gothic"/>
      <family val="2"/>
    </font>
    <font>
      <sz val="11"/>
      <color theme="1"/>
      <name val="Calibri Light"/>
      <family val="2"/>
      <scheme val="major"/>
    </font>
    <font>
      <sz val="11"/>
      <color rgb="FF222222"/>
      <name val="Calibri Light"/>
      <family val="2"/>
      <scheme val="major"/>
    </font>
    <font>
      <sz val="11"/>
      <color rgb="FF000000"/>
      <name val="Calibri Light"/>
      <family val="2"/>
      <scheme val="major"/>
    </font>
    <font>
      <sz val="11"/>
      <color rgb="FF000000"/>
      <name val="Calibri"/>
      <family val="2"/>
    </font>
  </fonts>
  <fills count="3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AFE9E8"/>
        <bgColor indexed="64"/>
      </patternFill>
    </fill>
    <fill>
      <patternFill patternType="solid">
        <fgColor rgb="FFCC99FF"/>
        <bgColor indexed="64"/>
      </patternFill>
    </fill>
    <fill>
      <patternFill patternType="solid">
        <fgColor rgb="FFFFFF99"/>
        <bgColor indexed="64"/>
      </patternFill>
    </fill>
    <fill>
      <patternFill patternType="solid">
        <fgColor rgb="FF00FF99"/>
        <bgColor indexed="64"/>
      </patternFill>
    </fill>
    <fill>
      <patternFill patternType="solid">
        <fgColor rgb="FFFF0000"/>
        <bgColor indexed="64"/>
      </patternFill>
    </fill>
    <fill>
      <patternFill patternType="solid">
        <fgColor rgb="FFFF99FF"/>
        <bgColor indexed="64"/>
      </patternFill>
    </fill>
    <fill>
      <patternFill patternType="solid">
        <fgColor theme="4"/>
        <bgColor indexed="64"/>
      </patternFill>
    </fill>
    <fill>
      <patternFill patternType="solid">
        <fgColor rgb="FFE09DE5"/>
        <bgColor indexed="64"/>
      </patternFill>
    </fill>
    <fill>
      <patternFill patternType="solid">
        <fgColor theme="0" tint="-0.34998626667073579"/>
        <bgColor rgb="FFE2EFD9"/>
      </patternFill>
    </fill>
    <fill>
      <patternFill patternType="solid">
        <fgColor theme="0"/>
        <bgColor rgb="FFE2EFD9"/>
      </patternFill>
    </fill>
    <fill>
      <patternFill patternType="solid">
        <fgColor theme="9" tint="0.79998168889431442"/>
        <bgColor indexed="64"/>
      </patternFill>
    </fill>
    <fill>
      <patternFill patternType="solid">
        <fgColor theme="0" tint="-0.14999847407452621"/>
        <bgColor rgb="FFE2EFD9"/>
      </patternFill>
    </fill>
    <fill>
      <patternFill patternType="solid">
        <fgColor rgb="FFFF66FF"/>
        <bgColor rgb="FFE2EFD9"/>
      </patternFill>
    </fill>
    <fill>
      <patternFill patternType="solid">
        <fgColor rgb="FFFF66FF"/>
        <bgColor indexed="64"/>
      </patternFill>
    </fill>
    <fill>
      <patternFill patternType="solid">
        <fgColor theme="9" tint="0.79998168889431442"/>
        <bgColor rgb="FFE2EFD9"/>
      </patternFill>
    </fill>
    <fill>
      <patternFill patternType="solid">
        <fgColor rgb="FF92D050"/>
        <bgColor indexed="64"/>
      </patternFill>
    </fill>
    <fill>
      <patternFill patternType="solid">
        <fgColor rgb="FFFFFF00"/>
        <bgColor rgb="FFE2EFD9"/>
      </patternFill>
    </fill>
    <fill>
      <patternFill patternType="solid">
        <fgColor rgb="FFFFFF00"/>
        <bgColor indexed="64"/>
      </patternFill>
    </fill>
    <fill>
      <patternFill patternType="solid">
        <fgColor rgb="FF92D050"/>
        <bgColor rgb="FFE2EFD9"/>
      </patternFill>
    </fill>
    <fill>
      <patternFill patternType="solid">
        <fgColor rgb="FFCCECFF"/>
        <bgColor indexed="64"/>
      </patternFill>
    </fill>
    <fill>
      <patternFill patternType="solid">
        <fgColor theme="7" tint="0.59999389629810485"/>
        <bgColor rgb="FFE2EFD9"/>
      </patternFill>
    </fill>
    <fill>
      <patternFill patternType="solid">
        <fgColor theme="4" tint="0.39997558519241921"/>
        <bgColor indexed="64"/>
      </patternFill>
    </fill>
    <fill>
      <patternFill patternType="solid">
        <fgColor theme="4" tint="0.39997558519241921"/>
        <bgColor rgb="FFE2EFD9"/>
      </patternFill>
    </fill>
    <fill>
      <patternFill patternType="solid">
        <fgColor rgb="FFE2EFDA"/>
        <bgColor indexed="64"/>
      </patternFill>
    </fill>
    <fill>
      <patternFill patternType="solid">
        <fgColor rgb="FFFF3399"/>
        <bgColor indexed="64"/>
      </patternFill>
    </fill>
    <fill>
      <patternFill patternType="solid">
        <fgColor theme="5" tint="0.59999389629810485"/>
        <bgColor indexed="64"/>
      </patternFill>
    </fill>
  </fills>
  <borders count="7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style="thin">
        <color theme="0" tint="-0.499984740745262"/>
      </right>
      <top style="thin">
        <color theme="0" tint="-0.499984740745262"/>
      </top>
      <bottom style="thin">
        <color theme="0" tint="-0.499984740745262"/>
      </bottom>
      <diagonal/>
    </border>
    <border>
      <left style="thin">
        <color theme="0" tint="-0.499984740745262"/>
      </left>
      <right style="thin">
        <color theme="1"/>
      </right>
      <top style="thin">
        <color theme="0" tint="-0.499984740745262"/>
      </top>
      <bottom style="thin">
        <color theme="0" tint="-0.499984740745262"/>
      </bottom>
      <diagonal/>
    </border>
    <border>
      <left style="thin">
        <color theme="1"/>
      </left>
      <right style="thin">
        <color theme="0" tint="-0.499984740745262"/>
      </right>
      <top style="thin">
        <color theme="0" tint="-0.499984740745262"/>
      </top>
      <bottom style="thin">
        <color theme="1"/>
      </bottom>
      <diagonal/>
    </border>
    <border>
      <left style="thin">
        <color theme="0" tint="-0.499984740745262"/>
      </left>
      <right style="thin">
        <color theme="1"/>
      </right>
      <top style="thin">
        <color theme="0" tint="-0.499984740745262"/>
      </top>
      <bottom style="thin">
        <color theme="1"/>
      </bottom>
      <diagonal/>
    </border>
    <border>
      <left style="thin">
        <color theme="1"/>
      </left>
      <right style="thin">
        <color theme="1"/>
      </right>
      <top style="thin">
        <color theme="0" tint="-0.499984740745262"/>
      </top>
      <bottom style="thin">
        <color theme="0" tint="-0.499984740745262"/>
      </bottom>
      <diagonal/>
    </border>
    <border>
      <left style="thin">
        <color theme="1"/>
      </left>
      <right style="thin">
        <color theme="0" tint="-0.499984740745262"/>
      </right>
      <top/>
      <bottom style="thin">
        <color theme="0" tint="-0.499984740745262"/>
      </bottom>
      <diagonal/>
    </border>
    <border>
      <left style="thin">
        <color theme="0" tint="-0.499984740745262"/>
      </left>
      <right style="thin">
        <color theme="1"/>
      </right>
      <top/>
      <bottom style="thin">
        <color theme="0" tint="-0.499984740745262"/>
      </bottom>
      <diagonal/>
    </border>
    <border>
      <left style="thin">
        <color theme="1"/>
      </left>
      <right style="thin">
        <color theme="0" tint="-0.499984740745262"/>
      </right>
      <top style="thin">
        <color theme="0" tint="-0.499984740745262"/>
      </top>
      <bottom/>
      <diagonal/>
    </border>
    <border>
      <left style="thin">
        <color theme="0" tint="-0.499984740745262"/>
      </left>
      <right style="thin">
        <color theme="1"/>
      </right>
      <top style="thin">
        <color theme="0" tint="-0.499984740745262"/>
      </top>
      <bottom/>
      <diagonal/>
    </border>
    <border>
      <left style="thin">
        <color theme="1"/>
      </left>
      <right style="thin">
        <color theme="1"/>
      </right>
      <top style="thin">
        <color theme="0" tint="-0.499984740745262"/>
      </top>
      <bottom/>
      <diagonal/>
    </border>
    <border>
      <left style="thin">
        <color theme="1"/>
      </left>
      <right style="thin">
        <color theme="1"/>
      </right>
      <top/>
      <bottom style="thin">
        <color theme="0" tint="-0.499984740745262"/>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theme="0" tint="-0.499984740745262"/>
      </left>
      <right style="thin">
        <color theme="1"/>
      </right>
      <top style="thin">
        <color indexed="64"/>
      </top>
      <bottom/>
      <diagonal/>
    </border>
    <border>
      <left style="thin">
        <color theme="1"/>
      </left>
      <right style="thin">
        <color theme="0" tint="-0.499984740745262"/>
      </right>
      <top style="thin">
        <color indexed="64"/>
      </top>
      <bottom/>
      <diagonal/>
    </border>
    <border>
      <left style="thin">
        <color theme="1"/>
      </left>
      <right style="thin">
        <color theme="1"/>
      </right>
      <top style="thin">
        <color indexed="64"/>
      </top>
      <bottom style="thin">
        <color theme="0" tint="-0.499984740745262"/>
      </bottom>
      <diagonal/>
    </border>
    <border>
      <left style="thin">
        <color theme="1"/>
      </left>
      <right style="thin">
        <color indexed="64"/>
      </right>
      <top style="thin">
        <color indexed="64"/>
      </top>
      <bottom style="thin">
        <color theme="0" tint="-0.499984740745262"/>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theme="1"/>
      </right>
      <top/>
      <bottom style="thin">
        <color indexed="64"/>
      </bottom>
      <diagonal/>
    </border>
    <border>
      <left style="thin">
        <color theme="1"/>
      </left>
      <right style="thin">
        <color theme="0" tint="-0.499984740745262"/>
      </right>
      <top/>
      <bottom style="thin">
        <color indexed="64"/>
      </bottom>
      <diagonal/>
    </border>
    <border>
      <left style="thin">
        <color theme="1"/>
      </left>
      <right style="thin">
        <color theme="1"/>
      </right>
      <top style="thin">
        <color theme="0" tint="-0.499984740745262"/>
      </top>
      <bottom style="thin">
        <color indexed="64"/>
      </bottom>
      <diagonal/>
    </border>
    <border>
      <left style="thin">
        <color theme="1"/>
      </left>
      <right style="thin">
        <color indexed="64"/>
      </right>
      <top style="thin">
        <color theme="0" tint="-0.499984740745262"/>
      </top>
      <bottom style="thin">
        <color indexed="64"/>
      </bottom>
      <diagonal/>
    </border>
    <border>
      <left style="thin">
        <color theme="0" tint="-0.499984740745262"/>
      </left>
      <right style="thin">
        <color theme="1"/>
      </right>
      <top style="thin">
        <color indexed="64"/>
      </top>
      <bottom style="thin">
        <color indexed="64"/>
      </bottom>
      <diagonal/>
    </border>
    <border>
      <left style="thin">
        <color theme="1"/>
      </left>
      <right style="thin">
        <color theme="0" tint="-0.499984740745262"/>
      </right>
      <top style="thin">
        <color indexed="64"/>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9" fontId="4" fillId="0" borderId="0" applyFont="0" applyFill="0" applyBorder="0" applyAlignment="0" applyProtection="0"/>
    <xf numFmtId="9" fontId="5" fillId="0" borderId="0" applyFont="0" applyFill="0" applyBorder="0" applyAlignment="0" applyProtection="0"/>
    <xf numFmtId="0" fontId="5" fillId="0" borderId="0"/>
    <xf numFmtId="43" fontId="4" fillId="0" borderId="0" applyFont="0" applyFill="0" applyBorder="0" applyAlignment="0" applyProtection="0"/>
    <xf numFmtId="0" fontId="4" fillId="0" borderId="0"/>
  </cellStyleXfs>
  <cellXfs count="564">
    <xf numFmtId="0" fontId="0" fillId="0" borderId="0" xfId="0"/>
    <xf numFmtId="0" fontId="0" fillId="2" borderId="0" xfId="0" applyFill="1" applyAlignment="1">
      <alignment vertical="center"/>
    </xf>
    <xf numFmtId="0" fontId="0" fillId="2" borderId="0" xfId="0" applyFill="1" applyAlignment="1">
      <alignment horizontal="center" vertical="center"/>
    </xf>
    <xf numFmtId="0" fontId="6" fillId="5" borderId="1" xfId="0" applyFont="1" applyFill="1" applyBorder="1" applyAlignment="1">
      <alignment horizontal="center" vertical="center"/>
    </xf>
    <xf numFmtId="0" fontId="6" fillId="4"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5" borderId="15" xfId="0" applyFont="1" applyFill="1" applyBorder="1" applyAlignment="1">
      <alignment horizontal="center" vertical="center"/>
    </xf>
    <xf numFmtId="0" fontId="3" fillId="3"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2" borderId="15" xfId="0" applyFont="1" applyFill="1" applyBorder="1" applyAlignment="1">
      <alignment horizontal="center" vertical="center"/>
    </xf>
    <xf numFmtId="0" fontId="3" fillId="3" borderId="19" xfId="0" applyFont="1" applyFill="1" applyBorder="1" applyAlignment="1">
      <alignment horizontal="center" vertical="center"/>
    </xf>
    <xf numFmtId="0" fontId="0" fillId="5" borderId="15" xfId="0" applyFill="1" applyBorder="1" applyAlignment="1">
      <alignment vertical="center"/>
    </xf>
    <xf numFmtId="0" fontId="0" fillId="5" borderId="16" xfId="0" applyFill="1" applyBorder="1" applyAlignment="1">
      <alignment horizontal="center" vertical="center"/>
    </xf>
    <xf numFmtId="0" fontId="0" fillId="4" borderId="15" xfId="0" applyFill="1" applyBorder="1" applyAlignment="1">
      <alignment vertical="center"/>
    </xf>
    <xf numFmtId="0" fontId="0" fillId="4" borderId="16" xfId="0" applyFill="1" applyBorder="1" applyAlignment="1">
      <alignment horizontal="center" vertical="center"/>
    </xf>
    <xf numFmtId="0" fontId="0" fillId="7" borderId="17" xfId="0" applyFill="1" applyBorder="1" applyAlignment="1">
      <alignment vertical="center"/>
    </xf>
    <xf numFmtId="0" fontId="0" fillId="7" borderId="18" xfId="0"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horizontal="center" vertical="center"/>
    </xf>
    <xf numFmtId="0" fontId="6" fillId="7" borderId="22" xfId="0" applyFont="1" applyFill="1" applyBorder="1" applyAlignment="1">
      <alignment horizontal="center" vertical="center"/>
    </xf>
    <xf numFmtId="0" fontId="6" fillId="7" borderId="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6" fillId="5" borderId="20" xfId="0" applyFont="1" applyFill="1" applyBorder="1" applyAlignment="1">
      <alignment horizontal="center" vertical="center"/>
    </xf>
    <xf numFmtId="0" fontId="6" fillId="5" borderId="3"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32" xfId="0" applyFont="1" applyFill="1" applyBorder="1" applyAlignment="1">
      <alignment horizontal="center" vertical="center" textRotation="90" wrapText="1"/>
    </xf>
    <xf numFmtId="0" fontId="3" fillId="3" borderId="33" xfId="0" applyFont="1" applyFill="1" applyBorder="1" applyAlignment="1">
      <alignment horizontal="center" vertical="center" textRotation="90" wrapText="1"/>
    </xf>
    <xf numFmtId="0" fontId="3" fillId="3" borderId="34" xfId="0" applyFont="1" applyFill="1" applyBorder="1" applyAlignment="1">
      <alignment vertical="center" textRotation="90"/>
    </xf>
    <xf numFmtId="0" fontId="3" fillId="3" borderId="35" xfId="0" applyFont="1" applyFill="1" applyBorder="1" applyAlignment="1">
      <alignment horizontal="center" vertical="center" textRotation="90"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39"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41" xfId="0" applyFont="1" applyFill="1" applyBorder="1" applyAlignment="1">
      <alignment horizontal="center" vertical="center"/>
    </xf>
    <xf numFmtId="0" fontId="7" fillId="3" borderId="33" xfId="0" applyFont="1" applyFill="1" applyBorder="1" applyAlignment="1">
      <alignment horizontal="center" vertical="center" textRotation="90" wrapText="1"/>
    </xf>
    <xf numFmtId="0" fontId="8" fillId="8" borderId="10" xfId="0" applyFont="1" applyFill="1" applyBorder="1" applyAlignment="1">
      <alignment horizontal="center" vertical="center" wrapText="1"/>
    </xf>
    <xf numFmtId="0" fontId="9" fillId="2" borderId="0" xfId="0" applyFont="1" applyFill="1" applyAlignment="1">
      <alignment vertical="center" wrapText="1"/>
    </xf>
    <xf numFmtId="0" fontId="9" fillId="2" borderId="10" xfId="0" applyFont="1" applyFill="1" applyBorder="1" applyAlignment="1">
      <alignment horizontal="center" vertical="center"/>
    </xf>
    <xf numFmtId="0" fontId="9" fillId="2" borderId="0" xfId="0" applyFont="1" applyFill="1" applyAlignment="1">
      <alignment horizontal="center" vertical="center"/>
    </xf>
    <xf numFmtId="0" fontId="9" fillId="2" borderId="10" xfId="0" applyFont="1" applyFill="1" applyBorder="1" applyAlignment="1">
      <alignment horizontal="center" vertical="center" wrapText="1"/>
    </xf>
    <xf numFmtId="0" fontId="9" fillId="2" borderId="0" xfId="0" applyFont="1" applyFill="1" applyAlignment="1">
      <alignment vertical="center"/>
    </xf>
    <xf numFmtId="0" fontId="9" fillId="2" borderId="0" xfId="0" applyFont="1" applyFill="1" applyAlignment="1">
      <alignment horizontal="center" vertical="center" wrapText="1"/>
    </xf>
    <xf numFmtId="0" fontId="8" fillId="8" borderId="10" xfId="0" applyFont="1" applyFill="1" applyBorder="1" applyAlignment="1">
      <alignment horizontal="center" vertical="center" textRotation="90" wrapText="1"/>
    </xf>
    <xf numFmtId="0" fontId="3" fillId="3" borderId="20" xfId="0" applyFont="1" applyFill="1" applyBorder="1" applyAlignment="1">
      <alignment horizontal="center" vertical="center"/>
    </xf>
    <xf numFmtId="0" fontId="3" fillId="3" borderId="4" xfId="0" applyFont="1" applyFill="1" applyBorder="1" applyAlignment="1">
      <alignment horizontal="center" vertical="center"/>
    </xf>
    <xf numFmtId="0" fontId="9" fillId="2" borderId="0" xfId="0" applyFont="1" applyFill="1" applyAlignment="1">
      <alignment horizontal="left" vertical="center" wrapText="1"/>
    </xf>
    <xf numFmtId="0" fontId="13" fillId="0" borderId="10"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3" fillId="0" borderId="48" xfId="0" applyFont="1" applyFill="1" applyBorder="1" applyAlignment="1">
      <alignment horizontal="left" vertical="center" wrapText="1"/>
    </xf>
    <xf numFmtId="0" fontId="16" fillId="0" borderId="10"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16" fillId="0" borderId="10" xfId="0" applyFont="1" applyFill="1" applyBorder="1"/>
    <xf numFmtId="0" fontId="13" fillId="0" borderId="10" xfId="0" applyFont="1" applyFill="1" applyBorder="1"/>
    <xf numFmtId="0" fontId="13" fillId="0" borderId="10" xfId="0" applyFont="1" applyFill="1" applyBorder="1" applyAlignment="1">
      <alignment vertical="center" wrapText="1"/>
    </xf>
    <xf numFmtId="0" fontId="14" fillId="2" borderId="0" xfId="0" applyFont="1" applyFill="1" applyAlignment="1">
      <alignment vertical="center" wrapText="1"/>
    </xf>
    <xf numFmtId="0" fontId="13" fillId="11" borderId="10" xfId="0" applyFont="1" applyFill="1" applyBorder="1" applyAlignment="1">
      <alignment vertical="center" wrapText="1"/>
    </xf>
    <xf numFmtId="0" fontId="13" fillId="3" borderId="10" xfId="0" applyFont="1" applyFill="1" applyBorder="1" applyAlignment="1">
      <alignment vertical="center" wrapText="1"/>
    </xf>
    <xf numFmtId="0" fontId="14" fillId="0" borderId="10" xfId="0" applyFont="1" applyFill="1" applyBorder="1" applyAlignment="1">
      <alignment horizontal="center" vertical="center" wrapText="1"/>
    </xf>
    <xf numFmtId="0" fontId="14" fillId="0" borderId="10" xfId="0" applyFont="1" applyFill="1" applyBorder="1" applyAlignment="1">
      <alignment horizontal="left" vertical="center" wrapText="1"/>
    </xf>
    <xf numFmtId="3" fontId="16"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164" fontId="13" fillId="0" borderId="10" xfId="1" applyNumberFormat="1" applyFont="1" applyFill="1" applyBorder="1" applyAlignment="1">
      <alignment horizontal="center" vertical="center" wrapText="1"/>
    </xf>
    <xf numFmtId="0" fontId="16" fillId="0" borderId="10" xfId="0" applyFont="1" applyFill="1" applyBorder="1" applyAlignment="1">
      <alignment vertical="center" wrapText="1"/>
    </xf>
    <xf numFmtId="0" fontId="16" fillId="0" borderId="49" xfId="0" applyFont="1" applyFill="1" applyBorder="1" applyAlignment="1">
      <alignment vertical="center" wrapText="1"/>
    </xf>
    <xf numFmtId="0" fontId="13" fillId="0" borderId="1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0" xfId="0" applyFont="1" applyFill="1" applyBorder="1" applyAlignment="1">
      <alignment horizontal="left" vertical="center" wrapText="1"/>
    </xf>
    <xf numFmtId="0" fontId="13" fillId="2" borderId="0" xfId="0" applyFont="1" applyFill="1" applyAlignment="1">
      <alignment vertical="center" wrapText="1"/>
    </xf>
    <xf numFmtId="0" fontId="20" fillId="0" borderId="10" xfId="3" applyFont="1" applyFill="1" applyBorder="1" applyAlignment="1">
      <alignment vertical="center" wrapText="1"/>
    </xf>
    <xf numFmtId="43" fontId="13" fillId="2" borderId="10" xfId="4" applyFont="1" applyFill="1" applyBorder="1" applyAlignment="1">
      <alignment horizontal="center" vertical="center" wrapText="1"/>
    </xf>
    <xf numFmtId="3" fontId="16" fillId="2" borderId="10" xfId="0" applyNumberFormat="1" applyFont="1" applyFill="1" applyBorder="1" applyAlignment="1">
      <alignment horizontal="center" vertical="center" wrapText="1"/>
    </xf>
    <xf numFmtId="164" fontId="13" fillId="11" borderId="10" xfId="1" applyNumberFormat="1" applyFont="1" applyFill="1" applyBorder="1" applyAlignment="1">
      <alignment horizontal="center" vertical="center" wrapText="1"/>
    </xf>
    <xf numFmtId="43" fontId="13" fillId="2" borderId="49" xfId="4" applyFont="1" applyFill="1" applyBorder="1" applyAlignment="1">
      <alignment vertical="center" wrapText="1"/>
    </xf>
    <xf numFmtId="43" fontId="14" fillId="2" borderId="0" xfId="4" applyFont="1" applyFill="1" applyAlignment="1">
      <alignment vertical="center" wrapText="1"/>
    </xf>
    <xf numFmtId="0" fontId="13" fillId="2" borderId="49" xfId="0" applyFont="1" applyFill="1" applyBorder="1" applyAlignment="1">
      <alignment vertical="center" wrapText="1"/>
    </xf>
    <xf numFmtId="9" fontId="16" fillId="2" borderId="10" xfId="1" applyFont="1" applyFill="1" applyBorder="1" applyAlignment="1">
      <alignment horizontal="center" vertical="center" wrapText="1"/>
    </xf>
    <xf numFmtId="0" fontId="14" fillId="0" borderId="0" xfId="0" applyFont="1" applyFill="1" applyAlignment="1">
      <alignment vertical="center" wrapText="1"/>
    </xf>
    <xf numFmtId="0" fontId="14" fillId="9" borderId="0" xfId="0" applyFont="1" applyFill="1" applyAlignment="1">
      <alignment vertical="center" wrapText="1"/>
    </xf>
    <xf numFmtId="0" fontId="14" fillId="0" borderId="10" xfId="0" applyFont="1" applyFill="1" applyBorder="1" applyAlignment="1">
      <alignment horizontal="justify" vertical="center" wrapText="1"/>
    </xf>
    <xf numFmtId="0" fontId="13" fillId="0" borderId="0" xfId="0" applyFont="1" applyFill="1" applyAlignment="1">
      <alignment vertical="center" wrapText="1"/>
    </xf>
    <xf numFmtId="164" fontId="13" fillId="11" borderId="48" xfId="1" applyNumberFormat="1" applyFont="1" applyFill="1" applyBorder="1" applyAlignment="1">
      <alignment horizontal="center" vertical="center" wrapText="1"/>
    </xf>
    <xf numFmtId="0" fontId="14" fillId="2" borderId="48" xfId="0" applyFont="1" applyFill="1" applyBorder="1" applyAlignment="1">
      <alignment vertical="center" wrapText="1"/>
    </xf>
    <xf numFmtId="0" fontId="14" fillId="2" borderId="49" xfId="0" applyFont="1" applyFill="1" applyBorder="1" applyAlignment="1">
      <alignment vertical="center" wrapText="1"/>
    </xf>
    <xf numFmtId="0" fontId="14" fillId="10" borderId="0" xfId="0" applyFont="1" applyFill="1" applyAlignment="1">
      <alignment vertical="center" wrapText="1"/>
    </xf>
    <xf numFmtId="0" fontId="14" fillId="3" borderId="48" xfId="0" applyFont="1" applyFill="1" applyBorder="1" applyAlignment="1">
      <alignment horizontal="left" vertical="center" wrapText="1"/>
    </xf>
    <xf numFmtId="0" fontId="13" fillId="0" borderId="49" xfId="0" applyFont="1" applyFill="1" applyBorder="1" applyAlignment="1">
      <alignment horizontal="left" vertical="center" wrapText="1"/>
    </xf>
    <xf numFmtId="0" fontId="14" fillId="0" borderId="10" xfId="0" applyFont="1" applyFill="1" applyBorder="1" applyAlignment="1">
      <alignment vertical="center" wrapText="1"/>
    </xf>
    <xf numFmtId="0" fontId="14" fillId="0" borderId="48" xfId="0" applyFont="1" applyFill="1" applyBorder="1" applyAlignment="1">
      <alignment horizontal="center" vertical="center" wrapText="1"/>
    </xf>
    <xf numFmtId="0" fontId="14" fillId="0" borderId="48" xfId="0" applyFont="1" applyFill="1" applyBorder="1" applyAlignment="1">
      <alignment horizontal="left" vertical="center" wrapText="1"/>
    </xf>
    <xf numFmtId="164" fontId="13" fillId="0" borderId="48" xfId="1" applyNumberFormat="1" applyFont="1" applyFill="1" applyBorder="1" applyAlignment="1">
      <alignment horizontal="center" vertical="center" wrapText="1"/>
    </xf>
    <xf numFmtId="0" fontId="16" fillId="0" borderId="49" xfId="0" applyFont="1" applyFill="1" applyBorder="1" applyAlignment="1">
      <alignment horizontal="left" vertical="center" wrapText="1"/>
    </xf>
    <xf numFmtId="0" fontId="14" fillId="2" borderId="48" xfId="0" applyFont="1" applyFill="1" applyBorder="1" applyAlignment="1">
      <alignment horizontal="justify" vertical="center" wrapText="1"/>
    </xf>
    <xf numFmtId="0" fontId="13" fillId="2" borderId="47"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8" xfId="0" applyFont="1" applyFill="1" applyBorder="1" applyAlignment="1">
      <alignment horizontal="justify" vertical="center" wrapText="1"/>
    </xf>
    <xf numFmtId="0" fontId="16" fillId="0" borderId="49" xfId="2" applyNumberFormat="1" applyFont="1" applyFill="1" applyBorder="1" applyAlignment="1">
      <alignment horizontal="left" vertical="center" wrapText="1"/>
    </xf>
    <xf numFmtId="0" fontId="13" fillId="0" borderId="49" xfId="2" applyNumberFormat="1" applyFont="1" applyFill="1" applyBorder="1" applyAlignment="1">
      <alignment horizontal="left" vertical="center" wrapText="1"/>
    </xf>
    <xf numFmtId="0" fontId="13" fillId="2" borderId="48" xfId="0" applyFont="1" applyFill="1" applyBorder="1" applyAlignment="1">
      <alignment horizontal="justify" vertical="center" wrapText="1"/>
    </xf>
    <xf numFmtId="0" fontId="13" fillId="2" borderId="48" xfId="0" applyFont="1" applyFill="1" applyBorder="1" applyAlignment="1">
      <alignment vertical="center" wrapText="1"/>
    </xf>
    <xf numFmtId="0" fontId="13" fillId="2" borderId="49" xfId="2" applyNumberFormat="1" applyFont="1" applyFill="1" applyBorder="1" applyAlignment="1">
      <alignment horizontal="left" vertical="center" wrapText="1"/>
    </xf>
    <xf numFmtId="0" fontId="13" fillId="0" borderId="10" xfId="2" applyNumberFormat="1" applyFont="1" applyFill="1" applyBorder="1" applyAlignment="1">
      <alignment horizontal="left" vertical="center" wrapText="1"/>
    </xf>
    <xf numFmtId="0" fontId="13" fillId="10" borderId="10" xfId="0" applyFont="1" applyFill="1" applyBorder="1" applyAlignment="1">
      <alignment horizontal="center" vertical="center" wrapText="1"/>
    </xf>
    <xf numFmtId="0" fontId="16" fillId="0" borderId="0" xfId="2" applyNumberFormat="1"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justify" vertical="center" wrapText="1"/>
    </xf>
    <xf numFmtId="0" fontId="13" fillId="0" borderId="0" xfId="0" applyFont="1" applyFill="1" applyBorder="1" applyAlignment="1">
      <alignment vertical="center" wrapText="1"/>
    </xf>
    <xf numFmtId="3" fontId="13" fillId="0" borderId="0" xfId="0" applyNumberFormat="1" applyFont="1" applyFill="1" applyBorder="1" applyAlignment="1">
      <alignment horizontal="center" vertical="center" wrapText="1"/>
    </xf>
    <xf numFmtId="3" fontId="16"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164" fontId="13" fillId="0" borderId="0" xfId="1" applyNumberFormat="1" applyFont="1" applyFill="1" applyBorder="1" applyAlignment="1">
      <alignment horizontal="center" vertical="center" wrapText="1"/>
    </xf>
    <xf numFmtId="0" fontId="16" fillId="2" borderId="0" xfId="0" applyFont="1" applyFill="1" applyAlignment="1">
      <alignment vertical="center" wrapText="1"/>
    </xf>
    <xf numFmtId="0" fontId="13" fillId="2" borderId="0" xfId="0" applyFont="1" applyFill="1" applyAlignment="1">
      <alignment horizontal="left" vertical="center" wrapText="1"/>
    </xf>
    <xf numFmtId="0" fontId="16" fillId="2" borderId="0" xfId="0" applyFont="1" applyFill="1" applyAlignment="1">
      <alignment horizontal="left" vertical="center" wrapText="1"/>
    </xf>
    <xf numFmtId="3" fontId="13" fillId="12" borderId="10" xfId="0" applyNumberFormat="1" applyFont="1" applyFill="1" applyBorder="1" applyAlignment="1">
      <alignment horizontal="center" vertical="center" wrapText="1"/>
    </xf>
    <xf numFmtId="0" fontId="13" fillId="2" borderId="47" xfId="0" applyFont="1" applyFill="1" applyBorder="1" applyAlignment="1">
      <alignment vertical="center" wrapText="1"/>
    </xf>
    <xf numFmtId="0" fontId="13" fillId="12" borderId="47" xfId="0" applyFont="1" applyFill="1" applyBorder="1" applyAlignment="1">
      <alignment horizontal="center" vertical="center" wrapText="1"/>
    </xf>
    <xf numFmtId="43" fontId="13" fillId="2" borderId="47" xfId="4" applyFont="1" applyFill="1" applyBorder="1" applyAlignment="1">
      <alignment horizontal="center" vertical="center" wrapText="1"/>
    </xf>
    <xf numFmtId="3" fontId="16" fillId="2" borderId="52" xfId="0" applyNumberFormat="1" applyFont="1" applyFill="1" applyBorder="1" applyAlignment="1">
      <alignment horizontal="center" vertical="center" wrapText="1"/>
    </xf>
    <xf numFmtId="9" fontId="16" fillId="2" borderId="53" xfId="1" applyFont="1" applyFill="1" applyBorder="1" applyAlignment="1">
      <alignment horizontal="center" vertical="center" wrapText="1"/>
    </xf>
    <xf numFmtId="3" fontId="16" fillId="0" borderId="51" xfId="0" applyNumberFormat="1" applyFont="1" applyFill="1" applyBorder="1" applyAlignment="1">
      <alignment horizontal="center" vertical="center" wrapText="1"/>
    </xf>
    <xf numFmtId="16" fontId="16" fillId="13" borderId="11" xfId="0" applyNumberFormat="1" applyFont="1" applyFill="1" applyBorder="1" applyAlignment="1">
      <alignment horizontal="center" vertical="center" textRotation="90" wrapText="1"/>
    </xf>
    <xf numFmtId="0" fontId="16" fillId="13" borderId="11" xfId="0" applyFont="1" applyFill="1" applyBorder="1" applyAlignment="1">
      <alignment horizontal="center" vertical="center" textRotation="90" wrapText="1"/>
    </xf>
    <xf numFmtId="0" fontId="16" fillId="11" borderId="11"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3" fillId="0" borderId="47" xfId="0" applyFont="1" applyFill="1" applyBorder="1"/>
    <xf numFmtId="3" fontId="16" fillId="2" borderId="51" xfId="0" applyNumberFormat="1" applyFont="1" applyFill="1" applyBorder="1" applyAlignment="1">
      <alignment horizontal="center" vertical="center" wrapText="1"/>
    </xf>
    <xf numFmtId="9" fontId="16" fillId="2" borderId="51" xfId="1" applyFont="1" applyFill="1" applyBorder="1" applyAlignment="1">
      <alignment horizontal="center" vertical="center" wrapText="1"/>
    </xf>
    <xf numFmtId="0" fontId="16" fillId="0" borderId="47"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16" fillId="0" borderId="47" xfId="0" applyFont="1" applyFill="1" applyBorder="1" applyAlignment="1">
      <alignment horizontal="center" vertical="center" wrapText="1"/>
    </xf>
    <xf numFmtId="0" fontId="16" fillId="0" borderId="47" xfId="0" applyFont="1" applyFill="1" applyBorder="1" applyAlignment="1">
      <alignment vertical="center" wrapText="1"/>
    </xf>
    <xf numFmtId="0" fontId="16" fillId="0" borderId="49" xfId="0" applyFont="1" applyFill="1" applyBorder="1" applyAlignment="1">
      <alignment horizontal="center" vertical="center" wrapText="1"/>
    </xf>
    <xf numFmtId="9" fontId="16" fillId="0" borderId="51" xfId="1"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3" borderId="44" xfId="0" applyFont="1" applyFill="1" applyBorder="1" applyAlignment="1">
      <alignment horizontal="left" vertical="center" wrapText="1"/>
    </xf>
    <xf numFmtId="0" fontId="14" fillId="2" borderId="44" xfId="0" applyFont="1" applyFill="1" applyBorder="1" applyAlignment="1">
      <alignment horizontal="justify" vertical="center" wrapText="1"/>
    </xf>
    <xf numFmtId="9" fontId="16" fillId="2" borderId="54" xfId="1" applyFont="1" applyFill="1" applyBorder="1" applyAlignment="1">
      <alignment horizontal="center" vertical="center" wrapText="1"/>
    </xf>
    <xf numFmtId="9" fontId="16" fillId="2" borderId="11" xfId="1" applyFont="1" applyFill="1" applyBorder="1" applyAlignment="1">
      <alignment horizontal="center" vertical="center" wrapText="1"/>
    </xf>
    <xf numFmtId="0" fontId="13" fillId="2" borderId="42" xfId="0" applyFont="1" applyFill="1" applyBorder="1" applyAlignment="1">
      <alignment horizontal="left" vertical="center" wrapText="1"/>
    </xf>
    <xf numFmtId="0" fontId="13" fillId="0" borderId="50" xfId="0" applyFont="1" applyFill="1" applyBorder="1" applyAlignment="1">
      <alignment horizontal="center" vertical="center" wrapText="1"/>
    </xf>
    <xf numFmtId="0" fontId="16" fillId="0" borderId="50" xfId="0" applyFont="1" applyFill="1" applyBorder="1" applyAlignment="1">
      <alignment horizontal="left" vertical="center" wrapText="1"/>
    </xf>
    <xf numFmtId="3" fontId="16" fillId="0" borderId="11"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10" borderId="11" xfId="0" applyFont="1" applyFill="1" applyBorder="1" applyAlignment="1">
      <alignment horizontal="center" vertical="center" wrapText="1"/>
    </xf>
    <xf numFmtId="0" fontId="13" fillId="0" borderId="11" xfId="0" applyFont="1" applyFill="1" applyBorder="1" applyAlignment="1">
      <alignment horizontal="justify" vertical="center" wrapText="1"/>
    </xf>
    <xf numFmtId="0" fontId="13" fillId="0" borderId="11" xfId="0" applyFont="1" applyFill="1" applyBorder="1" applyAlignment="1">
      <alignment horizontal="left" vertical="center" wrapText="1"/>
    </xf>
    <xf numFmtId="164" fontId="13" fillId="11" borderId="11" xfId="1" applyNumberFormat="1" applyFont="1" applyFill="1" applyBorder="1" applyAlignment="1">
      <alignment horizontal="center" vertical="center" wrapText="1"/>
    </xf>
    <xf numFmtId="0" fontId="13" fillId="0" borderId="42" xfId="2" applyNumberFormat="1" applyFont="1" applyFill="1" applyBorder="1" applyAlignment="1">
      <alignment horizontal="left" vertical="center" wrapText="1"/>
    </xf>
    <xf numFmtId="0" fontId="13" fillId="2" borderId="10" xfId="0"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47"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6" fillId="2" borderId="10" xfId="0" applyFont="1" applyFill="1" applyBorder="1" applyAlignment="1">
      <alignment horizontal="center" vertical="center" wrapText="1"/>
    </xf>
    <xf numFmtId="164" fontId="13" fillId="2" borderId="10" xfId="1"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3" fontId="25" fillId="2" borderId="1" xfId="0" applyNumberFormat="1" applyFont="1" applyFill="1" applyBorder="1" applyAlignment="1">
      <alignment horizontal="center" vertical="center" wrapText="1"/>
    </xf>
    <xf numFmtId="0" fontId="6" fillId="2" borderId="0" xfId="0" applyFont="1" applyFill="1" applyAlignment="1">
      <alignment horizontal="center" vertical="center" wrapText="1"/>
    </xf>
    <xf numFmtId="0" fontId="26" fillId="2" borderId="0" xfId="0" applyFont="1" applyFill="1" applyAlignment="1">
      <alignment horizontal="center" vertical="center" wrapText="1"/>
    </xf>
    <xf numFmtId="0" fontId="25" fillId="2" borderId="0" xfId="0" applyFont="1" applyFill="1" applyAlignment="1">
      <alignment horizontal="center" vertical="center" wrapText="1"/>
    </xf>
    <xf numFmtId="0" fontId="6" fillId="2" borderId="0" xfId="0" applyFont="1" applyFill="1" applyAlignment="1">
      <alignment vertical="center" wrapText="1"/>
    </xf>
    <xf numFmtId="0" fontId="26" fillId="2" borderId="0" xfId="0" applyFont="1" applyFill="1" applyAlignment="1">
      <alignment vertical="center" wrapText="1"/>
    </xf>
    <xf numFmtId="0" fontId="6" fillId="6" borderId="5" xfId="0" applyFont="1" applyFill="1" applyBorder="1" applyAlignment="1">
      <alignment vertical="center"/>
    </xf>
    <xf numFmtId="0" fontId="6" fillId="6" borderId="9" xfId="0" applyFont="1" applyFill="1" applyBorder="1" applyAlignment="1">
      <alignment vertical="center" wrapText="1"/>
    </xf>
    <xf numFmtId="0" fontId="25" fillId="6" borderId="8" xfId="0" applyFont="1" applyFill="1" applyBorder="1" applyAlignment="1">
      <alignment vertical="center" wrapText="1"/>
    </xf>
    <xf numFmtId="9" fontId="27" fillId="2" borderId="1" xfId="1" applyFont="1" applyFill="1" applyBorder="1" applyAlignment="1">
      <alignment horizontal="center" vertical="center" wrapText="1"/>
    </xf>
    <xf numFmtId="0" fontId="0" fillId="2" borderId="0" xfId="0" applyFill="1" applyAlignment="1">
      <alignment vertical="center" wrapText="1"/>
    </xf>
    <xf numFmtId="0" fontId="25" fillId="2" borderId="1" xfId="0" applyFont="1" applyFill="1" applyBorder="1" applyAlignment="1">
      <alignment horizontal="center" vertical="center" wrapText="1"/>
    </xf>
    <xf numFmtId="0" fontId="28" fillId="2" borderId="0" xfId="0" applyFont="1" applyFill="1" applyAlignment="1">
      <alignment vertical="center" wrapText="1"/>
    </xf>
    <xf numFmtId="0" fontId="3" fillId="2" borderId="0" xfId="0" applyFont="1" applyFill="1" applyAlignment="1">
      <alignment vertical="center" wrapText="1"/>
    </xf>
    <xf numFmtId="9" fontId="6" fillId="2" borderId="1" xfId="1"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0" fillId="2" borderId="0" xfId="0" applyFont="1" applyFill="1" applyAlignment="1">
      <alignment horizontal="center" vertical="center" wrapText="1"/>
    </xf>
    <xf numFmtId="0" fontId="13" fillId="2" borderId="0" xfId="0" applyFont="1" applyFill="1" applyAlignment="1">
      <alignment horizontal="center" vertical="center" wrapText="1"/>
    </xf>
    <xf numFmtId="3" fontId="14" fillId="0" borderId="10" xfId="0" applyNumberFormat="1" applyFont="1" applyFill="1" applyBorder="1" applyAlignment="1">
      <alignment horizontal="center" vertical="center" wrapText="1"/>
    </xf>
    <xf numFmtId="3" fontId="14" fillId="0" borderId="47" xfId="0" applyNumberFormat="1" applyFont="1" applyFill="1" applyBorder="1" applyAlignment="1">
      <alignment horizontal="center" vertical="center" wrapText="1"/>
    </xf>
    <xf numFmtId="3" fontId="15" fillId="0" borderId="51" xfId="0" applyNumberFormat="1" applyFont="1" applyFill="1" applyBorder="1" applyAlignment="1">
      <alignment horizontal="center" vertical="center" wrapText="1"/>
    </xf>
    <xf numFmtId="3" fontId="14" fillId="0" borderId="49"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164" fontId="14" fillId="0" borderId="10" xfId="1" applyNumberFormat="1" applyFont="1" applyFill="1" applyBorder="1" applyAlignment="1">
      <alignment horizontal="center" vertical="center" wrapText="1"/>
    </xf>
    <xf numFmtId="0" fontId="15" fillId="0" borderId="10" xfId="0" applyFont="1" applyFill="1" applyBorder="1" applyAlignment="1">
      <alignment horizontal="left" vertical="center" wrapText="1"/>
    </xf>
    <xf numFmtId="0" fontId="13" fillId="0" borderId="10" xfId="0" applyFont="1" applyFill="1" applyBorder="1" applyAlignment="1">
      <alignment horizontal="center" vertical="center"/>
    </xf>
    <xf numFmtId="0" fontId="13" fillId="0" borderId="50" xfId="0" applyFont="1" applyFill="1" applyBorder="1" applyAlignment="1">
      <alignment horizontal="left" wrapText="1"/>
    </xf>
    <xf numFmtId="0" fontId="13" fillId="0" borderId="50" xfId="0" applyFont="1" applyFill="1" applyBorder="1" applyAlignment="1">
      <alignment horizontal="left" vertical="center" wrapText="1"/>
    </xf>
    <xf numFmtId="0" fontId="16" fillId="0" borderId="5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164" fontId="13" fillId="0" borderId="50" xfId="1" applyNumberFormat="1" applyFont="1" applyFill="1" applyBorder="1" applyAlignment="1">
      <alignment horizontal="center" vertical="center" wrapText="1"/>
    </xf>
    <xf numFmtId="0" fontId="13" fillId="7" borderId="0" xfId="0" applyFont="1" applyFill="1" applyAlignment="1">
      <alignment vertical="center" wrapText="1"/>
    </xf>
    <xf numFmtId="0" fontId="16" fillId="13" borderId="10" xfId="0" applyFont="1" applyFill="1" applyBorder="1" applyAlignment="1">
      <alignment horizontal="center" vertical="center"/>
    </xf>
    <xf numFmtId="0" fontId="13" fillId="13" borderId="10" xfId="0" applyFont="1" applyFill="1" applyBorder="1" applyAlignment="1">
      <alignment vertical="center"/>
    </xf>
    <xf numFmtId="0" fontId="16" fillId="13" borderId="10" xfId="0" applyFont="1" applyFill="1" applyBorder="1" applyAlignment="1">
      <alignment vertical="center"/>
    </xf>
    <xf numFmtId="16" fontId="16" fillId="13" borderId="42" xfId="0" applyNumberFormat="1" applyFont="1" applyFill="1" applyBorder="1" applyAlignment="1">
      <alignment horizontal="center" vertical="center" textRotation="90" wrapText="1"/>
    </xf>
    <xf numFmtId="3" fontId="29" fillId="12" borderId="10" xfId="0" applyNumberFormat="1" applyFont="1" applyFill="1" applyBorder="1" applyAlignment="1">
      <alignment horizontal="center" vertical="center" wrapText="1"/>
    </xf>
    <xf numFmtId="3" fontId="16" fillId="2" borderId="59" xfId="0" applyNumberFormat="1" applyFont="1" applyFill="1" applyBorder="1" applyAlignment="1">
      <alignment horizontal="center" vertical="center" wrapText="1"/>
    </xf>
    <xf numFmtId="0" fontId="14" fillId="15" borderId="0" xfId="0" applyFont="1" applyFill="1" applyAlignment="1">
      <alignment vertical="center" wrapText="1"/>
    </xf>
    <xf numFmtId="0" fontId="14" fillId="16" borderId="0" xfId="0" applyFont="1" applyFill="1" applyAlignment="1">
      <alignment vertical="center" wrapText="1"/>
    </xf>
    <xf numFmtId="0" fontId="14" fillId="14" borderId="0" xfId="0" applyFont="1" applyFill="1" applyAlignment="1">
      <alignment vertical="center" wrapText="1"/>
    </xf>
    <xf numFmtId="0" fontId="16" fillId="17" borderId="10" xfId="0" applyFont="1" applyFill="1" applyBorder="1" applyAlignment="1">
      <alignment vertical="center"/>
    </xf>
    <xf numFmtId="0" fontId="16" fillId="17" borderId="10" xfId="0" applyFont="1" applyFill="1" applyBorder="1" applyAlignment="1">
      <alignment horizontal="center" vertical="center"/>
    </xf>
    <xf numFmtId="0" fontId="16" fillId="17" borderId="11" xfId="0" applyFont="1" applyFill="1" applyBorder="1" applyAlignment="1">
      <alignment vertical="center"/>
    </xf>
    <xf numFmtId="16" fontId="16" fillId="17" borderId="11" xfId="0" applyNumberFormat="1" applyFont="1" applyFill="1" applyBorder="1" applyAlignment="1">
      <alignment horizontal="center" vertical="center" textRotation="90" wrapText="1"/>
    </xf>
    <xf numFmtId="16" fontId="16" fillId="17" borderId="43" xfId="0" applyNumberFormat="1" applyFont="1" applyFill="1" applyBorder="1" applyAlignment="1">
      <alignment horizontal="center" vertical="center" textRotation="90" wrapText="1"/>
    </xf>
    <xf numFmtId="0" fontId="16" fillId="17" borderId="51" xfId="0" applyFont="1" applyFill="1" applyBorder="1" applyAlignment="1">
      <alignment horizontal="center" vertical="center" textRotation="90" wrapText="1"/>
    </xf>
    <xf numFmtId="0" fontId="13" fillId="2" borderId="48" xfId="0" applyFont="1" applyFill="1" applyBorder="1" applyAlignment="1">
      <alignment horizontal="left" vertical="center" wrapText="1"/>
    </xf>
    <xf numFmtId="0" fontId="13" fillId="2" borderId="49" xfId="0" applyFont="1" applyFill="1" applyBorder="1" applyAlignment="1">
      <alignment horizontal="left" vertical="center" wrapText="1"/>
    </xf>
    <xf numFmtId="0" fontId="14" fillId="2" borderId="44" xfId="0" applyFont="1" applyFill="1" applyBorder="1" applyAlignment="1">
      <alignment horizontal="left" vertical="center" wrapText="1"/>
    </xf>
    <xf numFmtId="0" fontId="14" fillId="2" borderId="48" xfId="0" applyFont="1" applyFill="1" applyBorder="1" applyAlignment="1">
      <alignment horizontal="left" vertical="center" wrapText="1"/>
    </xf>
    <xf numFmtId="0" fontId="14" fillId="2" borderId="48" xfId="0" applyFont="1" applyFill="1" applyBorder="1" applyAlignment="1">
      <alignment horizontal="center" vertical="center" wrapText="1"/>
    </xf>
    <xf numFmtId="3" fontId="13" fillId="2" borderId="10" xfId="0" applyNumberFormat="1" applyFont="1" applyFill="1" applyBorder="1" applyAlignment="1">
      <alignment horizontal="center" vertical="center" wrapText="1"/>
    </xf>
    <xf numFmtId="3" fontId="13" fillId="2" borderId="47" xfId="0" applyNumberFormat="1" applyFont="1" applyFill="1" applyBorder="1" applyAlignment="1">
      <alignment horizontal="center" vertical="center" wrapText="1"/>
    </xf>
    <xf numFmtId="3" fontId="13" fillId="2" borderId="49" xfId="0" applyNumberFormat="1"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3" fontId="13" fillId="0" borderId="47" xfId="0" applyNumberFormat="1" applyFont="1" applyFill="1" applyBorder="1" applyAlignment="1">
      <alignment horizontal="center" vertical="center" wrapText="1"/>
    </xf>
    <xf numFmtId="3" fontId="13" fillId="0" borderId="49" xfId="0" applyNumberFormat="1" applyFont="1" applyFill="1" applyBorder="1" applyAlignment="1">
      <alignment horizontal="center" vertical="center" wrapText="1"/>
    </xf>
    <xf numFmtId="0" fontId="16" fillId="2" borderId="47" xfId="0" applyFont="1" applyFill="1" applyBorder="1" applyAlignment="1">
      <alignment horizontal="left" vertical="center" wrapText="1"/>
    </xf>
    <xf numFmtId="0" fontId="14" fillId="2" borderId="0" xfId="0" applyFont="1" applyFill="1" applyAlignment="1">
      <alignment horizontal="center" vertical="center" wrapText="1"/>
    </xf>
    <xf numFmtId="3" fontId="13" fillId="0" borderId="10" xfId="0" applyNumberFormat="1" applyFont="1" applyFill="1" applyBorder="1" applyAlignment="1">
      <alignment horizontal="center" vertical="center" wrapText="1"/>
    </xf>
    <xf numFmtId="3" fontId="13" fillId="0" borderId="47" xfId="0" applyNumberFormat="1" applyFont="1" applyFill="1" applyBorder="1" applyAlignment="1">
      <alignment horizontal="center" vertical="center" wrapText="1"/>
    </xf>
    <xf numFmtId="3" fontId="13" fillId="0" borderId="49" xfId="0" applyNumberFormat="1" applyFont="1" applyFill="1" applyBorder="1" applyAlignment="1">
      <alignment horizontal="center" vertical="center" wrapText="1"/>
    </xf>
    <xf numFmtId="3" fontId="17" fillId="0" borderId="10" xfId="0" applyNumberFormat="1" applyFont="1" applyFill="1" applyBorder="1" applyAlignment="1">
      <alignment horizontal="center" vertical="center" wrapText="1"/>
    </xf>
    <xf numFmtId="0" fontId="29" fillId="0" borderId="0" xfId="0" applyFont="1" applyFill="1" applyAlignment="1">
      <alignment vertical="center" wrapText="1"/>
    </xf>
    <xf numFmtId="0" fontId="14" fillId="0" borderId="48" xfId="0" applyFont="1" applyFill="1" applyBorder="1" applyAlignment="1">
      <alignment horizontal="justify" vertical="center" wrapText="1"/>
    </xf>
    <xf numFmtId="0" fontId="16" fillId="0" borderId="10" xfId="2" applyNumberFormat="1" applyFont="1" applyFill="1" applyBorder="1" applyAlignment="1">
      <alignment horizontal="left" vertical="center" wrapText="1"/>
    </xf>
    <xf numFmtId="0" fontId="13" fillId="2" borderId="48" xfId="0" applyFont="1" applyFill="1" applyBorder="1" applyAlignment="1">
      <alignment horizontal="left" vertical="center" wrapText="1"/>
    </xf>
    <xf numFmtId="3" fontId="13" fillId="0" borderId="10" xfId="0" applyNumberFormat="1" applyFont="1" applyFill="1" applyBorder="1" applyAlignment="1">
      <alignment horizontal="center" vertical="center" wrapText="1"/>
    </xf>
    <xf numFmtId="3" fontId="13" fillId="0" borderId="49" xfId="0" applyNumberFormat="1" applyFont="1" applyFill="1" applyBorder="1" applyAlignment="1">
      <alignment horizontal="center" vertical="center" wrapText="1"/>
    </xf>
    <xf numFmtId="0" fontId="14" fillId="2" borderId="0" xfId="0" applyFont="1" applyFill="1" applyAlignment="1">
      <alignment horizontal="left" vertical="center" wrapText="1"/>
    </xf>
    <xf numFmtId="3" fontId="13" fillId="0" borderId="10" xfId="0" applyNumberFormat="1" applyFont="1" applyFill="1" applyBorder="1" applyAlignment="1">
      <alignment horizontal="center" vertical="center" wrapText="1"/>
    </xf>
    <xf numFmtId="3" fontId="13" fillId="0" borderId="47" xfId="0" applyNumberFormat="1" applyFont="1" applyFill="1" applyBorder="1" applyAlignment="1">
      <alignment horizontal="center" vertical="center" wrapText="1"/>
    </xf>
    <xf numFmtId="0" fontId="33" fillId="0" borderId="49" xfId="2" applyNumberFormat="1" applyFont="1" applyFill="1" applyBorder="1" applyAlignment="1">
      <alignment horizontal="left" vertical="center" wrapText="1"/>
    </xf>
    <xf numFmtId="0" fontId="14" fillId="0" borderId="10" xfId="0" applyFont="1" applyBorder="1" applyAlignment="1">
      <alignment horizontal="left" vertical="center" wrapText="1"/>
    </xf>
    <xf numFmtId="0" fontId="13" fillId="0" borderId="10" xfId="0" applyFont="1" applyBorder="1" applyAlignment="1">
      <alignment horizontal="left" vertical="center" wrapText="1"/>
    </xf>
    <xf numFmtId="0" fontId="20" fillId="0" borderId="10" xfId="3" applyFont="1" applyBorder="1" applyAlignment="1">
      <alignment vertical="center" wrapText="1"/>
    </xf>
    <xf numFmtId="0" fontId="13" fillId="0" borderId="50" xfId="0" applyFont="1" applyBorder="1" applyAlignment="1">
      <alignment horizontal="left" vertical="center" wrapText="1"/>
    </xf>
    <xf numFmtId="0" fontId="13" fillId="0" borderId="10" xfId="0" applyFont="1" applyBorder="1" applyAlignment="1">
      <alignment horizontal="center" vertical="center" wrapText="1"/>
    </xf>
    <xf numFmtId="3" fontId="13" fillId="0" borderId="10" xfId="0" applyNumberFormat="1"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0" fontId="13" fillId="2" borderId="49" xfId="0" applyFont="1" applyFill="1" applyBorder="1" applyAlignment="1">
      <alignment horizontal="left" vertical="center" wrapText="1"/>
    </xf>
    <xf numFmtId="3" fontId="13" fillId="2" borderId="10" xfId="0" applyNumberFormat="1"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3" fontId="13" fillId="0" borderId="49" xfId="0" applyNumberFormat="1" applyFont="1" applyFill="1" applyBorder="1" applyAlignment="1">
      <alignment horizontal="center" vertical="center" wrapText="1"/>
    </xf>
    <xf numFmtId="0" fontId="13" fillId="0" borderId="47" xfId="0" applyFont="1" applyBorder="1" applyAlignment="1">
      <alignment horizontal="center" vertical="center" wrapText="1"/>
    </xf>
    <xf numFmtId="0" fontId="16" fillId="0" borderId="49" xfId="0" applyFont="1" applyBorder="1" applyAlignment="1">
      <alignment horizontal="left" vertical="center" wrapText="1"/>
    </xf>
    <xf numFmtId="0" fontId="16" fillId="0" borderId="10" xfId="0" applyFont="1" applyBorder="1" applyAlignment="1">
      <alignment horizontal="left" vertical="center" wrapText="1"/>
    </xf>
    <xf numFmtId="0" fontId="14" fillId="0" borderId="0" xfId="0" applyFont="1" applyAlignment="1">
      <alignment vertical="center" wrapText="1"/>
    </xf>
    <xf numFmtId="3" fontId="13" fillId="0" borderId="10" xfId="0" applyNumberFormat="1"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164" fontId="29" fillId="0" borderId="10" xfId="1" applyNumberFormat="1" applyFont="1" applyFill="1" applyBorder="1" applyAlignment="1">
      <alignment horizontal="center" vertical="center" wrapText="1"/>
    </xf>
    <xf numFmtId="3" fontId="13" fillId="0" borderId="10" xfId="0" applyNumberFormat="1" applyFont="1" applyFill="1" applyBorder="1" applyAlignment="1">
      <alignment horizontal="center" vertical="center" wrapText="1"/>
    </xf>
    <xf numFmtId="0" fontId="35" fillId="2" borderId="10" xfId="0" applyFont="1" applyFill="1" applyBorder="1"/>
    <xf numFmtId="0" fontId="36" fillId="18" borderId="10" xfId="0" applyFont="1" applyFill="1" applyBorder="1" applyAlignment="1">
      <alignment horizontal="center" vertical="center" wrapText="1"/>
    </xf>
    <xf numFmtId="166" fontId="37" fillId="18" borderId="10" xfId="0" applyNumberFormat="1" applyFont="1" applyFill="1" applyBorder="1" applyAlignment="1">
      <alignment horizontal="center" vertical="center" wrapText="1"/>
    </xf>
    <xf numFmtId="0" fontId="37" fillId="18" borderId="10" xfId="0" applyFont="1" applyFill="1" applyBorder="1" applyAlignment="1">
      <alignment horizontal="center" vertical="center" wrapText="1"/>
    </xf>
    <xf numFmtId="49" fontId="37" fillId="18" borderId="10" xfId="0" applyNumberFormat="1" applyFont="1" applyFill="1" applyBorder="1" applyAlignment="1">
      <alignment horizontal="center" vertical="center" wrapText="1"/>
    </xf>
    <xf numFmtId="0" fontId="37" fillId="18" borderId="10" xfId="0" applyFont="1" applyFill="1" applyBorder="1" applyAlignment="1">
      <alignment horizontal="center" vertical="top" wrapText="1"/>
    </xf>
    <xf numFmtId="0" fontId="35" fillId="19" borderId="10" xfId="0" applyFont="1" applyFill="1" applyBorder="1" applyAlignment="1">
      <alignment horizontal="center" vertical="center"/>
    </xf>
    <xf numFmtId="166" fontId="38" fillId="19" borderId="10" xfId="0" applyNumberFormat="1" applyFont="1" applyFill="1" applyBorder="1" applyAlignment="1">
      <alignment horizontal="center" vertical="center" wrapText="1"/>
    </xf>
    <xf numFmtId="0" fontId="38" fillId="19" borderId="10" xfId="0" applyFont="1" applyFill="1" applyBorder="1" applyAlignment="1">
      <alignment vertical="top" wrapText="1"/>
    </xf>
    <xf numFmtId="0" fontId="38" fillId="19" borderId="10" xfId="0" applyFont="1" applyFill="1" applyBorder="1" applyAlignment="1">
      <alignment horizontal="center" vertical="center" wrapText="1"/>
    </xf>
    <xf numFmtId="49" fontId="38" fillId="19" borderId="10" xfId="0" applyNumberFormat="1" applyFont="1" applyFill="1" applyBorder="1" applyAlignment="1">
      <alignment horizontal="center" vertical="center" wrapText="1"/>
    </xf>
    <xf numFmtId="0" fontId="35" fillId="19" borderId="10" xfId="0" applyFont="1" applyFill="1" applyBorder="1" applyAlignment="1">
      <alignment horizontal="center" vertical="center" wrapText="1"/>
    </xf>
    <xf numFmtId="0" fontId="38" fillId="2" borderId="10" xfId="0" applyFont="1" applyFill="1" applyBorder="1" applyAlignment="1">
      <alignment horizontal="center" vertical="center" wrapText="1"/>
    </xf>
    <xf numFmtId="49" fontId="38" fillId="2" borderId="10" xfId="0" applyNumberFormat="1" applyFont="1" applyFill="1" applyBorder="1" applyAlignment="1">
      <alignment horizontal="center" vertical="center" wrapText="1"/>
    </xf>
    <xf numFmtId="166" fontId="38" fillId="19" borderId="49" xfId="0" applyNumberFormat="1" applyFont="1" applyFill="1" applyBorder="1" applyAlignment="1">
      <alignment horizontal="center" vertical="center" wrapText="1"/>
    </xf>
    <xf numFmtId="0" fontId="35" fillId="2" borderId="10" xfId="0" applyFont="1" applyFill="1" applyBorder="1" applyAlignment="1">
      <alignment horizontal="center" vertical="center"/>
    </xf>
    <xf numFmtId="49" fontId="38" fillId="19" borderId="0" xfId="0" applyNumberFormat="1" applyFont="1" applyFill="1" applyAlignment="1">
      <alignment horizontal="center" vertical="center" wrapText="1"/>
    </xf>
    <xf numFmtId="166" fontId="38" fillId="2" borderId="10" xfId="0" applyNumberFormat="1" applyFont="1" applyFill="1" applyBorder="1" applyAlignment="1">
      <alignment horizontal="center" vertical="center"/>
    </xf>
    <xf numFmtId="0" fontId="38" fillId="2" borderId="10" xfId="0" applyFont="1" applyFill="1" applyBorder="1" applyAlignment="1">
      <alignment vertical="top" wrapText="1"/>
    </xf>
    <xf numFmtId="166" fontId="38" fillId="2" borderId="49" xfId="0" applyNumberFormat="1" applyFont="1" applyFill="1" applyBorder="1" applyAlignment="1">
      <alignment horizontal="center" vertical="center"/>
    </xf>
    <xf numFmtId="0" fontId="38" fillId="2" borderId="0" xfId="0" applyFont="1" applyFill="1" applyAlignment="1">
      <alignment vertical="top" wrapText="1"/>
    </xf>
    <xf numFmtId="0" fontId="38" fillId="2" borderId="10" xfId="0" applyFont="1" applyFill="1" applyBorder="1" applyAlignment="1">
      <alignment horizontal="center" vertical="center"/>
    </xf>
    <xf numFmtId="0" fontId="39" fillId="2" borderId="10" xfId="0" applyFont="1" applyFill="1" applyBorder="1" applyAlignment="1">
      <alignment horizontal="center" vertical="center"/>
    </xf>
    <xf numFmtId="0" fontId="35" fillId="2" borderId="10" xfId="0" applyFont="1" applyFill="1" applyBorder="1" applyAlignment="1">
      <alignment horizontal="center" vertical="center" wrapText="1"/>
    </xf>
    <xf numFmtId="0" fontId="35" fillId="2" borderId="10" xfId="0" applyFont="1" applyFill="1" applyBorder="1" applyAlignment="1">
      <alignment horizontal="center"/>
    </xf>
    <xf numFmtId="166" fontId="42" fillId="20" borderId="10" xfId="0" applyNumberFormat="1" applyFont="1" applyFill="1" applyBorder="1" applyAlignment="1">
      <alignment horizontal="center" vertical="center"/>
    </xf>
    <xf numFmtId="0" fontId="42" fillId="20" borderId="10" xfId="0" applyFont="1" applyFill="1" applyBorder="1" applyAlignment="1">
      <alignment vertical="top" wrapText="1"/>
    </xf>
    <xf numFmtId="0" fontId="42" fillId="20" borderId="10" xfId="0" applyFont="1" applyFill="1" applyBorder="1" applyAlignment="1">
      <alignment horizontal="center" vertical="center" wrapText="1"/>
    </xf>
    <xf numFmtId="49" fontId="42" fillId="20" borderId="10" xfId="0" applyNumberFormat="1" applyFont="1" applyFill="1" applyBorder="1" applyAlignment="1">
      <alignment horizontal="center" vertical="center" wrapText="1"/>
    </xf>
    <xf numFmtId="166" fontId="42" fillId="20" borderId="10" xfId="5" applyNumberFormat="1" applyFont="1" applyFill="1" applyBorder="1" applyAlignment="1">
      <alignment horizontal="center" vertical="center"/>
    </xf>
    <xf numFmtId="0" fontId="42" fillId="20" borderId="10" xfId="5" applyFont="1" applyFill="1" applyBorder="1" applyAlignment="1">
      <alignment vertical="top" wrapText="1"/>
    </xf>
    <xf numFmtId="0" fontId="42" fillId="20" borderId="10" xfId="5" applyFont="1" applyFill="1" applyBorder="1" applyAlignment="1">
      <alignment horizontal="center" vertical="center" wrapText="1"/>
    </xf>
    <xf numFmtId="49" fontId="42" fillId="20" borderId="10" xfId="5" applyNumberFormat="1" applyFont="1" applyFill="1" applyBorder="1" applyAlignment="1">
      <alignment horizontal="center" vertical="center" wrapText="1"/>
    </xf>
    <xf numFmtId="0" fontId="43" fillId="20" borderId="10" xfId="0" applyFont="1" applyFill="1" applyBorder="1" applyAlignment="1">
      <alignment horizontal="center" vertical="center" wrapText="1"/>
    </xf>
    <xf numFmtId="0" fontId="38" fillId="19" borderId="61" xfId="0" applyFont="1" applyFill="1" applyBorder="1" applyAlignment="1">
      <alignment vertical="top" wrapText="1"/>
    </xf>
    <xf numFmtId="0" fontId="38" fillId="2" borderId="61" xfId="0" applyFont="1" applyFill="1" applyBorder="1" applyAlignment="1">
      <alignment vertical="top" wrapText="1"/>
    </xf>
    <xf numFmtId="0" fontId="38" fillId="20" borderId="61" xfId="0" applyFont="1" applyFill="1" applyBorder="1" applyAlignment="1">
      <alignment vertical="top" wrapText="1"/>
    </xf>
    <xf numFmtId="3" fontId="13" fillId="0" borderId="10" xfId="0" applyNumberFormat="1" applyFont="1" applyFill="1" applyBorder="1" applyAlignment="1">
      <alignment horizontal="center" vertical="center" wrapText="1"/>
    </xf>
    <xf numFmtId="3" fontId="13" fillId="0" borderId="47" xfId="0" applyNumberFormat="1" applyFont="1" applyFill="1" applyBorder="1" applyAlignment="1">
      <alignment horizontal="center" vertical="center" wrapText="1"/>
    </xf>
    <xf numFmtId="3" fontId="13" fillId="0" borderId="49" xfId="0" applyNumberFormat="1" applyFont="1" applyFill="1" applyBorder="1" applyAlignment="1">
      <alignment horizontal="center" vertical="center" wrapText="1"/>
    </xf>
    <xf numFmtId="3" fontId="29" fillId="0" borderId="10" xfId="0" applyNumberFormat="1" applyFont="1" applyFill="1" applyBorder="1" applyAlignment="1">
      <alignment horizontal="center" vertical="center" wrapText="1"/>
    </xf>
    <xf numFmtId="0" fontId="13" fillId="0" borderId="47" xfId="0" applyFont="1" applyFill="1" applyBorder="1" applyAlignment="1">
      <alignment vertical="center" wrapText="1"/>
    </xf>
    <xf numFmtId="0" fontId="17" fillId="0" borderId="0" xfId="0" applyFont="1" applyFill="1" applyAlignment="1">
      <alignment vertical="center" wrapText="1"/>
    </xf>
    <xf numFmtId="0" fontId="37" fillId="21" borderId="10" xfId="0" applyFont="1" applyFill="1" applyBorder="1" applyAlignment="1">
      <alignment horizontal="center" vertical="center" wrapText="1"/>
    </xf>
    <xf numFmtId="166" fontId="37" fillId="21" borderId="10" xfId="0" applyNumberFormat="1" applyFont="1" applyFill="1" applyBorder="1" applyAlignment="1">
      <alignment horizontal="center" vertical="center" wrapText="1"/>
    </xf>
    <xf numFmtId="0" fontId="37" fillId="21" borderId="10" xfId="0" applyFont="1" applyFill="1" applyBorder="1" applyAlignment="1">
      <alignment horizontal="center" vertical="top" wrapText="1"/>
    </xf>
    <xf numFmtId="49" fontId="37" fillId="21" borderId="10" xfId="0" applyNumberFormat="1" applyFont="1" applyFill="1" applyBorder="1" applyAlignment="1">
      <alignment horizontal="center" vertical="center" wrapText="1"/>
    </xf>
    <xf numFmtId="0" fontId="37" fillId="21" borderId="10" xfId="0" applyFont="1" applyFill="1" applyBorder="1" applyAlignment="1">
      <alignment vertical="top" wrapText="1"/>
    </xf>
    <xf numFmtId="0" fontId="36" fillId="3" borderId="0" xfId="0" applyFont="1" applyFill="1"/>
    <xf numFmtId="0" fontId="42" fillId="22" borderId="10" xfId="0" applyFont="1" applyFill="1" applyBorder="1" applyAlignment="1">
      <alignment horizontal="center" vertical="center" wrapText="1"/>
    </xf>
    <xf numFmtId="166" fontId="42" fillId="22" borderId="10" xfId="0" applyNumberFormat="1" applyFont="1" applyFill="1" applyBorder="1" applyAlignment="1">
      <alignment horizontal="center" vertical="center" wrapText="1"/>
    </xf>
    <xf numFmtId="0" fontId="42" fillId="22" borderId="10" xfId="0" applyFont="1" applyFill="1" applyBorder="1" applyAlignment="1">
      <alignment vertical="top" wrapText="1"/>
    </xf>
    <xf numFmtId="0" fontId="42" fillId="23" borderId="10" xfId="0" applyFont="1" applyFill="1" applyBorder="1" applyAlignment="1">
      <alignment horizontal="center" vertical="center" wrapText="1"/>
    </xf>
    <xf numFmtId="49" fontId="42" fillId="22" borderId="10" xfId="0" applyNumberFormat="1" applyFont="1" applyFill="1" applyBorder="1" applyAlignment="1">
      <alignment horizontal="center" vertical="center" wrapText="1"/>
    </xf>
    <xf numFmtId="0" fontId="42" fillId="24" borderId="0" xfId="0" applyFont="1" applyFill="1" applyAlignment="1">
      <alignment horizontal="center" vertical="center" wrapText="1"/>
    </xf>
    <xf numFmtId="0" fontId="0" fillId="25" borderId="0" xfId="0" applyFill="1"/>
    <xf numFmtId="0" fontId="42" fillId="26" borderId="10" xfId="0" applyFont="1" applyFill="1" applyBorder="1" applyAlignment="1">
      <alignment horizontal="center" vertical="center" wrapText="1"/>
    </xf>
    <xf numFmtId="166" fontId="42" fillId="24" borderId="10" xfId="0" applyNumberFormat="1" applyFont="1" applyFill="1" applyBorder="1" applyAlignment="1">
      <alignment horizontal="center" vertical="center" wrapText="1"/>
    </xf>
    <xf numFmtId="0" fontId="42" fillId="24" borderId="10" xfId="0" applyFont="1" applyFill="1" applyBorder="1" applyAlignment="1">
      <alignment vertical="top" wrapText="1"/>
    </xf>
    <xf numFmtId="0" fontId="42" fillId="24" borderId="10" xfId="0" applyFont="1" applyFill="1" applyBorder="1" applyAlignment="1">
      <alignment horizontal="center" vertical="center" wrapText="1"/>
    </xf>
    <xf numFmtId="49" fontId="42" fillId="24" borderId="10" xfId="0" applyNumberFormat="1" applyFont="1" applyFill="1" applyBorder="1" applyAlignment="1">
      <alignment horizontal="center" vertical="center" wrapText="1"/>
    </xf>
    <xf numFmtId="0" fontId="42" fillId="24" borderId="0" xfId="0" applyFont="1" applyFill="1" applyAlignment="1">
      <alignment vertical="top" wrapText="1"/>
    </xf>
    <xf numFmtId="0" fontId="42" fillId="20" borderId="10" xfId="0" applyFont="1" applyFill="1" applyBorder="1" applyAlignment="1">
      <alignment horizontal="center" vertical="top" wrapText="1"/>
    </xf>
    <xf numFmtId="166" fontId="44" fillId="23" borderId="10" xfId="0" applyNumberFormat="1" applyFont="1" applyFill="1" applyBorder="1" applyAlignment="1">
      <alignment horizontal="center" vertical="center"/>
    </xf>
    <xf numFmtId="0" fontId="42" fillId="27" borderId="10" xfId="0" applyFont="1" applyFill="1" applyBorder="1" applyAlignment="1">
      <alignment horizontal="center" vertical="center"/>
    </xf>
    <xf numFmtId="0" fontId="42" fillId="23" borderId="10" xfId="0" applyFont="1" applyFill="1" applyBorder="1" applyAlignment="1">
      <alignment vertical="top" wrapText="1"/>
    </xf>
    <xf numFmtId="0" fontId="44" fillId="20" borderId="10" xfId="0" applyFont="1" applyFill="1" applyBorder="1" applyAlignment="1">
      <alignment horizontal="center" vertical="center"/>
    </xf>
    <xf numFmtId="49" fontId="42" fillId="20" borderId="10" xfId="0" applyNumberFormat="1" applyFont="1" applyFill="1" applyBorder="1" applyAlignment="1">
      <alignment horizontal="center" vertical="center"/>
    </xf>
    <xf numFmtId="0" fontId="42" fillId="20" borderId="0" xfId="0" applyFont="1" applyFill="1" applyAlignment="1">
      <alignment horizontal="center" vertical="center" wrapText="1"/>
    </xf>
    <xf numFmtId="0" fontId="42" fillId="22" borderId="10" xfId="0" applyFont="1" applyFill="1" applyBorder="1" applyAlignment="1">
      <alignment horizontal="center" vertical="top" wrapText="1"/>
    </xf>
    <xf numFmtId="0" fontId="42" fillId="28" borderId="10" xfId="0" applyFont="1" applyFill="1" applyBorder="1" applyAlignment="1">
      <alignment horizontal="center" vertical="center" wrapText="1"/>
    </xf>
    <xf numFmtId="166" fontId="42" fillId="28" borderId="10" xfId="0" applyNumberFormat="1" applyFont="1" applyFill="1" applyBorder="1" applyAlignment="1">
      <alignment horizontal="center" vertical="center" wrapText="1"/>
    </xf>
    <xf numFmtId="0" fontId="42" fillId="28" borderId="10" xfId="0" applyFont="1" applyFill="1" applyBorder="1" applyAlignment="1">
      <alignment vertical="top" wrapText="1"/>
    </xf>
    <xf numFmtId="49" fontId="42" fillId="28" borderId="10" xfId="0" applyNumberFormat="1" applyFont="1" applyFill="1" applyBorder="1" applyAlignment="1">
      <alignment horizontal="center" vertical="center" wrapText="1"/>
    </xf>
    <xf numFmtId="0" fontId="0" fillId="25" borderId="10" xfId="0" applyFill="1" applyBorder="1"/>
    <xf numFmtId="0" fontId="42" fillId="28" borderId="10" xfId="0" applyFont="1" applyFill="1" applyBorder="1" applyAlignment="1">
      <alignment horizontal="center" vertical="top" wrapText="1"/>
    </xf>
    <xf numFmtId="49" fontId="42" fillId="23" borderId="10" xfId="0" applyNumberFormat="1" applyFont="1" applyFill="1" applyBorder="1" applyAlignment="1">
      <alignment horizontal="center" vertical="center" wrapText="1"/>
    </xf>
    <xf numFmtId="166" fontId="42" fillId="23" borderId="10" xfId="0" applyNumberFormat="1" applyFont="1" applyFill="1" applyBorder="1" applyAlignment="1">
      <alignment horizontal="center" vertical="center"/>
    </xf>
    <xf numFmtId="0" fontId="42" fillId="23" borderId="10" xfId="0" applyFont="1" applyFill="1" applyBorder="1" applyAlignment="1">
      <alignment horizontal="center" vertical="center"/>
    </xf>
    <xf numFmtId="0" fontId="42" fillId="23" borderId="10" xfId="0" applyFont="1" applyFill="1" applyBorder="1" applyAlignment="1">
      <alignment horizontal="center" vertical="top" wrapText="1"/>
    </xf>
    <xf numFmtId="0" fontId="42" fillId="20" borderId="10" xfId="0" applyFont="1" applyFill="1" applyBorder="1" applyAlignment="1">
      <alignment horizontal="center" vertical="center"/>
    </xf>
    <xf numFmtId="0" fontId="42" fillId="27" borderId="10" xfId="0" applyFont="1" applyFill="1" applyBorder="1" applyAlignment="1">
      <alignment horizontal="center" vertical="center" wrapText="1"/>
    </xf>
    <xf numFmtId="14" fontId="42" fillId="23" borderId="10" xfId="0" applyNumberFormat="1" applyFont="1" applyFill="1" applyBorder="1" applyAlignment="1">
      <alignment horizontal="center" vertical="center" wrapText="1"/>
    </xf>
    <xf numFmtId="0" fontId="42" fillId="25" borderId="10" xfId="0" applyFont="1" applyFill="1" applyBorder="1" applyAlignment="1">
      <alignment horizontal="center" vertical="center"/>
    </xf>
    <xf numFmtId="166" fontId="42" fillId="25" borderId="10" xfId="0" applyNumberFormat="1" applyFont="1" applyFill="1" applyBorder="1" applyAlignment="1">
      <alignment horizontal="center" vertical="center"/>
    </xf>
    <xf numFmtId="0" fontId="42" fillId="25" borderId="10" xfId="0" applyFont="1" applyFill="1" applyBorder="1" applyAlignment="1">
      <alignment vertical="top" wrapText="1"/>
    </xf>
    <xf numFmtId="0" fontId="42" fillId="25" borderId="10" xfId="0" applyFont="1" applyFill="1" applyBorder="1" applyAlignment="1">
      <alignment horizontal="center" vertical="center" wrapText="1"/>
    </xf>
    <xf numFmtId="0" fontId="44" fillId="27" borderId="10" xfId="0" applyFont="1" applyFill="1" applyBorder="1" applyAlignment="1">
      <alignment horizontal="center" vertical="center" wrapText="1"/>
    </xf>
    <xf numFmtId="14" fontId="44" fillId="23" borderId="10" xfId="0" applyNumberFormat="1" applyFont="1" applyFill="1" applyBorder="1" applyAlignment="1">
      <alignment horizontal="center" vertical="center" wrapText="1"/>
    </xf>
    <xf numFmtId="0" fontId="44" fillId="23" borderId="10" xfId="0" applyFont="1" applyFill="1" applyBorder="1" applyAlignment="1">
      <alignment horizontal="center" vertical="center" wrapText="1"/>
    </xf>
    <xf numFmtId="0" fontId="42" fillId="0" borderId="10" xfId="0" applyFont="1" applyBorder="1" applyAlignment="1">
      <alignment horizontal="center" vertical="center" wrapText="1"/>
    </xf>
    <xf numFmtId="0" fontId="42" fillId="23" borderId="10" xfId="0" applyFont="1" applyFill="1" applyBorder="1" applyAlignment="1">
      <alignment horizontal="justify" vertical="top" wrapText="1"/>
    </xf>
    <xf numFmtId="0" fontId="42" fillId="20" borderId="10" xfId="0" applyFont="1" applyFill="1" applyBorder="1" applyAlignment="1">
      <alignment horizontal="justify" vertical="top" wrapText="1"/>
    </xf>
    <xf numFmtId="14" fontId="0" fillId="23" borderId="10" xfId="0" applyNumberFormat="1" applyFill="1" applyBorder="1" applyAlignment="1">
      <alignment horizontal="center" vertical="center"/>
    </xf>
    <xf numFmtId="14" fontId="42" fillId="0" borderId="10" xfId="0" applyNumberFormat="1" applyFont="1" applyBorder="1" applyAlignment="1">
      <alignment horizontal="center" vertical="center"/>
    </xf>
    <xf numFmtId="14" fontId="42" fillId="0" borderId="10" xfId="0" applyNumberFormat="1" applyFont="1" applyBorder="1"/>
    <xf numFmtId="0" fontId="38" fillId="27" borderId="10" xfId="0" applyFont="1" applyFill="1" applyBorder="1" applyAlignment="1">
      <alignment horizontal="center" vertical="center"/>
    </xf>
    <xf numFmtId="3" fontId="13" fillId="0" borderId="10" xfId="0" applyNumberFormat="1" applyFont="1" applyFill="1" applyBorder="1" applyAlignment="1">
      <alignment horizontal="center" vertical="center" wrapText="1"/>
    </xf>
    <xf numFmtId="0" fontId="13" fillId="2" borderId="43" xfId="0" applyFont="1" applyFill="1" applyBorder="1" applyAlignment="1">
      <alignment horizontal="center" vertical="center" wrapText="1"/>
    </xf>
    <xf numFmtId="0" fontId="36" fillId="18" borderId="54" xfId="0" applyFont="1" applyFill="1" applyBorder="1" applyAlignment="1">
      <alignment horizontal="center" vertical="center" wrapText="1"/>
    </xf>
    <xf numFmtId="166" fontId="37" fillId="18" borderId="54" xfId="0" applyNumberFormat="1" applyFont="1" applyFill="1" applyBorder="1" applyAlignment="1">
      <alignment horizontal="center" vertical="center" wrapText="1"/>
    </xf>
    <xf numFmtId="0" fontId="37" fillId="18" borderId="54" xfId="0" applyFont="1" applyFill="1" applyBorder="1" applyAlignment="1">
      <alignment horizontal="center" vertical="center" wrapText="1"/>
    </xf>
    <xf numFmtId="49" fontId="37" fillId="18" borderId="54" xfId="0" applyNumberFormat="1" applyFont="1" applyFill="1" applyBorder="1" applyAlignment="1">
      <alignment horizontal="center" vertical="center" wrapText="1"/>
    </xf>
    <xf numFmtId="0" fontId="37" fillId="18" borderId="54" xfId="0" applyFont="1" applyFill="1" applyBorder="1" applyAlignment="1">
      <alignment horizontal="center" vertical="top" wrapText="1"/>
    </xf>
    <xf numFmtId="0" fontId="35" fillId="19" borderId="67" xfId="0" applyFont="1" applyFill="1" applyBorder="1" applyAlignment="1">
      <alignment horizontal="center" vertical="center"/>
    </xf>
    <xf numFmtId="166" fontId="38" fillId="19" borderId="67" xfId="0" applyNumberFormat="1" applyFont="1" applyFill="1" applyBorder="1" applyAlignment="1">
      <alignment horizontal="center" vertical="center" wrapText="1"/>
    </xf>
    <xf numFmtId="0" fontId="38" fillId="19" borderId="67" xfId="0" applyFont="1" applyFill="1" applyBorder="1" applyAlignment="1">
      <alignment vertical="top" wrapText="1"/>
    </xf>
    <xf numFmtId="0" fontId="38" fillId="19" borderId="67" xfId="0" applyFont="1" applyFill="1" applyBorder="1" applyAlignment="1">
      <alignment horizontal="center" vertical="center" wrapText="1"/>
    </xf>
    <xf numFmtId="49" fontId="38" fillId="19" borderId="67" xfId="0" applyNumberFormat="1" applyFont="1" applyFill="1" applyBorder="1" applyAlignment="1">
      <alignment horizontal="center" vertical="center" wrapText="1"/>
    </xf>
    <xf numFmtId="0" fontId="38" fillId="19" borderId="68" xfId="0" applyFont="1" applyFill="1" applyBorder="1" applyAlignment="1">
      <alignment vertical="top" wrapText="1"/>
    </xf>
    <xf numFmtId="0" fontId="2" fillId="20" borderId="10" xfId="0" applyFont="1" applyFill="1" applyBorder="1" applyAlignment="1">
      <alignment horizontal="center" vertical="center"/>
    </xf>
    <xf numFmtId="0" fontId="2" fillId="20" borderId="10" xfId="0" applyFont="1" applyFill="1" applyBorder="1" applyAlignment="1">
      <alignment vertical="center" wrapText="1"/>
    </xf>
    <xf numFmtId="0" fontId="2" fillId="20" borderId="10" xfId="5" applyFont="1" applyFill="1" applyBorder="1" applyAlignment="1">
      <alignment horizontal="center" vertical="center"/>
    </xf>
    <xf numFmtId="0" fontId="2" fillId="20" borderId="10" xfId="5" applyFont="1" applyFill="1" applyBorder="1" applyAlignment="1">
      <alignment horizontal="center" vertical="center" wrapText="1"/>
    </xf>
    <xf numFmtId="0" fontId="42" fillId="29" borderId="10" xfId="0" applyFont="1" applyFill="1" applyBorder="1" applyAlignment="1">
      <alignment horizontal="center" vertical="center"/>
    </xf>
    <xf numFmtId="166" fontId="42" fillId="29" borderId="10" xfId="0" applyNumberFormat="1" applyFont="1" applyFill="1" applyBorder="1" applyAlignment="1">
      <alignment horizontal="center" vertical="center"/>
    </xf>
    <xf numFmtId="0" fontId="42" fillId="29" borderId="10" xfId="0" applyFont="1" applyFill="1" applyBorder="1" applyAlignment="1">
      <alignment horizontal="justify" vertical="top" wrapText="1"/>
    </xf>
    <xf numFmtId="0" fontId="2" fillId="29" borderId="10" xfId="0" applyFont="1" applyFill="1" applyBorder="1" applyAlignment="1">
      <alignment horizontal="center" vertical="center" wrapText="1"/>
    </xf>
    <xf numFmtId="0" fontId="42" fillId="29" borderId="10" xfId="0" applyFont="1" applyFill="1" applyBorder="1" applyAlignment="1">
      <alignment horizontal="center" vertical="center" wrapText="1"/>
    </xf>
    <xf numFmtId="49" fontId="42" fillId="29" borderId="10" xfId="0" applyNumberFormat="1" applyFont="1" applyFill="1" applyBorder="1" applyAlignment="1">
      <alignment horizontal="center" vertical="center" wrapText="1"/>
    </xf>
    <xf numFmtId="0" fontId="42" fillId="29" borderId="61" xfId="0" applyFont="1" applyFill="1" applyBorder="1" applyAlignment="1">
      <alignment vertical="top" wrapText="1"/>
    </xf>
    <xf numFmtId="0" fontId="42" fillId="29" borderId="10" xfId="0" applyFont="1" applyFill="1" applyBorder="1" applyAlignment="1">
      <alignment vertical="top" wrapText="1"/>
    </xf>
    <xf numFmtId="0" fontId="44" fillId="29" borderId="10" xfId="0" applyFont="1" applyFill="1" applyBorder="1" applyAlignment="1">
      <alignment horizontal="center" vertical="center"/>
    </xf>
    <xf numFmtId="0" fontId="42" fillId="7" borderId="10" xfId="0" applyFont="1" applyFill="1" applyBorder="1" applyAlignment="1">
      <alignment horizontal="center" vertical="center"/>
    </xf>
    <xf numFmtId="166" fontId="42" fillId="7" borderId="10" xfId="0" applyNumberFormat="1" applyFont="1" applyFill="1" applyBorder="1" applyAlignment="1">
      <alignment horizontal="center" vertical="center"/>
    </xf>
    <xf numFmtId="0" fontId="42" fillId="7" borderId="10" xfId="0" applyFont="1" applyFill="1" applyBorder="1" applyAlignment="1">
      <alignment horizontal="justify" vertical="top" wrapText="1"/>
    </xf>
    <xf numFmtId="0" fontId="2" fillId="7" borderId="10" xfId="0" applyFont="1" applyFill="1" applyBorder="1" applyAlignment="1">
      <alignment horizontal="center" vertical="center" wrapText="1"/>
    </xf>
    <xf numFmtId="0" fontId="42" fillId="7" borderId="10" xfId="0" applyFont="1" applyFill="1" applyBorder="1" applyAlignment="1">
      <alignment horizontal="center" vertical="center" wrapText="1"/>
    </xf>
    <xf numFmtId="49" fontId="42" fillId="7" borderId="10" xfId="0" applyNumberFormat="1" applyFont="1" applyFill="1" applyBorder="1" applyAlignment="1">
      <alignment horizontal="center" vertical="center" wrapText="1"/>
    </xf>
    <xf numFmtId="0" fontId="42" fillId="7" borderId="61" xfId="0" applyFont="1" applyFill="1" applyBorder="1" applyAlignment="1">
      <alignment vertical="top" wrapText="1"/>
    </xf>
    <xf numFmtId="0" fontId="42" fillId="3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16" fillId="0" borderId="10" xfId="0" applyFont="1" applyBorder="1" applyAlignment="1">
      <alignment horizontal="center" vertical="center" wrapText="1"/>
    </xf>
    <xf numFmtId="3" fontId="13" fillId="0" borderId="10" xfId="0" applyNumberFormat="1" applyFont="1" applyFill="1" applyBorder="1" applyAlignment="1">
      <alignment horizontal="center" vertical="center" wrapText="1"/>
    </xf>
    <xf numFmtId="3" fontId="13" fillId="0" borderId="47" xfId="0" applyNumberFormat="1" applyFont="1" applyFill="1" applyBorder="1" applyAlignment="1">
      <alignment horizontal="center" vertical="center" wrapText="1"/>
    </xf>
    <xf numFmtId="3" fontId="13" fillId="0" borderId="49" xfId="0" applyNumberFormat="1" applyFont="1" applyFill="1" applyBorder="1" applyAlignment="1">
      <alignment horizontal="center" vertical="center" wrapText="1"/>
    </xf>
    <xf numFmtId="166" fontId="1" fillId="31" borderId="10" xfId="0" applyNumberFormat="1" applyFont="1" applyFill="1" applyBorder="1" applyAlignment="1">
      <alignment horizontal="center" vertical="center"/>
    </xf>
    <xf numFmtId="0" fontId="42" fillId="31" borderId="10" xfId="0" applyFont="1" applyFill="1" applyBorder="1" applyAlignment="1">
      <alignment horizontal="center" vertical="center" wrapText="1"/>
    </xf>
    <xf numFmtId="0" fontId="42" fillId="32" borderId="10" xfId="0" applyFont="1" applyFill="1" applyBorder="1" applyAlignment="1">
      <alignment horizontal="center" vertical="center" wrapText="1"/>
    </xf>
    <xf numFmtId="49" fontId="42" fillId="32" borderId="10" xfId="0" applyNumberFormat="1" applyFont="1" applyFill="1" applyBorder="1" applyAlignment="1">
      <alignment horizontal="center" vertical="center" wrapText="1"/>
    </xf>
    <xf numFmtId="0" fontId="42" fillId="31" borderId="10" xfId="0" applyFont="1" applyFill="1" applyBorder="1" applyAlignment="1">
      <alignment horizontal="center" wrapText="1"/>
    </xf>
    <xf numFmtId="49" fontId="42" fillId="31" borderId="10" xfId="0" applyNumberFormat="1" applyFont="1" applyFill="1" applyBorder="1" applyAlignment="1">
      <alignment horizontal="center" vertical="center" wrapText="1"/>
    </xf>
    <xf numFmtId="49" fontId="42" fillId="31" borderId="10" xfId="0" applyNumberFormat="1" applyFont="1" applyFill="1" applyBorder="1" applyAlignment="1">
      <alignment horizontal="center" wrapText="1"/>
    </xf>
    <xf numFmtId="49" fontId="42" fillId="31" borderId="10" xfId="5" applyNumberFormat="1" applyFont="1" applyFill="1" applyBorder="1" applyAlignment="1">
      <alignment horizontal="center" vertical="center" wrapText="1"/>
    </xf>
    <xf numFmtId="49" fontId="1" fillId="31" borderId="10" xfId="0" applyNumberFormat="1" applyFont="1" applyFill="1" applyBorder="1" applyAlignment="1">
      <alignment horizontal="center" wrapText="1"/>
    </xf>
    <xf numFmtId="0" fontId="45" fillId="33" borderId="47" xfId="0" applyFont="1" applyFill="1" applyBorder="1" applyAlignment="1">
      <alignment horizontal="center" vertical="center"/>
    </xf>
    <xf numFmtId="14" fontId="45" fillId="33" borderId="10" xfId="0" applyNumberFormat="1" applyFont="1" applyFill="1" applyBorder="1" applyAlignment="1">
      <alignment horizontal="center" vertical="center"/>
    </xf>
    <xf numFmtId="0" fontId="45" fillId="33" borderId="49" xfId="0" applyFont="1" applyFill="1" applyBorder="1" applyAlignment="1">
      <alignment horizontal="justify" vertical="top" wrapText="1"/>
    </xf>
    <xf numFmtId="0" fontId="45" fillId="33" borderId="49" xfId="0" applyFont="1" applyFill="1" applyBorder="1" applyAlignment="1">
      <alignment horizontal="center" vertical="center"/>
    </xf>
    <xf numFmtId="0" fontId="45" fillId="33" borderId="49" xfId="0" applyFont="1" applyFill="1" applyBorder="1" applyAlignment="1">
      <alignment horizontal="center" vertical="center" wrapText="1"/>
    </xf>
    <xf numFmtId="0" fontId="45" fillId="33" borderId="49" xfId="0" applyFont="1" applyFill="1" applyBorder="1" applyAlignment="1">
      <alignment horizontal="center" vertical="top" wrapText="1"/>
    </xf>
    <xf numFmtId="0" fontId="45" fillId="33" borderId="49" xfId="0" applyFont="1" applyFill="1" applyBorder="1" applyAlignment="1">
      <alignment horizontal="left" vertical="top" wrapText="1"/>
    </xf>
    <xf numFmtId="0" fontId="45" fillId="33" borderId="12" xfId="0" applyFont="1" applyFill="1" applyBorder="1" applyAlignment="1">
      <alignment horizontal="center" vertical="center"/>
    </xf>
    <xf numFmtId="14" fontId="45" fillId="33" borderId="50" xfId="0" applyNumberFormat="1" applyFont="1" applyFill="1" applyBorder="1" applyAlignment="1">
      <alignment horizontal="center" vertical="center"/>
    </xf>
    <xf numFmtId="0" fontId="45" fillId="33" borderId="14" xfId="0" applyFont="1" applyFill="1" applyBorder="1" applyAlignment="1">
      <alignment horizontal="justify" vertical="top" wrapText="1"/>
    </xf>
    <xf numFmtId="0" fontId="45" fillId="33" borderId="14" xfId="0" applyFont="1" applyFill="1" applyBorder="1" applyAlignment="1">
      <alignment horizontal="center" vertical="center"/>
    </xf>
    <xf numFmtId="0" fontId="45" fillId="33" borderId="14" xfId="0" applyFont="1" applyFill="1" applyBorder="1" applyAlignment="1">
      <alignment horizontal="center" vertical="center" wrapText="1"/>
    </xf>
    <xf numFmtId="0" fontId="45" fillId="33" borderId="14" xfId="0" applyFont="1" applyFill="1" applyBorder="1" applyAlignment="1">
      <alignment horizontal="center" vertical="top" wrapText="1"/>
    </xf>
    <xf numFmtId="0" fontId="45" fillId="33" borderId="14" xfId="0" applyFont="1" applyFill="1" applyBorder="1" applyAlignment="1">
      <alignment horizontal="left" vertical="top" wrapText="1"/>
    </xf>
    <xf numFmtId="3" fontId="13" fillId="0" borderId="10" xfId="0" applyNumberFormat="1" applyFont="1" applyFill="1" applyBorder="1" applyAlignment="1">
      <alignment horizontal="center" vertical="center" wrapText="1"/>
    </xf>
    <xf numFmtId="166" fontId="35" fillId="20" borderId="10" xfId="0" applyNumberFormat="1" applyFont="1" applyFill="1" applyBorder="1" applyAlignment="1">
      <alignment horizontal="center" vertical="center"/>
    </xf>
    <xf numFmtId="0" fontId="35" fillId="20" borderId="10" xfId="0" applyFont="1" applyFill="1" applyBorder="1" applyAlignment="1">
      <alignment horizontal="center" vertical="center"/>
    </xf>
    <xf numFmtId="0" fontId="35" fillId="20" borderId="10" xfId="0" applyFont="1" applyFill="1" applyBorder="1" applyAlignment="1">
      <alignment horizontal="center" vertical="center" wrapText="1"/>
    </xf>
    <xf numFmtId="166" fontId="35" fillId="34" borderId="10" xfId="0" applyNumberFormat="1" applyFont="1" applyFill="1" applyBorder="1" applyAlignment="1">
      <alignment horizontal="center" vertical="center"/>
    </xf>
    <xf numFmtId="0" fontId="35" fillId="34" borderId="10" xfId="0" applyFont="1" applyFill="1" applyBorder="1" applyAlignment="1">
      <alignment horizontal="center" vertical="center"/>
    </xf>
    <xf numFmtId="0" fontId="35" fillId="34" borderId="10" xfId="0" applyFont="1" applyFill="1" applyBorder="1" applyAlignment="1">
      <alignment horizontal="center" vertical="center" wrapText="1"/>
    </xf>
    <xf numFmtId="0" fontId="1" fillId="31" borderId="10" xfId="0" applyFont="1" applyFill="1" applyBorder="1" applyAlignment="1">
      <alignment horizontal="center" vertical="center"/>
    </xf>
    <xf numFmtId="0" fontId="42" fillId="31" borderId="10" xfId="0" applyFont="1" applyFill="1" applyBorder="1" applyAlignment="1">
      <alignment horizontal="justify" vertical="top" wrapText="1"/>
    </xf>
    <xf numFmtId="0" fontId="35" fillId="20" borderId="10" xfId="0" applyFont="1" applyFill="1" applyBorder="1" applyAlignment="1">
      <alignment horizontal="justify" vertical="top" wrapText="1"/>
    </xf>
    <xf numFmtId="0" fontId="35" fillId="34" borderId="10" xfId="0" applyFont="1" applyFill="1" applyBorder="1" applyAlignment="1">
      <alignment horizontal="justify" vertical="top" wrapText="1"/>
    </xf>
    <xf numFmtId="0" fontId="42" fillId="31" borderId="61" xfId="0" applyFont="1" applyFill="1" applyBorder="1" applyAlignment="1">
      <alignment vertical="top" wrapText="1"/>
    </xf>
    <xf numFmtId="0" fontId="42" fillId="32" borderId="61" xfId="0" applyFont="1" applyFill="1" applyBorder="1" applyAlignment="1">
      <alignment vertical="top" wrapText="1"/>
    </xf>
    <xf numFmtId="0" fontId="0" fillId="0" borderId="61" xfId="0" applyBorder="1"/>
    <xf numFmtId="0" fontId="35" fillId="34" borderId="63" xfId="0" applyFont="1" applyFill="1" applyBorder="1" applyAlignment="1">
      <alignment horizontal="center" vertical="center"/>
    </xf>
    <xf numFmtId="166" fontId="35" fillId="34" borderId="63" xfId="0" applyNumberFormat="1" applyFont="1" applyFill="1" applyBorder="1" applyAlignment="1">
      <alignment horizontal="center" vertical="center"/>
    </xf>
    <xf numFmtId="0" fontId="35" fillId="34" borderId="63" xfId="0" applyFont="1" applyFill="1" applyBorder="1" applyAlignment="1">
      <alignment horizontal="justify" vertical="top" wrapText="1"/>
    </xf>
    <xf numFmtId="0" fontId="35" fillId="34" borderId="63" xfId="0" applyFont="1" applyFill="1" applyBorder="1" applyAlignment="1">
      <alignment horizontal="center" vertical="center" wrapText="1"/>
    </xf>
    <xf numFmtId="0" fontId="0" fillId="0" borderId="64" xfId="0" applyBorder="1"/>
    <xf numFmtId="3" fontId="13" fillId="0" borderId="10" xfId="0" applyNumberFormat="1" applyFont="1" applyFill="1" applyBorder="1" applyAlignment="1">
      <alignment horizontal="center" vertical="center" wrapText="1"/>
    </xf>
    <xf numFmtId="3" fontId="13" fillId="0" borderId="47" xfId="0" applyNumberFormat="1" applyFont="1" applyFill="1" applyBorder="1" applyAlignment="1">
      <alignment horizontal="center" vertical="center" wrapText="1"/>
    </xf>
    <xf numFmtId="3" fontId="13" fillId="0" borderId="49" xfId="0" applyNumberFormat="1" applyFont="1" applyFill="1" applyBorder="1" applyAlignment="1">
      <alignment horizontal="center" vertical="center" wrapText="1"/>
    </xf>
    <xf numFmtId="0" fontId="35" fillId="35" borderId="47" xfId="0" applyFont="1" applyFill="1" applyBorder="1" applyAlignment="1">
      <alignment horizontal="center" vertical="center"/>
    </xf>
    <xf numFmtId="166" fontId="35" fillId="35" borderId="10" xfId="0" applyNumberFormat="1" applyFont="1" applyFill="1" applyBorder="1" applyAlignment="1">
      <alignment horizontal="center" vertical="center"/>
    </xf>
    <xf numFmtId="0" fontId="35" fillId="35" borderId="49" xfId="0" applyFont="1" applyFill="1" applyBorder="1" applyAlignment="1">
      <alignment horizontal="justify" vertical="top" wrapText="1"/>
    </xf>
    <xf numFmtId="0" fontId="35" fillId="35" borderId="10" xfId="0" applyFont="1" applyFill="1" applyBorder="1" applyAlignment="1">
      <alignment horizontal="center" vertical="center"/>
    </xf>
    <xf numFmtId="0" fontId="35" fillId="35" borderId="10" xfId="0" applyFont="1" applyFill="1" applyBorder="1" applyAlignment="1">
      <alignment horizontal="center" vertical="center" wrapText="1"/>
    </xf>
    <xf numFmtId="0" fontId="35" fillId="34" borderId="11" xfId="0" applyFont="1" applyFill="1" applyBorder="1" applyAlignment="1">
      <alignment horizontal="center" vertical="center"/>
    </xf>
    <xf numFmtId="166" fontId="35" fillId="34" borderId="11" xfId="0" applyNumberFormat="1" applyFont="1" applyFill="1" applyBorder="1" applyAlignment="1">
      <alignment horizontal="center" vertical="center"/>
    </xf>
    <xf numFmtId="0" fontId="35" fillId="34" borderId="11" xfId="0" applyFont="1" applyFill="1" applyBorder="1" applyAlignment="1">
      <alignment horizontal="justify" vertical="top" wrapText="1"/>
    </xf>
    <xf numFmtId="0" fontId="35" fillId="34" borderId="11" xfId="0" applyFont="1" applyFill="1" applyBorder="1" applyAlignment="1">
      <alignment horizontal="center" vertical="center" wrapText="1"/>
    </xf>
    <xf numFmtId="0" fontId="0" fillId="0" borderId="70" xfId="0" applyBorder="1"/>
    <xf numFmtId="0" fontId="3" fillId="0" borderId="0" xfId="0" applyFont="1"/>
    <xf numFmtId="0" fontId="3" fillId="0" borderId="66" xfId="0" applyFont="1" applyBorder="1" applyAlignment="1">
      <alignment horizontal="center"/>
    </xf>
    <xf numFmtId="0" fontId="3" fillId="0" borderId="60" xfId="0" applyFont="1" applyBorder="1" applyAlignment="1">
      <alignment horizontal="center"/>
    </xf>
    <xf numFmtId="0" fontId="3" fillId="0" borderId="60" xfId="0" applyFont="1" applyFill="1" applyBorder="1" applyAlignment="1">
      <alignment horizontal="center"/>
    </xf>
    <xf numFmtId="0" fontId="3" fillId="0" borderId="69" xfId="0" applyFont="1" applyFill="1" applyBorder="1" applyAlignment="1">
      <alignment horizontal="center"/>
    </xf>
    <xf numFmtId="0" fontId="3" fillId="0" borderId="62" xfId="0" applyFont="1" applyFill="1" applyBorder="1" applyAlignment="1">
      <alignment horizontal="center"/>
    </xf>
    <xf numFmtId="0" fontId="14" fillId="2" borderId="0" xfId="0" applyFont="1" applyFill="1" applyAlignment="1">
      <alignment horizontal="left" vertical="center" wrapText="1"/>
    </xf>
    <xf numFmtId="0" fontId="15" fillId="2" borderId="10" xfId="0" applyFont="1" applyFill="1" applyBorder="1" applyAlignment="1">
      <alignment horizontal="center" vertical="center" wrapText="1"/>
    </xf>
    <xf numFmtId="0" fontId="13" fillId="2" borderId="10" xfId="0" applyFont="1" applyFill="1" applyBorder="1" applyAlignment="1">
      <alignment horizontal="left" vertical="top" wrapText="1"/>
    </xf>
    <xf numFmtId="10" fontId="6" fillId="2" borderId="1" xfId="1" applyNumberFormat="1" applyFont="1" applyFill="1" applyBorder="1" applyAlignment="1">
      <alignment horizontal="center" vertical="center" wrapText="1"/>
    </xf>
    <xf numFmtId="10" fontId="6" fillId="2" borderId="5" xfId="1" applyNumberFormat="1" applyFont="1" applyFill="1" applyBorder="1" applyAlignment="1">
      <alignment horizontal="center" vertical="center" wrapText="1"/>
    </xf>
    <xf numFmtId="10" fontId="6" fillId="2" borderId="9" xfId="1" applyNumberFormat="1" applyFont="1" applyFill="1" applyBorder="1" applyAlignment="1">
      <alignment horizontal="center" vertical="center" wrapText="1"/>
    </xf>
    <xf numFmtId="10" fontId="6" fillId="2" borderId="8" xfId="1"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0" xfId="0" applyFont="1" applyFill="1" applyAlignment="1">
      <alignment horizontal="left" wrapText="1"/>
    </xf>
    <xf numFmtId="0" fontId="13" fillId="2" borderId="47" xfId="0" applyFont="1" applyFill="1" applyBorder="1" applyAlignment="1">
      <alignment horizontal="left" vertical="center" wrapText="1"/>
    </xf>
    <xf numFmtId="0" fontId="13" fillId="2" borderId="48" xfId="0" applyFont="1" applyFill="1" applyBorder="1" applyAlignment="1">
      <alignment horizontal="left" vertical="center" wrapText="1"/>
    </xf>
    <xf numFmtId="0" fontId="13" fillId="2" borderId="49" xfId="0" applyFont="1" applyFill="1" applyBorder="1" applyAlignment="1">
      <alignment horizontal="left" vertical="center" wrapText="1"/>
    </xf>
    <xf numFmtId="0" fontId="25" fillId="4" borderId="1" xfId="0" applyFont="1" applyFill="1" applyBorder="1" applyAlignment="1">
      <alignment horizontal="center" vertical="center"/>
    </xf>
    <xf numFmtId="0" fontId="6" fillId="5" borderId="5" xfId="0" applyFont="1" applyFill="1" applyBorder="1" applyAlignment="1">
      <alignment horizontal="center" vertical="center"/>
    </xf>
    <xf numFmtId="0" fontId="25" fillId="5" borderId="9" xfId="0" applyFont="1" applyFill="1" applyBorder="1" applyAlignment="1">
      <alignment horizontal="center" vertical="center"/>
    </xf>
    <xf numFmtId="0" fontId="25" fillId="5" borderId="8" xfId="0" applyFont="1" applyFill="1" applyBorder="1" applyAlignment="1">
      <alignment horizontal="center" vertical="center"/>
    </xf>
    <xf numFmtId="0" fontId="6" fillId="6" borderId="5" xfId="0" applyFont="1" applyFill="1" applyBorder="1" applyAlignment="1">
      <alignment horizontal="center" vertical="center"/>
    </xf>
    <xf numFmtId="0" fontId="25" fillId="6" borderId="9" xfId="0" applyFont="1" applyFill="1" applyBorder="1" applyAlignment="1">
      <alignment horizontal="center" vertical="center"/>
    </xf>
    <xf numFmtId="0" fontId="25" fillId="6" borderId="8" xfId="0" applyFont="1" applyFill="1" applyBorder="1" applyAlignment="1">
      <alignment horizontal="center" vertical="center"/>
    </xf>
    <xf numFmtId="3" fontId="13" fillId="2" borderId="10" xfId="0" applyNumberFormat="1" applyFont="1" applyFill="1" applyBorder="1" applyAlignment="1">
      <alignment horizontal="center" vertical="center" wrapText="1"/>
    </xf>
    <xf numFmtId="9" fontId="13" fillId="2" borderId="11" xfId="1" applyFont="1" applyFill="1" applyBorder="1" applyAlignment="1">
      <alignment horizontal="center" vertical="center" wrapText="1"/>
    </xf>
    <xf numFmtId="9" fontId="13" fillId="2" borderId="43" xfId="1" applyFont="1" applyFill="1" applyBorder="1" applyAlignment="1">
      <alignment horizontal="center" vertical="center" wrapText="1"/>
    </xf>
    <xf numFmtId="0" fontId="16" fillId="2" borderId="47" xfId="0" applyFont="1" applyFill="1" applyBorder="1" applyAlignment="1">
      <alignment horizontal="left" vertical="center" wrapText="1"/>
    </xf>
    <xf numFmtId="0" fontId="16" fillId="2" borderId="48"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49" xfId="0" applyFont="1" applyFill="1" applyBorder="1" applyAlignment="1">
      <alignment horizontal="left" vertical="center" wrapText="1"/>
    </xf>
    <xf numFmtId="3" fontId="13" fillId="2" borderId="49" xfId="0" applyNumberFormat="1" applyFont="1" applyFill="1" applyBorder="1" applyAlignment="1">
      <alignment horizontal="center" vertical="center" wrapText="1"/>
    </xf>
    <xf numFmtId="9" fontId="13" fillId="2" borderId="10" xfId="1" applyFont="1" applyFill="1" applyBorder="1" applyAlignment="1">
      <alignment horizontal="center" vertical="center" wrapText="1"/>
    </xf>
    <xf numFmtId="9" fontId="13" fillId="2" borderId="47" xfId="1" applyFont="1" applyFill="1" applyBorder="1" applyAlignment="1">
      <alignment horizontal="center" vertical="center" wrapText="1"/>
    </xf>
    <xf numFmtId="9" fontId="13" fillId="2" borderId="49" xfId="1" applyFont="1" applyFill="1" applyBorder="1" applyAlignment="1">
      <alignment horizontal="center" vertical="center" wrapText="1"/>
    </xf>
    <xf numFmtId="3" fontId="13" fillId="2" borderId="47" xfId="0" applyNumberFormat="1" applyFont="1" applyFill="1" applyBorder="1" applyAlignment="1">
      <alignment horizontal="center" vertical="center" wrapText="1"/>
    </xf>
    <xf numFmtId="0" fontId="16" fillId="2" borderId="0" xfId="0" applyFont="1" applyFill="1" applyBorder="1" applyAlignment="1">
      <alignment horizontal="left" vertical="center" wrapText="1"/>
    </xf>
    <xf numFmtId="9" fontId="13" fillId="2" borderId="48" xfId="1" applyFont="1" applyFill="1" applyBorder="1" applyAlignment="1">
      <alignment horizontal="center" vertical="center" wrapText="1"/>
    </xf>
    <xf numFmtId="9" fontId="13" fillId="0" borderId="10" xfId="1" applyFont="1" applyFill="1" applyBorder="1" applyAlignment="1">
      <alignment horizontal="center" vertical="center" wrapText="1"/>
    </xf>
    <xf numFmtId="9" fontId="13" fillId="0" borderId="47" xfId="1" applyFont="1" applyFill="1" applyBorder="1" applyAlignment="1">
      <alignment horizontal="center" vertical="center" wrapText="1"/>
    </xf>
    <xf numFmtId="0" fontId="15" fillId="3" borderId="56" xfId="0" applyFont="1" applyFill="1" applyBorder="1" applyAlignment="1">
      <alignment horizontal="left" vertical="center" wrapText="1"/>
    </xf>
    <xf numFmtId="0" fontId="15" fillId="3" borderId="57" xfId="0" applyFont="1" applyFill="1" applyBorder="1" applyAlignment="1">
      <alignment horizontal="left" vertical="center" wrapText="1"/>
    </xf>
    <xf numFmtId="0" fontId="15" fillId="3" borderId="58" xfId="0" applyFont="1" applyFill="1" applyBorder="1" applyAlignment="1">
      <alignment horizontal="left" vertical="center" wrapText="1"/>
    </xf>
    <xf numFmtId="3" fontId="13" fillId="0" borderId="10" xfId="0" applyNumberFormat="1" applyFont="1" applyFill="1" applyBorder="1" applyAlignment="1">
      <alignment horizontal="center" vertical="center" wrapText="1"/>
    </xf>
    <xf numFmtId="3" fontId="13" fillId="0" borderId="47" xfId="0" applyNumberFormat="1" applyFont="1" applyFill="1" applyBorder="1" applyAlignment="1">
      <alignment horizontal="center" vertical="center" wrapText="1"/>
    </xf>
    <xf numFmtId="3" fontId="13" fillId="0" borderId="48" xfId="0" applyNumberFormat="1" applyFont="1" applyFill="1" applyBorder="1" applyAlignment="1">
      <alignment horizontal="center" vertical="center" wrapText="1"/>
    </xf>
    <xf numFmtId="3" fontId="13" fillId="0" borderId="49" xfId="0" applyNumberFormat="1" applyFont="1" applyFill="1" applyBorder="1" applyAlignment="1">
      <alignment horizontal="center" vertical="center" wrapText="1"/>
    </xf>
    <xf numFmtId="9" fontId="13" fillId="0" borderId="49" xfId="1" applyFont="1" applyFill="1" applyBorder="1" applyAlignment="1">
      <alignment horizontal="center" vertical="center" wrapText="1"/>
    </xf>
    <xf numFmtId="0" fontId="15" fillId="3" borderId="47" xfId="0" applyFont="1" applyFill="1" applyBorder="1" applyAlignment="1">
      <alignment horizontal="left" vertical="center" wrapText="1"/>
    </xf>
    <xf numFmtId="0" fontId="15" fillId="3" borderId="48"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49" xfId="0" applyFont="1" applyFill="1" applyBorder="1" applyAlignment="1">
      <alignment horizontal="left" vertical="center" wrapText="1"/>
    </xf>
    <xf numFmtId="165" fontId="13" fillId="2" borderId="10" xfId="0" applyNumberFormat="1"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21" fillId="2" borderId="47" xfId="0" applyFont="1" applyFill="1" applyBorder="1" applyAlignment="1">
      <alignment horizontal="center" vertical="justify" wrapText="1"/>
    </xf>
    <xf numFmtId="0" fontId="21" fillId="2" borderId="48" xfId="0" applyFont="1" applyFill="1" applyBorder="1" applyAlignment="1">
      <alignment horizontal="center" vertical="justify" wrapText="1"/>
    </xf>
    <xf numFmtId="0" fontId="31" fillId="2" borderId="48" xfId="0" applyFont="1" applyFill="1" applyBorder="1" applyAlignment="1">
      <alignment horizontal="center" vertical="justify" wrapText="1"/>
    </xf>
    <xf numFmtId="0" fontId="22" fillId="2" borderId="48" xfId="0" applyFont="1" applyFill="1" applyBorder="1" applyAlignment="1">
      <alignment horizontal="center" vertical="justify" wrapText="1"/>
    </xf>
    <xf numFmtId="0" fontId="21" fillId="2" borderId="49" xfId="0" applyFont="1" applyFill="1" applyBorder="1" applyAlignment="1">
      <alignment horizontal="center" vertical="justify" wrapText="1"/>
    </xf>
    <xf numFmtId="0" fontId="22" fillId="2" borderId="47" xfId="0" applyFont="1" applyFill="1" applyBorder="1" applyAlignment="1">
      <alignment horizontal="left" vertical="center" wrapText="1"/>
    </xf>
    <xf numFmtId="0" fontId="22" fillId="2" borderId="48" xfId="0" applyFont="1" applyFill="1" applyBorder="1" applyAlignment="1">
      <alignment horizontal="left" vertical="center" wrapText="1"/>
    </xf>
    <xf numFmtId="0" fontId="32" fillId="2" borderId="48" xfId="0" applyFont="1" applyFill="1" applyBorder="1" applyAlignment="1">
      <alignment horizontal="left" vertical="center" wrapText="1"/>
    </xf>
    <xf numFmtId="0" fontId="22" fillId="2" borderId="48" xfId="0" applyFont="1" applyFill="1" applyBorder="1" applyAlignment="1">
      <alignment horizontal="center" vertical="center" wrapText="1"/>
    </xf>
    <xf numFmtId="0" fontId="22" fillId="2" borderId="49" xfId="0" applyFont="1" applyFill="1" applyBorder="1" applyAlignment="1">
      <alignment horizontal="left" vertical="center" wrapText="1"/>
    </xf>
    <xf numFmtId="0" fontId="23" fillId="2" borderId="47" xfId="0" applyFont="1" applyFill="1" applyBorder="1" applyAlignment="1">
      <alignment horizontal="left" vertical="center" wrapText="1"/>
    </xf>
    <xf numFmtId="0" fontId="23" fillId="2" borderId="48" xfId="0" applyFont="1" applyFill="1" applyBorder="1" applyAlignment="1">
      <alignment horizontal="left" vertical="center" wrapText="1"/>
    </xf>
    <xf numFmtId="0" fontId="9" fillId="2" borderId="48" xfId="0" applyFont="1" applyFill="1" applyBorder="1" applyAlignment="1">
      <alignment horizontal="left" vertical="center" wrapText="1"/>
    </xf>
    <xf numFmtId="0" fontId="23" fillId="2" borderId="48" xfId="0" applyFont="1" applyFill="1" applyBorder="1" applyAlignment="1">
      <alignment horizontal="center" vertical="center" wrapText="1"/>
    </xf>
    <xf numFmtId="0" fontId="23" fillId="2" borderId="49" xfId="0" applyFont="1" applyFill="1" applyBorder="1" applyAlignment="1">
      <alignment horizontal="left" vertical="center" wrapText="1"/>
    </xf>
    <xf numFmtId="0" fontId="16" fillId="2" borderId="47" xfId="0" applyFont="1" applyFill="1" applyBorder="1" applyAlignment="1">
      <alignment horizontal="center" vertical="justify" wrapText="1"/>
    </xf>
    <xf numFmtId="0" fontId="16" fillId="2" borderId="48" xfId="0" applyFont="1" applyFill="1" applyBorder="1" applyAlignment="1">
      <alignment horizontal="center" vertical="justify" wrapText="1"/>
    </xf>
    <xf numFmtId="0" fontId="13" fillId="2" borderId="48" xfId="0" applyFont="1" applyFill="1" applyBorder="1" applyAlignment="1">
      <alignment horizontal="center" vertical="justify" wrapText="1"/>
    </xf>
    <xf numFmtId="0" fontId="16" fillId="2" borderId="49" xfId="0" applyFont="1" applyFill="1" applyBorder="1" applyAlignment="1">
      <alignment horizontal="center" vertical="justify" wrapText="1"/>
    </xf>
    <xf numFmtId="0" fontId="14" fillId="2" borderId="47" xfId="0" applyFont="1" applyFill="1" applyBorder="1" applyAlignment="1">
      <alignment horizontal="left" vertical="center" wrapText="1"/>
    </xf>
    <xf numFmtId="0" fontId="14" fillId="2" borderId="48" xfId="0" applyFont="1" applyFill="1" applyBorder="1" applyAlignment="1">
      <alignment horizontal="left" vertical="center" wrapText="1"/>
    </xf>
    <xf numFmtId="0" fontId="14" fillId="2" borderId="49" xfId="0" applyFont="1" applyFill="1" applyBorder="1" applyAlignment="1">
      <alignment horizontal="left" vertical="center" wrapText="1"/>
    </xf>
    <xf numFmtId="0" fontId="16" fillId="3" borderId="11" xfId="0" applyFont="1" applyFill="1" applyBorder="1" applyAlignment="1">
      <alignment horizontal="center" vertical="center" wrapText="1"/>
    </xf>
    <xf numFmtId="0" fontId="16" fillId="3" borderId="55"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55" xfId="0" applyFont="1" applyFill="1" applyBorder="1" applyAlignment="1">
      <alignment horizontal="center" vertical="center" wrapText="1"/>
    </xf>
    <xf numFmtId="0" fontId="15" fillId="3" borderId="65" xfId="0" applyFont="1" applyFill="1" applyBorder="1" applyAlignment="1">
      <alignment horizontal="center" vertical="center" wrapText="1"/>
    </xf>
    <xf numFmtId="43" fontId="14" fillId="2" borderId="47" xfId="4" applyFont="1" applyFill="1" applyBorder="1" applyAlignment="1">
      <alignment horizontal="center" vertical="center" wrapText="1"/>
    </xf>
    <xf numFmtId="43" fontId="14" fillId="2" borderId="48" xfId="4" applyFont="1" applyFill="1" applyBorder="1" applyAlignment="1">
      <alignment horizontal="center" vertical="center" wrapText="1"/>
    </xf>
    <xf numFmtId="43" fontId="14" fillId="2" borderId="49" xfId="4" applyFont="1" applyFill="1" applyBorder="1" applyAlignment="1">
      <alignment horizontal="center" vertical="center" wrapText="1"/>
    </xf>
    <xf numFmtId="165" fontId="13" fillId="2" borderId="47" xfId="0" applyNumberFormat="1" applyFont="1" applyFill="1" applyBorder="1" applyAlignment="1">
      <alignment horizontal="center" vertical="center" wrapText="1"/>
    </xf>
    <xf numFmtId="0" fontId="35" fillId="2" borderId="11" xfId="0" applyFont="1" applyFill="1" applyBorder="1" applyAlignment="1">
      <alignment horizontal="justify" vertical="center" wrapText="1"/>
    </xf>
    <xf numFmtId="0" fontId="35" fillId="2" borderId="55" xfId="0" applyFont="1" applyFill="1" applyBorder="1" applyAlignment="1">
      <alignment horizontal="justify" vertical="center" wrapText="1"/>
    </xf>
    <xf numFmtId="0" fontId="35" fillId="2" borderId="50" xfId="0" applyFont="1" applyFill="1" applyBorder="1" applyAlignment="1">
      <alignment horizontal="justify" vertical="center" wrapText="1"/>
    </xf>
    <xf numFmtId="0" fontId="35" fillId="2" borderId="11" xfId="0" applyFont="1" applyFill="1" applyBorder="1" applyAlignment="1">
      <alignment horizontal="center"/>
    </xf>
    <xf numFmtId="0" fontId="35" fillId="2" borderId="55" xfId="0" applyFont="1" applyFill="1" applyBorder="1" applyAlignment="1">
      <alignment horizontal="center"/>
    </xf>
    <xf numFmtId="0" fontId="35" fillId="2" borderId="50" xfId="0" applyFont="1" applyFill="1" applyBorder="1" applyAlignment="1">
      <alignment horizontal="center"/>
    </xf>
    <xf numFmtId="0" fontId="3" fillId="3" borderId="30" xfId="0" applyFont="1" applyFill="1" applyBorder="1" applyAlignment="1">
      <alignment horizontal="center" vertical="center" textRotation="90"/>
    </xf>
    <xf numFmtId="0" fontId="3" fillId="3" borderId="36" xfId="0" applyFont="1" applyFill="1" applyBorder="1" applyAlignment="1">
      <alignment horizontal="center" vertical="center" textRotation="90"/>
    </xf>
    <xf numFmtId="0" fontId="3" fillId="3" borderId="31" xfId="0" applyFont="1" applyFill="1" applyBorder="1" applyAlignment="1">
      <alignment horizontal="center" vertical="center" textRotation="90"/>
    </xf>
    <xf numFmtId="0" fontId="3" fillId="3" borderId="37" xfId="0" applyFont="1" applyFill="1" applyBorder="1" applyAlignment="1">
      <alignment horizontal="center" vertical="center" textRotation="90"/>
    </xf>
    <xf numFmtId="0" fontId="3" fillId="3" borderId="11"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6" xfId="0" applyFont="1" applyFill="1" applyBorder="1" applyAlignment="1">
      <alignment horizontal="center" vertical="center"/>
    </xf>
    <xf numFmtId="0" fontId="6" fillId="2" borderId="43" xfId="0" applyFont="1" applyFill="1" applyBorder="1" applyAlignment="1">
      <alignment horizontal="justify" vertical="center"/>
    </xf>
    <xf numFmtId="0" fontId="6" fillId="2" borderId="44" xfId="0" applyFont="1" applyFill="1" applyBorder="1" applyAlignment="1">
      <alignment horizontal="justify" vertical="center"/>
    </xf>
    <xf numFmtId="0" fontId="6" fillId="2" borderId="42" xfId="0" applyFont="1" applyFill="1" applyBorder="1" applyAlignment="1">
      <alignment horizontal="justify" vertical="center"/>
    </xf>
    <xf numFmtId="0" fontId="6" fillId="2" borderId="45" xfId="0" applyFont="1" applyFill="1" applyBorder="1" applyAlignment="1">
      <alignment horizontal="justify" vertical="center"/>
    </xf>
    <xf numFmtId="0" fontId="6" fillId="2" borderId="0" xfId="0" applyFont="1" applyFill="1" applyBorder="1" applyAlignment="1">
      <alignment horizontal="justify" vertical="center"/>
    </xf>
    <xf numFmtId="0" fontId="6" fillId="2" borderId="46" xfId="0" applyFont="1" applyFill="1" applyBorder="1" applyAlignment="1">
      <alignment horizontal="justify" vertical="center"/>
    </xf>
    <xf numFmtId="0" fontId="6" fillId="2" borderId="12" xfId="0" applyFont="1" applyFill="1" applyBorder="1" applyAlignment="1">
      <alignment horizontal="justify" vertical="center"/>
    </xf>
    <xf numFmtId="0" fontId="6" fillId="2" borderId="13" xfId="0" applyFont="1" applyFill="1" applyBorder="1" applyAlignment="1">
      <alignment horizontal="justify" vertical="center"/>
    </xf>
    <xf numFmtId="0" fontId="6" fillId="2" borderId="14" xfId="0" applyFont="1" applyFill="1" applyBorder="1" applyAlignment="1">
      <alignment horizontal="justify" vertical="center"/>
    </xf>
    <xf numFmtId="0" fontId="8" fillId="3" borderId="10" xfId="0" applyFont="1" applyFill="1" applyBorder="1" applyAlignment="1">
      <alignment horizontal="left" vertical="center"/>
    </xf>
    <xf numFmtId="0" fontId="8" fillId="8" borderId="1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0" xfId="0" applyFont="1" applyFill="1" applyBorder="1" applyAlignment="1">
      <alignment horizontal="center" vertical="center"/>
    </xf>
  </cellXfs>
  <cellStyles count="6">
    <cellStyle name="Millares" xfId="4" builtinId="3"/>
    <cellStyle name="Normal" xfId="0" builtinId="0"/>
    <cellStyle name="Normal 2" xfId="3" xr:uid="{00000000-0005-0000-0000-000002000000}"/>
    <cellStyle name="Normal 3" xfId="5" xr:uid="{00000000-0005-0000-0000-000003000000}"/>
    <cellStyle name="Porcentaje" xfId="1" builtinId="5"/>
    <cellStyle name="Porcentual 2" xfId="2" xr:uid="{00000000-0005-0000-0000-000005000000}"/>
  </cellStyles>
  <dxfs count="0"/>
  <tableStyles count="0" defaultTableStyle="TableStyleMedium2" defaultPivotStyle="PivotStyleLight16"/>
  <colors>
    <mruColors>
      <color rgb="FFFFFF99"/>
      <color rgb="FFFF99FF"/>
      <color rgb="FFE09DE5"/>
      <color rgb="FF33CCCC"/>
      <color rgb="FF66CCFF"/>
      <color rgb="FFFFCCFF"/>
      <color rgb="FFFF6699"/>
      <color rgb="FFCCCCFF"/>
      <color rgb="FF663300"/>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CARLOS MORENO" id="{679BE7E2-DA2D-49AF-BFB5-1F159F410E00}" userId="CARLOS MORENO" providerId="None"/>
  <person displayName="Diana Marcela Chinchilla Torres" id="{2C4ED594-8459-4D16-ADFB-47B4D039451A}" userId="679a451f31554b58"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8" dT="2020-06-12T18:53:26.24" personId="{679BE7E2-DA2D-49AF-BFB5-1F159F410E00}" id="{BB5EF5AB-245A-42A6-8491-D7AE70A22FEE}">
    <text>En el comite de Coordinación  de Control Interno se autoriza ampliar la ejecución de la auditorias un (1) mes.</text>
  </threadedComment>
  <threadedComment ref="Q109" dT="2020-08-04T00:30:07.58" personId="{2C4ED594-8459-4D16-ADFB-47B4D039451A}" id="{6E02899A-30AA-48E0-89D9-EF8AFCF95ABA}">
    <text>se pasa de octubre para noviembre</text>
  </threadedComment>
  <threadedComment ref="M112" dT="2020-06-30T23:00:03.06" personId="{679BE7E2-DA2D-49AF-BFB5-1F159F410E00}" id="{36F4B84D-7C1F-4760-869E-F9269DECF103}">
    <text>se cambia la programación de octubre a julio de 2020 de acuerdo a la reunión de autocontrol del 2 de julio de 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217"/>
  <sheetViews>
    <sheetView tabSelected="1" topLeftCell="A11" zoomScale="59" zoomScaleNormal="59" workbookViewId="0">
      <pane xSplit="5" ySplit="3" topLeftCell="F159" activePane="bottomRight" state="frozen"/>
      <selection activeCell="A11" sqref="A11"/>
      <selection pane="topRight" activeCell="F11" sqref="F11"/>
      <selection pane="bottomLeft" activeCell="A14" sqref="A14"/>
      <selection pane="bottomRight" activeCell="S163" sqref="S163"/>
    </sheetView>
  </sheetViews>
  <sheetFormatPr baseColWidth="10" defaultColWidth="20.375" defaultRowHeight="17.25" x14ac:dyDescent="0.2"/>
  <cols>
    <col min="1" max="1" width="8.75" style="71" customWidth="1"/>
    <col min="2" max="2" width="15.625" style="223" customWidth="1"/>
    <col min="3" max="3" width="17" style="223" customWidth="1"/>
    <col min="4" max="4" width="29.875" style="58" customWidth="1"/>
    <col min="5" max="5" width="18.5" style="58" customWidth="1"/>
    <col min="6" max="6" width="17.25" style="223" customWidth="1"/>
    <col min="7" max="7" width="6.75" style="71" customWidth="1"/>
    <col min="8" max="8" width="7.75" style="71" customWidth="1"/>
    <col min="9" max="9" width="7.375" style="71" customWidth="1"/>
    <col min="10" max="11" width="7.125" style="71" customWidth="1"/>
    <col min="12" max="12" width="6.875" style="71" customWidth="1"/>
    <col min="13" max="13" width="7.75" style="71" customWidth="1"/>
    <col min="14" max="15" width="8" style="71" customWidth="1"/>
    <col min="16" max="16" width="6.75" style="71" customWidth="1"/>
    <col min="17" max="17" width="8.125" style="71" customWidth="1"/>
    <col min="18" max="18" width="9.75" style="116" customWidth="1"/>
    <col min="19" max="19" width="16.125" style="71" customWidth="1"/>
    <col min="20" max="20" width="5.625" style="180" customWidth="1"/>
    <col min="21" max="21" width="5.25" style="71" customWidth="1"/>
    <col min="22" max="22" width="8.25" style="71" customWidth="1"/>
    <col min="23" max="23" width="8.75" style="71" customWidth="1"/>
    <col min="24" max="24" width="11.125" style="71" customWidth="1"/>
    <col min="25" max="25" width="7.125" style="71" customWidth="1"/>
    <col min="26" max="26" width="9.875" style="71" customWidth="1"/>
    <col min="27" max="27" width="14.75" style="71" customWidth="1"/>
    <col min="28" max="28" width="9.25" style="71" customWidth="1"/>
    <col min="29" max="29" width="9.75" style="71" customWidth="1"/>
    <col min="30" max="30" width="9" style="71" customWidth="1"/>
    <col min="31" max="31" width="14.375" style="116" customWidth="1"/>
    <col min="32" max="32" width="20.375" style="71" customWidth="1"/>
    <col min="33" max="33" width="23.75" style="71" customWidth="1"/>
    <col min="34" max="34" width="223.75" style="58" customWidth="1"/>
    <col min="35" max="35" width="20.375" style="58"/>
    <col min="36" max="36" width="34.875" style="58" customWidth="1"/>
    <col min="37" max="16384" width="20.375" style="58"/>
  </cols>
  <sheetData>
    <row r="1" spans="1:36" ht="48" customHeight="1" x14ac:dyDescent="0.2">
      <c r="A1" s="505" t="s">
        <v>191</v>
      </c>
      <c r="B1" s="506"/>
      <c r="C1" s="507"/>
      <c r="D1" s="506"/>
      <c r="E1" s="506"/>
      <c r="F1" s="506"/>
      <c r="G1" s="506"/>
      <c r="H1" s="506"/>
      <c r="I1" s="506"/>
      <c r="J1" s="506"/>
      <c r="K1" s="506"/>
      <c r="L1" s="506"/>
      <c r="M1" s="506"/>
      <c r="N1" s="506"/>
      <c r="O1" s="506"/>
      <c r="P1" s="506"/>
      <c r="Q1" s="506"/>
      <c r="R1" s="506"/>
      <c r="S1" s="506"/>
      <c r="T1" s="508"/>
      <c r="U1" s="506"/>
      <c r="V1" s="506"/>
      <c r="W1" s="506"/>
      <c r="X1" s="506"/>
      <c r="Y1" s="506"/>
      <c r="Z1" s="506"/>
      <c r="AA1" s="506"/>
      <c r="AB1" s="506"/>
      <c r="AC1" s="506"/>
      <c r="AD1" s="506"/>
      <c r="AE1" s="506"/>
      <c r="AF1" s="506"/>
      <c r="AG1" s="506"/>
      <c r="AH1" s="509"/>
    </row>
    <row r="2" spans="1:36" ht="50.25" customHeight="1" x14ac:dyDescent="0.2">
      <c r="A2" s="510" t="s">
        <v>166</v>
      </c>
      <c r="B2" s="511"/>
      <c r="C2" s="512"/>
      <c r="D2" s="511"/>
      <c r="E2" s="511"/>
      <c r="F2" s="511"/>
      <c r="G2" s="511"/>
      <c r="H2" s="511"/>
      <c r="I2" s="511"/>
      <c r="J2" s="511"/>
      <c r="K2" s="511"/>
      <c r="L2" s="511"/>
      <c r="M2" s="511"/>
      <c r="N2" s="511"/>
      <c r="O2" s="511"/>
      <c r="P2" s="511"/>
      <c r="Q2" s="511"/>
      <c r="R2" s="511"/>
      <c r="S2" s="511"/>
      <c r="T2" s="513"/>
      <c r="U2" s="511"/>
      <c r="V2" s="511"/>
      <c r="W2" s="511"/>
      <c r="X2" s="511"/>
      <c r="Y2" s="511"/>
      <c r="Z2" s="511"/>
      <c r="AA2" s="511"/>
      <c r="AB2" s="511"/>
      <c r="AC2" s="511"/>
      <c r="AD2" s="511"/>
      <c r="AE2" s="511"/>
      <c r="AF2" s="511"/>
      <c r="AG2" s="511"/>
      <c r="AH2" s="514"/>
    </row>
    <row r="3" spans="1:36" ht="92.25" customHeight="1" x14ac:dyDescent="0.2">
      <c r="A3" s="510" t="s">
        <v>192</v>
      </c>
      <c r="B3" s="511"/>
      <c r="C3" s="512"/>
      <c r="D3" s="511"/>
      <c r="E3" s="511"/>
      <c r="F3" s="511"/>
      <c r="G3" s="511"/>
      <c r="H3" s="511"/>
      <c r="I3" s="511"/>
      <c r="J3" s="511"/>
      <c r="K3" s="511"/>
      <c r="L3" s="511"/>
      <c r="M3" s="511"/>
      <c r="N3" s="511"/>
      <c r="O3" s="511"/>
      <c r="P3" s="511"/>
      <c r="Q3" s="511"/>
      <c r="R3" s="511"/>
      <c r="S3" s="511"/>
      <c r="T3" s="513"/>
      <c r="U3" s="511"/>
      <c r="V3" s="511"/>
      <c r="W3" s="511"/>
      <c r="X3" s="511"/>
      <c r="Y3" s="511"/>
      <c r="Z3" s="511"/>
      <c r="AA3" s="511"/>
      <c r="AB3" s="511"/>
      <c r="AC3" s="511"/>
      <c r="AD3" s="511"/>
      <c r="AE3" s="511"/>
      <c r="AF3" s="511"/>
      <c r="AG3" s="511"/>
      <c r="AH3" s="514"/>
    </row>
    <row r="4" spans="1:36" ht="48.75" customHeight="1" x14ac:dyDescent="0.2">
      <c r="A4" s="510" t="s">
        <v>196</v>
      </c>
      <c r="B4" s="511"/>
      <c r="C4" s="512"/>
      <c r="D4" s="511"/>
      <c r="E4" s="511"/>
      <c r="F4" s="511"/>
      <c r="G4" s="511"/>
      <c r="H4" s="511"/>
      <c r="I4" s="511"/>
      <c r="J4" s="511"/>
      <c r="K4" s="511"/>
      <c r="L4" s="511"/>
      <c r="M4" s="511"/>
      <c r="N4" s="511"/>
      <c r="O4" s="511"/>
      <c r="P4" s="511"/>
      <c r="Q4" s="511"/>
      <c r="R4" s="511"/>
      <c r="S4" s="511"/>
      <c r="T4" s="513"/>
      <c r="U4" s="511"/>
      <c r="V4" s="511"/>
      <c r="W4" s="511"/>
      <c r="X4" s="511"/>
      <c r="Y4" s="511"/>
      <c r="Z4" s="511"/>
      <c r="AA4" s="511"/>
      <c r="AB4" s="511"/>
      <c r="AC4" s="511"/>
      <c r="AD4" s="511"/>
      <c r="AE4" s="511"/>
      <c r="AF4" s="511"/>
      <c r="AG4" s="511"/>
      <c r="AH4" s="514"/>
    </row>
    <row r="5" spans="1:36" ht="82.5" customHeight="1" x14ac:dyDescent="0.2">
      <c r="A5" s="515" t="s">
        <v>193</v>
      </c>
      <c r="B5" s="516"/>
      <c r="C5" s="517"/>
      <c r="D5" s="516"/>
      <c r="E5" s="516"/>
      <c r="F5" s="516"/>
      <c r="G5" s="516"/>
      <c r="H5" s="516"/>
      <c r="I5" s="516"/>
      <c r="J5" s="516"/>
      <c r="K5" s="516"/>
      <c r="L5" s="516"/>
      <c r="M5" s="516"/>
      <c r="N5" s="516"/>
      <c r="O5" s="516"/>
      <c r="P5" s="516"/>
      <c r="Q5" s="516"/>
      <c r="R5" s="516"/>
      <c r="S5" s="516"/>
      <c r="T5" s="518"/>
      <c r="U5" s="516"/>
      <c r="V5" s="516"/>
      <c r="W5" s="516"/>
      <c r="X5" s="516"/>
      <c r="Y5" s="516"/>
      <c r="Z5" s="516"/>
      <c r="AA5" s="516"/>
      <c r="AB5" s="516"/>
      <c r="AC5" s="516"/>
      <c r="AD5" s="516"/>
      <c r="AE5" s="516"/>
      <c r="AF5" s="516"/>
      <c r="AG5" s="516"/>
      <c r="AH5" s="519"/>
    </row>
    <row r="6" spans="1:36" ht="35.25" customHeight="1" x14ac:dyDescent="0.2">
      <c r="A6" s="520" t="s">
        <v>157</v>
      </c>
      <c r="B6" s="521"/>
      <c r="C6" s="521"/>
      <c r="D6" s="521"/>
      <c r="E6" s="521"/>
      <c r="F6" s="521"/>
      <c r="G6" s="521"/>
      <c r="H6" s="521"/>
      <c r="I6" s="521"/>
      <c r="J6" s="521"/>
      <c r="K6" s="521"/>
      <c r="L6" s="521"/>
      <c r="M6" s="521"/>
      <c r="N6" s="521"/>
      <c r="O6" s="521"/>
      <c r="P6" s="521"/>
      <c r="Q6" s="521"/>
      <c r="R6" s="521"/>
      <c r="S6" s="521"/>
      <c r="T6" s="522"/>
      <c r="U6" s="521"/>
      <c r="V6" s="521"/>
      <c r="W6" s="521"/>
      <c r="X6" s="521"/>
      <c r="Y6" s="521"/>
      <c r="Z6" s="521"/>
      <c r="AA6" s="521"/>
      <c r="AB6" s="521"/>
      <c r="AC6" s="521"/>
      <c r="AD6" s="521"/>
      <c r="AE6" s="521"/>
      <c r="AF6" s="521"/>
      <c r="AG6" s="521"/>
      <c r="AH6" s="523"/>
    </row>
    <row r="7" spans="1:36" ht="70.5" hidden="1" customHeight="1" x14ac:dyDescent="0.2">
      <c r="A7" s="463" t="s">
        <v>166</v>
      </c>
      <c r="B7" s="464"/>
      <c r="C7" s="464"/>
      <c r="D7" s="464"/>
      <c r="E7" s="464"/>
      <c r="F7" s="464"/>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465"/>
    </row>
    <row r="8" spans="1:36" ht="60" hidden="1" customHeight="1" thickBot="1" x14ac:dyDescent="0.25">
      <c r="A8" s="463" t="s">
        <v>167</v>
      </c>
      <c r="B8" s="464"/>
      <c r="C8" s="464"/>
      <c r="D8" s="464"/>
      <c r="E8" s="464"/>
      <c r="F8" s="464"/>
      <c r="G8" s="464"/>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465"/>
    </row>
    <row r="9" spans="1:36" ht="39.75" hidden="1" customHeight="1" thickBot="1" x14ac:dyDescent="0.25">
      <c r="A9" s="463" t="s">
        <v>164</v>
      </c>
      <c r="B9" s="464"/>
      <c r="C9" s="464"/>
      <c r="D9" s="464"/>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5"/>
    </row>
    <row r="10" spans="1:36" ht="78.75" hidden="1" customHeight="1" thickBot="1" x14ac:dyDescent="0.25">
      <c r="A10" s="524" t="s">
        <v>181</v>
      </c>
      <c r="B10" s="525"/>
      <c r="C10" s="525"/>
      <c r="D10" s="525"/>
      <c r="E10" s="525"/>
      <c r="F10" s="525"/>
      <c r="G10" s="525"/>
      <c r="H10" s="525"/>
      <c r="I10" s="525"/>
      <c r="J10" s="525"/>
      <c r="K10" s="525"/>
      <c r="L10" s="525"/>
      <c r="M10" s="525"/>
      <c r="N10" s="525"/>
      <c r="O10" s="525"/>
      <c r="P10" s="525"/>
      <c r="Q10" s="525"/>
      <c r="R10" s="525"/>
      <c r="S10" s="525"/>
      <c r="T10" s="525"/>
      <c r="U10" s="525"/>
      <c r="V10" s="525"/>
      <c r="W10" s="525"/>
      <c r="X10" s="525"/>
      <c r="Y10" s="525"/>
      <c r="Z10" s="525"/>
      <c r="AA10" s="525"/>
      <c r="AB10" s="525"/>
      <c r="AC10" s="525"/>
      <c r="AD10" s="525"/>
      <c r="AE10" s="525"/>
      <c r="AF10" s="525"/>
      <c r="AG10" s="525"/>
      <c r="AH10" s="526"/>
    </row>
    <row r="11" spans="1:36" ht="18" customHeight="1" thickBot="1" x14ac:dyDescent="0.25">
      <c r="A11" s="527" t="s">
        <v>115</v>
      </c>
      <c r="B11" s="529" t="s">
        <v>1</v>
      </c>
      <c r="C11" s="529" t="s">
        <v>114</v>
      </c>
      <c r="D11" s="529" t="s">
        <v>26</v>
      </c>
      <c r="E11" s="529" t="s">
        <v>0</v>
      </c>
      <c r="F11" s="529" t="s">
        <v>16</v>
      </c>
      <c r="G11" s="205" t="s">
        <v>2</v>
      </c>
      <c r="H11" s="205"/>
      <c r="I11" s="205"/>
      <c r="J11" s="206"/>
      <c r="K11" s="206"/>
      <c r="L11" s="206"/>
      <c r="M11" s="206"/>
      <c r="N11" s="206"/>
      <c r="O11" s="206"/>
      <c r="P11" s="206"/>
      <c r="Q11" s="206"/>
      <c r="R11" s="205"/>
      <c r="S11" s="207"/>
      <c r="T11" s="197" t="s">
        <v>3</v>
      </c>
      <c r="U11" s="198"/>
      <c r="V11" s="196"/>
      <c r="W11" s="196"/>
      <c r="X11" s="196"/>
      <c r="Y11" s="196"/>
      <c r="Z11" s="196"/>
      <c r="AA11" s="196"/>
      <c r="AB11" s="196"/>
      <c r="AC11" s="196"/>
      <c r="AD11" s="196"/>
      <c r="AE11" s="196"/>
      <c r="AF11" s="198"/>
      <c r="AG11" s="59"/>
      <c r="AH11" s="60"/>
      <c r="AI11" s="202"/>
      <c r="AJ11" s="58" t="s">
        <v>216</v>
      </c>
    </row>
    <row r="12" spans="1:36" ht="69.75" customHeight="1" thickBot="1" x14ac:dyDescent="0.25">
      <c r="A12" s="528"/>
      <c r="B12" s="530"/>
      <c r="C12" s="530"/>
      <c r="D12" s="530"/>
      <c r="E12" s="531"/>
      <c r="F12" s="530"/>
      <c r="G12" s="208">
        <v>43101</v>
      </c>
      <c r="H12" s="208">
        <v>43132</v>
      </c>
      <c r="I12" s="208">
        <v>43160</v>
      </c>
      <c r="J12" s="208">
        <v>42826</v>
      </c>
      <c r="K12" s="208">
        <v>43221</v>
      </c>
      <c r="L12" s="208">
        <v>43252</v>
      </c>
      <c r="M12" s="208">
        <v>43282</v>
      </c>
      <c r="N12" s="208">
        <v>43313</v>
      </c>
      <c r="O12" s="208">
        <v>43344</v>
      </c>
      <c r="P12" s="208">
        <v>43374</v>
      </c>
      <c r="Q12" s="208">
        <v>43405</v>
      </c>
      <c r="R12" s="209">
        <v>43435</v>
      </c>
      <c r="S12" s="210" t="s">
        <v>4</v>
      </c>
      <c r="T12" s="199">
        <v>43101</v>
      </c>
      <c r="U12" s="126">
        <v>43132</v>
      </c>
      <c r="V12" s="126">
        <v>43160</v>
      </c>
      <c r="W12" s="126">
        <v>43191</v>
      </c>
      <c r="X12" s="126">
        <v>43221</v>
      </c>
      <c r="Y12" s="126">
        <v>43252</v>
      </c>
      <c r="Z12" s="126">
        <v>43282</v>
      </c>
      <c r="AA12" s="126">
        <v>43313</v>
      </c>
      <c r="AB12" s="126">
        <v>43344</v>
      </c>
      <c r="AC12" s="126">
        <v>43374</v>
      </c>
      <c r="AD12" s="126">
        <v>43405</v>
      </c>
      <c r="AE12" s="126">
        <v>43435</v>
      </c>
      <c r="AF12" s="127" t="s">
        <v>4</v>
      </c>
      <c r="AG12" s="128" t="s">
        <v>5</v>
      </c>
      <c r="AH12" s="129" t="s">
        <v>284</v>
      </c>
      <c r="AI12" s="203"/>
      <c r="AJ12" s="58" t="s">
        <v>217</v>
      </c>
    </row>
    <row r="13" spans="1:36" ht="87.75" customHeight="1" thickBot="1" x14ac:dyDescent="0.25">
      <c r="A13" s="489" t="s">
        <v>116</v>
      </c>
      <c r="B13" s="490"/>
      <c r="C13" s="490"/>
      <c r="D13" s="490"/>
      <c r="E13" s="490"/>
      <c r="F13" s="490"/>
      <c r="G13" s="490"/>
      <c r="H13" s="490"/>
      <c r="I13" s="490"/>
      <c r="J13" s="490"/>
      <c r="K13" s="490"/>
      <c r="L13" s="490"/>
      <c r="M13" s="490"/>
      <c r="N13" s="490"/>
      <c r="O13" s="490"/>
      <c r="P13" s="490"/>
      <c r="Q13" s="490"/>
      <c r="R13" s="490"/>
      <c r="S13" s="490"/>
      <c r="T13" s="490"/>
      <c r="U13" s="490"/>
      <c r="V13" s="490"/>
      <c r="W13" s="490"/>
      <c r="X13" s="490"/>
      <c r="Y13" s="490"/>
      <c r="Z13" s="490"/>
      <c r="AA13" s="490"/>
      <c r="AB13" s="490"/>
      <c r="AC13" s="490"/>
      <c r="AD13" s="490"/>
      <c r="AE13" s="490"/>
      <c r="AF13" s="490"/>
      <c r="AG13" s="490"/>
      <c r="AH13" s="491"/>
      <c r="AI13" s="204"/>
      <c r="AJ13" s="58" t="s">
        <v>719</v>
      </c>
    </row>
    <row r="14" spans="1:36" ht="192.75" customHeight="1" thickBot="1" x14ac:dyDescent="0.25">
      <c r="A14" s="68">
        <v>1</v>
      </c>
      <c r="B14" s="61" t="s">
        <v>6</v>
      </c>
      <c r="C14" s="130" t="s">
        <v>185</v>
      </c>
      <c r="D14" s="49" t="s">
        <v>161</v>
      </c>
      <c r="E14" s="238" t="s">
        <v>258</v>
      </c>
      <c r="F14" s="61" t="s">
        <v>241</v>
      </c>
      <c r="G14" s="219"/>
      <c r="H14" s="219"/>
      <c r="I14" s="219"/>
      <c r="J14" s="219"/>
      <c r="K14" s="219"/>
      <c r="L14" s="219"/>
      <c r="M14" s="200"/>
      <c r="N14" s="119"/>
      <c r="O14" s="119">
        <v>1</v>
      </c>
      <c r="P14" s="219"/>
      <c r="Q14" s="219"/>
      <c r="R14" s="220"/>
      <c r="S14" s="125">
        <f>IFERROR(SUM(G14:R14),"")</f>
        <v>1</v>
      </c>
      <c r="T14" s="221"/>
      <c r="U14" s="219"/>
      <c r="V14" s="219"/>
      <c r="W14" s="219"/>
      <c r="X14" s="219"/>
      <c r="Y14" s="219"/>
      <c r="Z14" s="219"/>
      <c r="AA14" s="219"/>
      <c r="AB14" s="219">
        <v>1</v>
      </c>
      <c r="AC14" s="219"/>
      <c r="AD14" s="219"/>
      <c r="AE14" s="219"/>
      <c r="AF14" s="64">
        <f t="shared" ref="AF14:AF21" si="0">IFERROR(SUM(T14:AE14),"")</f>
        <v>1</v>
      </c>
      <c r="AG14" s="65">
        <f t="shared" ref="AG14:AG21" si="1">IF(AND(S14=0,AF14=0),"",IF(IFERROR(AF14/S14,"")&gt;100%,100%,IFERROR(AF14/S14,"")))</f>
        <v>1</v>
      </c>
      <c r="AH14" s="66" t="s">
        <v>709</v>
      </c>
    </row>
    <row r="15" spans="1:36" s="80" customFormat="1" ht="156" customHeight="1" thickBot="1" x14ac:dyDescent="0.25">
      <c r="A15" s="68">
        <v>2</v>
      </c>
      <c r="B15" s="61" t="s">
        <v>6</v>
      </c>
      <c r="C15" s="130" t="s">
        <v>185</v>
      </c>
      <c r="D15" s="49" t="s">
        <v>1117</v>
      </c>
      <c r="E15" s="62" t="s">
        <v>711</v>
      </c>
      <c r="F15" s="61" t="s">
        <v>241</v>
      </c>
      <c r="G15" s="294"/>
      <c r="H15" s="294"/>
      <c r="I15" s="294"/>
      <c r="J15" s="294"/>
      <c r="K15" s="294"/>
      <c r="L15" s="294"/>
      <c r="M15" s="294"/>
      <c r="N15" s="294"/>
      <c r="O15" s="294"/>
      <c r="P15" s="294">
        <v>1</v>
      </c>
      <c r="Q15" s="294"/>
      <c r="R15" s="298"/>
      <c r="S15" s="125">
        <f>IFERROR(SUM(G15:Q15),"")</f>
        <v>1</v>
      </c>
      <c r="T15" s="296"/>
      <c r="U15" s="294"/>
      <c r="V15" s="294"/>
      <c r="W15" s="294"/>
      <c r="X15" s="294"/>
      <c r="Y15" s="294"/>
      <c r="Z15" s="294"/>
      <c r="AA15" s="294"/>
      <c r="AB15" s="294"/>
      <c r="AC15" s="294"/>
      <c r="AD15" s="294">
        <v>1</v>
      </c>
      <c r="AE15" s="294"/>
      <c r="AF15" s="64">
        <f t="shared" si="0"/>
        <v>1</v>
      </c>
      <c r="AG15" s="65">
        <f t="shared" si="1"/>
        <v>1</v>
      </c>
      <c r="AH15" s="51" t="s">
        <v>1005</v>
      </c>
    </row>
    <row r="16" spans="1:36" s="80" customFormat="1" ht="154.5" customHeight="1" thickBot="1" x14ac:dyDescent="0.25">
      <c r="A16" s="68">
        <v>3</v>
      </c>
      <c r="B16" s="61" t="s">
        <v>6</v>
      </c>
      <c r="C16" s="130" t="s">
        <v>185</v>
      </c>
      <c r="D16" s="49" t="s">
        <v>174</v>
      </c>
      <c r="E16" s="239" t="s">
        <v>1004</v>
      </c>
      <c r="F16" s="61" t="s">
        <v>241</v>
      </c>
      <c r="G16" s="224"/>
      <c r="H16" s="224"/>
      <c r="I16" s="119"/>
      <c r="J16" s="119"/>
      <c r="K16" s="119">
        <v>1</v>
      </c>
      <c r="L16" s="224"/>
      <c r="M16" s="224"/>
      <c r="N16" s="224"/>
      <c r="O16" s="224"/>
      <c r="P16" s="224"/>
      <c r="Q16" s="224"/>
      <c r="R16" s="83"/>
      <c r="S16" s="125">
        <f t="shared" ref="S16:S19" si="2">IFERROR(SUM(G16:R16),"")</f>
        <v>1</v>
      </c>
      <c r="T16" s="226"/>
      <c r="U16" s="224"/>
      <c r="V16" s="227"/>
      <c r="W16" s="224">
        <v>1</v>
      </c>
      <c r="X16" s="224"/>
      <c r="Y16" s="224"/>
      <c r="Z16" s="224"/>
      <c r="AA16" s="224"/>
      <c r="AB16" s="224"/>
      <c r="AC16" s="224"/>
      <c r="AD16" s="224"/>
      <c r="AE16" s="224"/>
      <c r="AF16" s="64">
        <f t="shared" si="0"/>
        <v>1</v>
      </c>
      <c r="AG16" s="65">
        <f t="shared" si="1"/>
        <v>1</v>
      </c>
      <c r="AH16" s="94" t="s">
        <v>235</v>
      </c>
    </row>
    <row r="17" spans="1:51" s="80" customFormat="1" ht="107.25" customHeight="1" thickBot="1" x14ac:dyDescent="0.25">
      <c r="A17" s="68">
        <v>4</v>
      </c>
      <c r="B17" s="61" t="s">
        <v>6</v>
      </c>
      <c r="C17" s="130" t="s">
        <v>185</v>
      </c>
      <c r="D17" s="49" t="s">
        <v>277</v>
      </c>
      <c r="E17" s="49" t="s">
        <v>918</v>
      </c>
      <c r="F17" s="61" t="s">
        <v>241</v>
      </c>
      <c r="G17" s="435"/>
      <c r="H17" s="435"/>
      <c r="I17" s="435"/>
      <c r="J17" s="435"/>
      <c r="K17" s="435"/>
      <c r="L17" s="435"/>
      <c r="M17" s="435"/>
      <c r="N17" s="435"/>
      <c r="O17" s="435"/>
      <c r="P17" s="435"/>
      <c r="Q17" s="435"/>
      <c r="R17" s="436">
        <v>1</v>
      </c>
      <c r="S17" s="125">
        <f t="shared" si="2"/>
        <v>1</v>
      </c>
      <c r="T17" s="437"/>
      <c r="U17" s="435"/>
      <c r="V17" s="435"/>
      <c r="W17" s="435"/>
      <c r="X17" s="435"/>
      <c r="Y17" s="435"/>
      <c r="Z17" s="435"/>
      <c r="AA17" s="435"/>
      <c r="AB17" s="435"/>
      <c r="AC17" s="435"/>
      <c r="AD17" s="435"/>
      <c r="AE17" s="435">
        <v>1</v>
      </c>
      <c r="AF17" s="64">
        <f t="shared" si="0"/>
        <v>1</v>
      </c>
      <c r="AG17" s="65">
        <f t="shared" si="1"/>
        <v>1</v>
      </c>
      <c r="AH17" s="94" t="s">
        <v>1115</v>
      </c>
    </row>
    <row r="18" spans="1:51" ht="240.75" customHeight="1" thickBot="1" x14ac:dyDescent="0.25">
      <c r="A18" s="155">
        <v>5</v>
      </c>
      <c r="B18" s="61" t="s">
        <v>6</v>
      </c>
      <c r="C18" s="130" t="s">
        <v>185</v>
      </c>
      <c r="D18" s="50" t="s">
        <v>197</v>
      </c>
      <c r="E18" s="50" t="s">
        <v>215</v>
      </c>
      <c r="F18" s="69" t="s">
        <v>241</v>
      </c>
      <c r="G18" s="216"/>
      <c r="H18" s="216"/>
      <c r="I18" s="216"/>
      <c r="J18" s="200"/>
      <c r="K18" s="200"/>
      <c r="L18" s="119"/>
      <c r="M18" s="119"/>
      <c r="N18" s="119"/>
      <c r="O18" s="119">
        <v>1</v>
      </c>
      <c r="P18" s="216"/>
      <c r="Q18" s="216"/>
      <c r="R18" s="120"/>
      <c r="S18" s="125">
        <f t="shared" si="2"/>
        <v>1</v>
      </c>
      <c r="T18" s="221"/>
      <c r="U18" s="219"/>
      <c r="V18" s="219"/>
      <c r="W18" s="219"/>
      <c r="X18" s="219"/>
      <c r="Y18" s="219"/>
      <c r="Z18" s="253"/>
      <c r="AA18" s="254"/>
      <c r="AB18" s="219">
        <v>1</v>
      </c>
      <c r="AC18" s="219"/>
      <c r="AD18" s="219"/>
      <c r="AE18" s="219"/>
      <c r="AF18" s="64">
        <f t="shared" si="0"/>
        <v>1</v>
      </c>
      <c r="AG18" s="65">
        <f t="shared" si="1"/>
        <v>1</v>
      </c>
      <c r="AH18" s="89" t="s">
        <v>679</v>
      </c>
    </row>
    <row r="19" spans="1:51" s="80" customFormat="1" ht="142.5" customHeight="1" thickBot="1" x14ac:dyDescent="0.25">
      <c r="A19" s="68">
        <v>6</v>
      </c>
      <c r="B19" s="61" t="s">
        <v>6</v>
      </c>
      <c r="C19" s="130" t="s">
        <v>185</v>
      </c>
      <c r="D19" s="72" t="s">
        <v>201</v>
      </c>
      <c r="E19" s="240" t="s">
        <v>204</v>
      </c>
      <c r="F19" s="61" t="s">
        <v>241</v>
      </c>
      <c r="G19" s="224"/>
      <c r="H19" s="224"/>
      <c r="I19" s="119"/>
      <c r="J19" s="119">
        <v>1</v>
      </c>
      <c r="K19" s="224"/>
      <c r="L19" s="224"/>
      <c r="M19" s="224"/>
      <c r="N19" s="224"/>
      <c r="O19" s="224"/>
      <c r="P19" s="224"/>
      <c r="Q19" s="224"/>
      <c r="R19" s="98"/>
      <c r="S19" s="125">
        <f t="shared" si="2"/>
        <v>1</v>
      </c>
      <c r="T19" s="226"/>
      <c r="U19" s="224"/>
      <c r="V19" s="227"/>
      <c r="W19" s="224">
        <v>1</v>
      </c>
      <c r="X19" s="224"/>
      <c r="Y19" s="224"/>
      <c r="Z19" s="224"/>
      <c r="AA19" s="224"/>
      <c r="AB19" s="224"/>
      <c r="AC19" s="224"/>
      <c r="AD19" s="224"/>
      <c r="AE19" s="224"/>
      <c r="AF19" s="64">
        <f t="shared" si="0"/>
        <v>1</v>
      </c>
      <c r="AG19" s="65">
        <f t="shared" si="1"/>
        <v>1</v>
      </c>
      <c r="AH19" s="94" t="s">
        <v>230</v>
      </c>
    </row>
    <row r="20" spans="1:51" s="80" customFormat="1" ht="141" customHeight="1" thickBot="1" x14ac:dyDescent="0.25">
      <c r="A20" s="68">
        <f>+A19+1</f>
        <v>7</v>
      </c>
      <c r="B20" s="61" t="s">
        <v>6</v>
      </c>
      <c r="C20" s="130" t="s">
        <v>185</v>
      </c>
      <c r="D20" s="49" t="s">
        <v>674</v>
      </c>
      <c r="E20" s="49" t="s">
        <v>677</v>
      </c>
      <c r="F20" s="61" t="s">
        <v>241</v>
      </c>
      <c r="G20" s="294"/>
      <c r="H20" s="294"/>
      <c r="I20" s="294"/>
      <c r="J20" s="294"/>
      <c r="K20" s="294"/>
      <c r="L20" s="294"/>
      <c r="M20" s="294"/>
      <c r="N20" s="294"/>
      <c r="O20" s="294"/>
      <c r="P20" s="295">
        <v>1</v>
      </c>
      <c r="Q20" s="294"/>
      <c r="R20" s="295"/>
      <c r="S20" s="125">
        <f>IFERROR(SUM(G20:R20),"")</f>
        <v>1</v>
      </c>
      <c r="T20" s="296"/>
      <c r="U20" s="294"/>
      <c r="V20" s="294"/>
      <c r="W20" s="294"/>
      <c r="X20" s="294"/>
      <c r="Y20" s="294"/>
      <c r="Z20" s="294"/>
      <c r="AA20" s="63"/>
      <c r="AB20" s="294"/>
      <c r="AC20" s="294"/>
      <c r="AD20" s="294">
        <v>1</v>
      </c>
      <c r="AE20" s="294"/>
      <c r="AF20" s="64">
        <f t="shared" si="0"/>
        <v>1</v>
      </c>
      <c r="AG20" s="65">
        <f t="shared" si="1"/>
        <v>1</v>
      </c>
      <c r="AH20" s="67" t="s">
        <v>1116</v>
      </c>
    </row>
    <row r="21" spans="1:51" s="80" customFormat="1" ht="127.5" customHeight="1" thickBot="1" x14ac:dyDescent="0.25">
      <c r="A21" s="68">
        <v>8</v>
      </c>
      <c r="B21" s="61" t="s">
        <v>6</v>
      </c>
      <c r="C21" s="130" t="s">
        <v>185</v>
      </c>
      <c r="D21" s="49" t="s">
        <v>673</v>
      </c>
      <c r="E21" s="62" t="s">
        <v>675</v>
      </c>
      <c r="F21" s="61" t="s">
        <v>241</v>
      </c>
      <c r="G21" s="294"/>
      <c r="H21" s="294"/>
      <c r="I21" s="294"/>
      <c r="J21" s="294"/>
      <c r="K21" s="294"/>
      <c r="L21" s="294"/>
      <c r="M21" s="294"/>
      <c r="N21" s="294"/>
      <c r="O21" s="294"/>
      <c r="P21" s="294">
        <v>1</v>
      </c>
      <c r="Q21" s="294"/>
      <c r="R21" s="295"/>
      <c r="S21" s="125">
        <f>IFERROR(SUM(G21:R21),"")</f>
        <v>1</v>
      </c>
      <c r="T21" s="296"/>
      <c r="U21" s="294"/>
      <c r="V21" s="294"/>
      <c r="W21" s="294"/>
      <c r="X21" s="294"/>
      <c r="Y21" s="294"/>
      <c r="Z21" s="294"/>
      <c r="AA21" s="63"/>
      <c r="AB21" s="294"/>
      <c r="AC21" s="294"/>
      <c r="AD21" s="294">
        <v>1</v>
      </c>
      <c r="AE21" s="294"/>
      <c r="AF21" s="64">
        <f t="shared" si="0"/>
        <v>1</v>
      </c>
      <c r="AG21" s="65">
        <f t="shared" si="1"/>
        <v>1</v>
      </c>
      <c r="AH21" s="67" t="s">
        <v>1074</v>
      </c>
    </row>
    <row r="22" spans="1:51" s="80" customFormat="1" ht="142.5" customHeight="1" thickBot="1" x14ac:dyDescent="0.25">
      <c r="A22" s="155">
        <v>9</v>
      </c>
      <c r="B22" s="61" t="s">
        <v>6</v>
      </c>
      <c r="C22" s="130" t="s">
        <v>185</v>
      </c>
      <c r="D22" s="72" t="s">
        <v>198</v>
      </c>
      <c r="E22" s="240" t="s">
        <v>214</v>
      </c>
      <c r="F22" s="69" t="s">
        <v>241</v>
      </c>
      <c r="G22" s="246"/>
      <c r="H22" s="246"/>
      <c r="I22" s="246"/>
      <c r="J22" s="246"/>
      <c r="K22" s="200"/>
      <c r="L22" s="121"/>
      <c r="M22" s="121">
        <v>1</v>
      </c>
      <c r="N22" s="246"/>
      <c r="O22" s="246"/>
      <c r="P22" s="246"/>
      <c r="Q22" s="246"/>
      <c r="R22" s="96"/>
      <c r="S22" s="125">
        <f t="shared" ref="S22" si="3">IFERROR(SUM(G22:R22),"")</f>
        <v>1</v>
      </c>
      <c r="T22" s="248"/>
      <c r="U22" s="247"/>
      <c r="V22" s="247"/>
      <c r="W22" s="247"/>
      <c r="X22" s="247"/>
      <c r="Y22" s="247"/>
      <c r="Z22" s="247">
        <v>1</v>
      </c>
      <c r="AA22" s="247"/>
      <c r="AB22" s="247"/>
      <c r="AC22" s="247"/>
      <c r="AD22" s="247"/>
      <c r="AE22" s="247"/>
      <c r="AF22" s="64">
        <f t="shared" ref="AF22:AF23" si="4">IFERROR(SUM(T22:AE22),"")</f>
        <v>1</v>
      </c>
      <c r="AG22" s="65">
        <f t="shared" ref="AG22:AG23" si="5">IF(AND(S22=0,AF22=0),"",IF(IFERROR(AF22/S22,"")&gt;100%,100%,IFERROR(AF22/S22,"")))</f>
        <v>1</v>
      </c>
      <c r="AH22" s="245" t="s">
        <v>280</v>
      </c>
    </row>
    <row r="23" spans="1:51" s="80" customFormat="1" ht="90.75" customHeight="1" thickBot="1" x14ac:dyDescent="0.25">
      <c r="A23" s="68">
        <v>10</v>
      </c>
      <c r="B23" s="61" t="s">
        <v>6</v>
      </c>
      <c r="C23" s="146" t="s">
        <v>185</v>
      </c>
      <c r="D23" s="49" t="s">
        <v>672</v>
      </c>
      <c r="E23" s="49" t="s">
        <v>676</v>
      </c>
      <c r="F23" s="68" t="s">
        <v>241</v>
      </c>
      <c r="G23" s="297"/>
      <c r="H23" s="294"/>
      <c r="I23" s="294"/>
      <c r="J23" s="294"/>
      <c r="K23" s="294"/>
      <c r="L23" s="294"/>
      <c r="M23" s="294"/>
      <c r="N23" s="294"/>
      <c r="O23" s="297"/>
      <c r="P23" s="295">
        <v>1</v>
      </c>
      <c r="Q23" s="294"/>
      <c r="R23" s="295"/>
      <c r="S23" s="125">
        <f>IFERROR(SUM(G23:R23),"")</f>
        <v>1</v>
      </c>
      <c r="T23" s="296"/>
      <c r="U23" s="294"/>
      <c r="V23" s="294"/>
      <c r="W23" s="294"/>
      <c r="X23" s="294"/>
      <c r="Y23" s="294"/>
      <c r="Z23" s="294"/>
      <c r="AA23" s="63"/>
      <c r="AB23" s="294"/>
      <c r="AC23" s="294"/>
      <c r="AD23" s="294">
        <v>1</v>
      </c>
      <c r="AE23" s="294"/>
      <c r="AF23" s="64">
        <f t="shared" si="4"/>
        <v>1</v>
      </c>
      <c r="AG23" s="65">
        <f t="shared" si="5"/>
        <v>1</v>
      </c>
      <c r="AH23" s="67" t="s">
        <v>1006</v>
      </c>
    </row>
    <row r="24" spans="1:51" s="77" customFormat="1" ht="17.25" customHeight="1" thickBot="1" x14ac:dyDescent="0.25">
      <c r="A24" s="532" t="s">
        <v>195</v>
      </c>
      <c r="B24" s="533"/>
      <c r="C24" s="533"/>
      <c r="D24" s="533"/>
      <c r="E24" s="533"/>
      <c r="F24" s="534"/>
      <c r="G24" s="73">
        <f t="shared" ref="G24:AE24" si="6">SUM(G14:G23)</f>
        <v>0</v>
      </c>
      <c r="H24" s="73">
        <f t="shared" si="6"/>
        <v>0</v>
      </c>
      <c r="I24" s="73">
        <f t="shared" si="6"/>
        <v>0</v>
      </c>
      <c r="J24" s="73">
        <f t="shared" si="6"/>
        <v>1</v>
      </c>
      <c r="K24" s="73">
        <f t="shared" si="6"/>
        <v>1</v>
      </c>
      <c r="L24" s="73">
        <f t="shared" si="6"/>
        <v>0</v>
      </c>
      <c r="M24" s="73">
        <f t="shared" si="6"/>
        <v>1</v>
      </c>
      <c r="N24" s="73">
        <f t="shared" si="6"/>
        <v>0</v>
      </c>
      <c r="O24" s="73">
        <f t="shared" si="6"/>
        <v>2</v>
      </c>
      <c r="P24" s="73">
        <f t="shared" si="6"/>
        <v>4</v>
      </c>
      <c r="Q24" s="73">
        <f t="shared" si="6"/>
        <v>0</v>
      </c>
      <c r="R24" s="122">
        <f t="shared" si="6"/>
        <v>1</v>
      </c>
      <c r="S24" s="132">
        <f>SUM(S10:S23)</f>
        <v>10</v>
      </c>
      <c r="T24" s="73">
        <f t="shared" si="6"/>
        <v>0</v>
      </c>
      <c r="U24" s="73">
        <f t="shared" si="6"/>
        <v>0</v>
      </c>
      <c r="V24" s="73">
        <f t="shared" si="6"/>
        <v>0</v>
      </c>
      <c r="W24" s="73">
        <f t="shared" si="6"/>
        <v>2</v>
      </c>
      <c r="X24" s="73">
        <f t="shared" si="6"/>
        <v>0</v>
      </c>
      <c r="Y24" s="73">
        <f t="shared" si="6"/>
        <v>0</v>
      </c>
      <c r="Z24" s="73">
        <f t="shared" si="6"/>
        <v>1</v>
      </c>
      <c r="AA24" s="73">
        <f t="shared" si="6"/>
        <v>0</v>
      </c>
      <c r="AB24" s="73">
        <f t="shared" si="6"/>
        <v>2</v>
      </c>
      <c r="AC24" s="73">
        <f t="shared" si="6"/>
        <v>0</v>
      </c>
      <c r="AD24" s="73">
        <f t="shared" si="6"/>
        <v>4</v>
      </c>
      <c r="AE24" s="73">
        <f t="shared" si="6"/>
        <v>1</v>
      </c>
      <c r="AF24" s="132">
        <f>SUM(AF10:AF23)</f>
        <v>10</v>
      </c>
      <c r="AG24" s="75">
        <f>+AF24/S24</f>
        <v>1</v>
      </c>
      <c r="AH24" s="76"/>
    </row>
    <row r="25" spans="1:51" x14ac:dyDescent="0.2">
      <c r="A25" s="96"/>
      <c r="B25" s="215"/>
      <c r="C25" s="215"/>
      <c r="D25" s="52"/>
      <c r="E25" s="52"/>
      <c r="F25" s="215"/>
      <c r="G25" s="501">
        <f>+G24+H24+I24</f>
        <v>0</v>
      </c>
      <c r="H25" s="501"/>
      <c r="I25" s="501"/>
      <c r="J25" s="501">
        <f>+J24+K24+L24</f>
        <v>2</v>
      </c>
      <c r="K25" s="501"/>
      <c r="L25" s="501"/>
      <c r="M25" s="501">
        <f>+M24+N24+O24</f>
        <v>3</v>
      </c>
      <c r="N25" s="501"/>
      <c r="O25" s="501"/>
      <c r="P25" s="501">
        <f>+P24+Q24+R24</f>
        <v>5</v>
      </c>
      <c r="Q25" s="501"/>
      <c r="R25" s="535"/>
      <c r="S25" s="123">
        <f>+G25+J25+M25+P25</f>
        <v>10</v>
      </c>
      <c r="T25" s="501">
        <f t="shared" ref="T25" si="7">+T24+U24+V24</f>
        <v>0</v>
      </c>
      <c r="U25" s="501"/>
      <c r="V25" s="501"/>
      <c r="W25" s="501">
        <f t="shared" ref="W25" si="8">+W24+X24+Y24</f>
        <v>2</v>
      </c>
      <c r="X25" s="501"/>
      <c r="Y25" s="501"/>
      <c r="Z25" s="501">
        <f t="shared" ref="Z25" si="9">+Z24+AA24+AB24</f>
        <v>3</v>
      </c>
      <c r="AA25" s="501"/>
      <c r="AB25" s="501"/>
      <c r="AC25" s="501">
        <f t="shared" ref="AC25" si="10">+AC24+AD24+AE24</f>
        <v>5</v>
      </c>
      <c r="AD25" s="501"/>
      <c r="AE25" s="501"/>
      <c r="AF25" s="123">
        <f>+T25+W25+Z25+AC25</f>
        <v>10</v>
      </c>
      <c r="AG25" s="75">
        <f>+AF25/S25</f>
        <v>1</v>
      </c>
      <c r="AH25" s="78"/>
    </row>
    <row r="26" spans="1:51" ht="18" thickBot="1" x14ac:dyDescent="0.25">
      <c r="A26" s="96"/>
      <c r="B26" s="215"/>
      <c r="C26" s="215"/>
      <c r="D26" s="52"/>
      <c r="E26" s="52"/>
      <c r="F26" s="215"/>
      <c r="G26" s="481">
        <f>+G25/S25</f>
        <v>0</v>
      </c>
      <c r="H26" s="481"/>
      <c r="I26" s="481"/>
      <c r="J26" s="481">
        <f>+J25/S25</f>
        <v>0.2</v>
      </c>
      <c r="K26" s="481"/>
      <c r="L26" s="481"/>
      <c r="M26" s="481">
        <f>+M25/S25</f>
        <v>0.3</v>
      </c>
      <c r="N26" s="481"/>
      <c r="O26" s="481"/>
      <c r="P26" s="481">
        <f>+P25/S25</f>
        <v>0.5</v>
      </c>
      <c r="Q26" s="481"/>
      <c r="R26" s="482"/>
      <c r="S26" s="124">
        <f>+G26+J26+M26+P26</f>
        <v>1</v>
      </c>
      <c r="T26" s="481">
        <f>+T25/AF25</f>
        <v>0</v>
      </c>
      <c r="U26" s="481"/>
      <c r="V26" s="481"/>
      <c r="W26" s="481">
        <f>+W25/AF25</f>
        <v>0.2</v>
      </c>
      <c r="X26" s="481"/>
      <c r="Y26" s="481"/>
      <c r="Z26" s="481">
        <f>+Z25/AF25</f>
        <v>0.3</v>
      </c>
      <c r="AA26" s="481"/>
      <c r="AB26" s="481"/>
      <c r="AC26" s="481">
        <f>+AC25/AF25</f>
        <v>0.5</v>
      </c>
      <c r="AD26" s="481"/>
      <c r="AE26" s="482"/>
      <c r="AF26" s="79">
        <f>(T26+W26+Z26)/3</f>
        <v>0.16666666666666666</v>
      </c>
      <c r="AG26" s="75"/>
      <c r="AH26" s="78"/>
    </row>
    <row r="27" spans="1:51" ht="26.25" customHeight="1" thickBot="1" x14ac:dyDescent="0.25">
      <c r="A27" s="497" t="s">
        <v>117</v>
      </c>
      <c r="B27" s="498"/>
      <c r="C27" s="498"/>
      <c r="D27" s="498"/>
      <c r="E27" s="498"/>
      <c r="F27" s="498"/>
      <c r="G27" s="498"/>
      <c r="H27" s="498"/>
      <c r="I27" s="498"/>
      <c r="J27" s="498"/>
      <c r="K27" s="498"/>
      <c r="L27" s="498"/>
      <c r="M27" s="498"/>
      <c r="N27" s="498"/>
      <c r="O27" s="498"/>
      <c r="P27" s="498"/>
      <c r="Q27" s="498"/>
      <c r="R27" s="498"/>
      <c r="S27" s="499"/>
      <c r="T27" s="498"/>
      <c r="U27" s="498"/>
      <c r="V27" s="498"/>
      <c r="W27" s="498"/>
      <c r="X27" s="498"/>
      <c r="Y27" s="498"/>
      <c r="Z27" s="498"/>
      <c r="AA27" s="498"/>
      <c r="AB27" s="498"/>
      <c r="AC27" s="498"/>
      <c r="AD27" s="498"/>
      <c r="AE27" s="498"/>
      <c r="AF27" s="498"/>
      <c r="AG27" s="498"/>
      <c r="AH27" s="500"/>
      <c r="AI27" s="80"/>
      <c r="AJ27" s="80"/>
      <c r="AK27" s="80"/>
      <c r="AL27" s="80"/>
      <c r="AM27" s="80"/>
      <c r="AN27" s="80"/>
      <c r="AO27" s="80"/>
      <c r="AP27" s="80"/>
      <c r="AQ27" s="80"/>
      <c r="AR27" s="80"/>
      <c r="AS27" s="80"/>
      <c r="AT27" s="80"/>
      <c r="AU27" s="80"/>
      <c r="AV27" s="80"/>
      <c r="AW27" s="80"/>
      <c r="AX27" s="80"/>
      <c r="AY27" s="80"/>
    </row>
    <row r="28" spans="1:51" s="80" customFormat="1" ht="383.25" customHeight="1" thickBot="1" x14ac:dyDescent="0.25">
      <c r="A28" s="68">
        <v>11</v>
      </c>
      <c r="B28" s="61" t="s">
        <v>150</v>
      </c>
      <c r="C28" s="61" t="s">
        <v>117</v>
      </c>
      <c r="D28" s="53" t="s">
        <v>205</v>
      </c>
      <c r="E28" s="238" t="s">
        <v>168</v>
      </c>
      <c r="F28" s="62" t="s">
        <v>242</v>
      </c>
      <c r="G28" s="224"/>
      <c r="H28" s="224">
        <v>1</v>
      </c>
      <c r="I28" s="224"/>
      <c r="J28" s="224"/>
      <c r="K28" s="224"/>
      <c r="L28" s="224"/>
      <c r="M28" s="224"/>
      <c r="N28" s="224"/>
      <c r="O28" s="224"/>
      <c r="P28" s="224"/>
      <c r="Q28" s="224"/>
      <c r="R28" s="225"/>
      <c r="S28" s="125">
        <f t="shared" ref="S28:S56" si="11">IFERROR(SUM(G28:R28),"")</f>
        <v>1</v>
      </c>
      <c r="T28" s="226"/>
      <c r="U28" s="224">
        <v>1</v>
      </c>
      <c r="V28" s="224"/>
      <c r="W28" s="224"/>
      <c r="X28" s="224"/>
      <c r="Y28" s="224"/>
      <c r="Z28" s="224"/>
      <c r="AA28" s="224"/>
      <c r="AB28" s="224"/>
      <c r="AC28" s="224"/>
      <c r="AD28" s="224"/>
      <c r="AE28" s="224"/>
      <c r="AF28" s="64">
        <f t="shared" ref="AF28:AF38" si="12">IFERROR(SUM(T28:AE28),"")</f>
        <v>1</v>
      </c>
      <c r="AG28" s="65">
        <f t="shared" ref="AG28:AG82" si="13">IF(AND(S28=0,AF28=0),"",IF(IFERROR(AF28/S28,"")&gt;100%,100%,IFERROR(AF28/S28,"")))</f>
        <v>1</v>
      </c>
      <c r="AH28" s="57" t="s">
        <v>229</v>
      </c>
    </row>
    <row r="29" spans="1:51" s="83" customFormat="1" ht="374.25" customHeight="1" thickBot="1" x14ac:dyDescent="0.25">
      <c r="A29" s="68">
        <v>12</v>
      </c>
      <c r="B29" s="68" t="s">
        <v>150</v>
      </c>
      <c r="C29" s="68" t="s">
        <v>117</v>
      </c>
      <c r="D29" s="54" t="s">
        <v>213</v>
      </c>
      <c r="E29" s="239" t="s">
        <v>134</v>
      </c>
      <c r="F29" s="49" t="s">
        <v>243</v>
      </c>
      <c r="G29" s="232"/>
      <c r="H29" s="232">
        <v>1</v>
      </c>
      <c r="I29" s="232"/>
      <c r="J29" s="232"/>
      <c r="K29" s="232"/>
      <c r="L29" s="232"/>
      <c r="M29" s="235"/>
      <c r="N29" s="235"/>
      <c r="O29" s="235"/>
      <c r="P29" s="235"/>
      <c r="Q29" s="235"/>
      <c r="R29" s="236"/>
      <c r="S29" s="125">
        <f t="shared" si="11"/>
        <v>1</v>
      </c>
      <c r="T29" s="233"/>
      <c r="U29" s="232">
        <v>1</v>
      </c>
      <c r="V29" s="63"/>
      <c r="W29" s="232"/>
      <c r="X29" s="232"/>
      <c r="Y29" s="232"/>
      <c r="Z29" s="219"/>
      <c r="AA29" s="219"/>
      <c r="AB29" s="219"/>
      <c r="AC29" s="219"/>
      <c r="AD29" s="219"/>
      <c r="AE29" s="219"/>
      <c r="AF29" s="64">
        <f t="shared" si="12"/>
        <v>1</v>
      </c>
      <c r="AG29" s="65">
        <f t="shared" si="13"/>
        <v>1</v>
      </c>
      <c r="AH29" s="57" t="s">
        <v>238</v>
      </c>
      <c r="AI29" s="228"/>
    </row>
    <row r="30" spans="1:51" s="83" customFormat="1" ht="166.5" customHeight="1" thickBot="1" x14ac:dyDescent="0.25">
      <c r="A30" s="68">
        <v>13</v>
      </c>
      <c r="B30" s="68" t="s">
        <v>150</v>
      </c>
      <c r="C30" s="68" t="s">
        <v>117</v>
      </c>
      <c r="D30" s="54" t="s">
        <v>206</v>
      </c>
      <c r="E30" s="239" t="s">
        <v>140</v>
      </c>
      <c r="F30" s="49" t="s">
        <v>244</v>
      </c>
      <c r="G30" s="224">
        <v>1</v>
      </c>
      <c r="H30" s="224"/>
      <c r="I30" s="224"/>
      <c r="J30" s="224"/>
      <c r="K30" s="224"/>
      <c r="L30" s="224"/>
      <c r="M30" s="224"/>
      <c r="N30" s="224"/>
      <c r="O30" s="224"/>
      <c r="P30" s="224"/>
      <c r="Q30" s="224"/>
      <c r="R30" s="225"/>
      <c r="S30" s="125">
        <f t="shared" si="11"/>
        <v>1</v>
      </c>
      <c r="T30" s="226">
        <v>1</v>
      </c>
      <c r="U30" s="63"/>
      <c r="V30" s="224"/>
      <c r="W30" s="224"/>
      <c r="X30" s="224"/>
      <c r="Y30" s="224"/>
      <c r="Z30" s="224"/>
      <c r="AA30" s="224"/>
      <c r="AB30" s="224"/>
      <c r="AC30" s="224"/>
      <c r="AD30" s="224"/>
      <c r="AE30" s="224"/>
      <c r="AF30" s="64">
        <f t="shared" si="12"/>
        <v>1</v>
      </c>
      <c r="AG30" s="65">
        <f t="shared" si="13"/>
        <v>1</v>
      </c>
      <c r="AH30" s="57" t="s">
        <v>231</v>
      </c>
    </row>
    <row r="31" spans="1:51" s="81" customFormat="1" ht="409.6" customHeight="1" thickBot="1" x14ac:dyDescent="0.25">
      <c r="A31" s="68">
        <v>14</v>
      </c>
      <c r="B31" s="61" t="s">
        <v>150</v>
      </c>
      <c r="C31" s="61" t="s">
        <v>117</v>
      </c>
      <c r="D31" s="82" t="s">
        <v>232</v>
      </c>
      <c r="E31" s="238" t="s">
        <v>172</v>
      </c>
      <c r="F31" s="62" t="s">
        <v>245</v>
      </c>
      <c r="G31" s="181">
        <v>1</v>
      </c>
      <c r="H31" s="181"/>
      <c r="I31" s="181"/>
      <c r="J31" s="219"/>
      <c r="K31" s="219">
        <v>1</v>
      </c>
      <c r="L31" s="219"/>
      <c r="M31" s="219"/>
      <c r="N31" s="219"/>
      <c r="O31" s="219">
        <v>1</v>
      </c>
      <c r="P31" s="219"/>
      <c r="Q31" s="181"/>
      <c r="R31" s="182"/>
      <c r="S31" s="183">
        <f t="shared" si="11"/>
        <v>3</v>
      </c>
      <c r="T31" s="184">
        <v>1</v>
      </c>
      <c r="U31" s="181"/>
      <c r="V31" s="219"/>
      <c r="W31" s="219"/>
      <c r="X31" s="219">
        <v>1</v>
      </c>
      <c r="Y31" s="219"/>
      <c r="Z31" s="219"/>
      <c r="AA31" s="219"/>
      <c r="AB31" s="219">
        <v>1</v>
      </c>
      <c r="AC31" s="219"/>
      <c r="AD31" s="219"/>
      <c r="AE31" s="219"/>
      <c r="AF31" s="185">
        <f t="shared" si="12"/>
        <v>3</v>
      </c>
      <c r="AG31" s="186">
        <f t="shared" si="13"/>
        <v>1</v>
      </c>
      <c r="AH31" s="187" t="s">
        <v>680</v>
      </c>
      <c r="AI31" s="80"/>
      <c r="AJ31" s="80"/>
      <c r="AK31" s="80"/>
      <c r="AL31" s="80"/>
      <c r="AM31" s="80"/>
      <c r="AN31" s="80"/>
      <c r="AO31" s="80"/>
      <c r="AP31" s="80"/>
      <c r="AQ31" s="80"/>
      <c r="AR31" s="80"/>
      <c r="AS31" s="80"/>
      <c r="AT31" s="80"/>
      <c r="AU31" s="80"/>
      <c r="AV31" s="80"/>
      <c r="AW31" s="80"/>
      <c r="AX31" s="80"/>
      <c r="AY31" s="80"/>
    </row>
    <row r="32" spans="1:51" s="83" customFormat="1" ht="352.5" customHeight="1" thickBot="1" x14ac:dyDescent="0.35">
      <c r="A32" s="68">
        <v>15</v>
      </c>
      <c r="B32" s="68" t="s">
        <v>150</v>
      </c>
      <c r="C32" s="68" t="s">
        <v>117</v>
      </c>
      <c r="D32" s="54" t="s">
        <v>212</v>
      </c>
      <c r="E32" s="239" t="s">
        <v>200</v>
      </c>
      <c r="F32" s="49" t="s">
        <v>244</v>
      </c>
      <c r="G32" s="55"/>
      <c r="H32" s="55"/>
      <c r="I32" s="232">
        <v>1</v>
      </c>
      <c r="J32" s="55"/>
      <c r="K32" s="55"/>
      <c r="L32" s="55"/>
      <c r="M32" s="55"/>
      <c r="N32" s="55"/>
      <c r="O32" s="55"/>
      <c r="P32" s="56"/>
      <c r="Q32" s="56"/>
      <c r="R32" s="131"/>
      <c r="S32" s="125">
        <f t="shared" si="11"/>
        <v>1</v>
      </c>
      <c r="T32" s="233"/>
      <c r="U32" s="232"/>
      <c r="V32" s="232">
        <v>1</v>
      </c>
      <c r="W32" s="232"/>
      <c r="X32" s="232"/>
      <c r="Y32" s="232"/>
      <c r="Z32" s="219"/>
      <c r="AA32" s="219"/>
      <c r="AB32" s="219"/>
      <c r="AC32" s="219"/>
      <c r="AD32" s="219"/>
      <c r="AE32" s="219"/>
      <c r="AF32" s="64">
        <f t="shared" si="12"/>
        <v>1</v>
      </c>
      <c r="AG32" s="65">
        <f t="shared" si="13"/>
        <v>1</v>
      </c>
      <c r="AH32" s="57" t="s">
        <v>239</v>
      </c>
      <c r="AI32" s="228"/>
    </row>
    <row r="33" spans="1:75" ht="248.25" customHeight="1" thickBot="1" x14ac:dyDescent="0.35">
      <c r="A33" s="68">
        <v>16</v>
      </c>
      <c r="B33" s="61" t="s">
        <v>150</v>
      </c>
      <c r="C33" s="61" t="s">
        <v>117</v>
      </c>
      <c r="D33" s="54" t="s">
        <v>208</v>
      </c>
      <c r="E33" s="238" t="s">
        <v>135</v>
      </c>
      <c r="F33" s="62" t="s">
        <v>244</v>
      </c>
      <c r="G33" s="56"/>
      <c r="H33" s="56"/>
      <c r="I33" s="56"/>
      <c r="J33" s="56"/>
      <c r="K33" s="219">
        <v>1</v>
      </c>
      <c r="L33" s="55"/>
      <c r="M33" s="55"/>
      <c r="N33" s="55"/>
      <c r="O33" s="55"/>
      <c r="P33" s="219"/>
      <c r="Q33" s="219">
        <v>1</v>
      </c>
      <c r="R33" s="131"/>
      <c r="S33" s="125">
        <f t="shared" si="11"/>
        <v>2</v>
      </c>
      <c r="T33" s="221"/>
      <c r="U33" s="219"/>
      <c r="V33" s="219"/>
      <c r="W33" s="219"/>
      <c r="X33" s="219">
        <v>1</v>
      </c>
      <c r="Y33" s="219"/>
      <c r="Z33" s="219"/>
      <c r="AA33" s="219"/>
      <c r="AB33" s="219"/>
      <c r="AC33" s="219"/>
      <c r="AD33" s="219">
        <v>1</v>
      </c>
      <c r="AE33" s="219"/>
      <c r="AF33" s="64">
        <f t="shared" si="12"/>
        <v>2</v>
      </c>
      <c r="AG33" s="65">
        <f t="shared" si="13"/>
        <v>1</v>
      </c>
      <c r="AH33" s="57" t="s">
        <v>1001</v>
      </c>
      <c r="AI33" s="80"/>
      <c r="AJ33" s="80"/>
      <c r="AK33" s="80"/>
      <c r="AL33" s="80"/>
      <c r="AM33" s="80"/>
      <c r="AN33" s="80"/>
      <c r="AO33" s="80"/>
      <c r="AP33" s="80"/>
      <c r="AQ33" s="80"/>
      <c r="AR33" s="80"/>
      <c r="AS33" s="80"/>
      <c r="AT33" s="80"/>
      <c r="AU33" s="80"/>
      <c r="AV33" s="80"/>
      <c r="AW33" s="80"/>
      <c r="AX33" s="80"/>
      <c r="AY33" s="80"/>
    </row>
    <row r="34" spans="1:75" s="83" customFormat="1" ht="141" customHeight="1" thickBot="1" x14ac:dyDescent="0.35">
      <c r="A34" s="68">
        <v>17</v>
      </c>
      <c r="B34" s="68" t="s">
        <v>150</v>
      </c>
      <c r="C34" s="68" t="s">
        <v>117</v>
      </c>
      <c r="D34" s="53" t="s">
        <v>211</v>
      </c>
      <c r="E34" s="239" t="s">
        <v>227</v>
      </c>
      <c r="F34" s="49" t="s">
        <v>244</v>
      </c>
      <c r="G34" s="219">
        <v>1</v>
      </c>
      <c r="H34" s="63"/>
      <c r="I34" s="219"/>
      <c r="J34" s="55"/>
      <c r="K34" s="55"/>
      <c r="L34" s="55"/>
      <c r="M34" s="219">
        <v>1</v>
      </c>
      <c r="N34" s="55"/>
      <c r="O34" s="55"/>
      <c r="P34" s="55"/>
      <c r="Q34" s="219"/>
      <c r="R34" s="131"/>
      <c r="S34" s="125">
        <f t="shared" si="11"/>
        <v>2</v>
      </c>
      <c r="T34" s="221">
        <v>1</v>
      </c>
      <c r="U34" s="219"/>
      <c r="V34" s="219"/>
      <c r="W34" s="219"/>
      <c r="X34" s="219"/>
      <c r="Y34" s="219"/>
      <c r="Z34" s="243">
        <v>1</v>
      </c>
      <c r="AA34" s="219"/>
      <c r="AB34" s="219"/>
      <c r="AC34" s="219"/>
      <c r="AD34" s="219"/>
      <c r="AE34" s="219"/>
      <c r="AF34" s="64">
        <f t="shared" si="12"/>
        <v>2</v>
      </c>
      <c r="AG34" s="65">
        <f t="shared" si="13"/>
        <v>1</v>
      </c>
      <c r="AH34" s="57" t="s">
        <v>268</v>
      </c>
    </row>
    <row r="35" spans="1:75" s="83" customFormat="1" ht="240" customHeight="1" thickBot="1" x14ac:dyDescent="0.35">
      <c r="A35" s="68">
        <v>18</v>
      </c>
      <c r="B35" s="68" t="s">
        <v>150</v>
      </c>
      <c r="C35" s="68" t="s">
        <v>117</v>
      </c>
      <c r="D35" s="54" t="s">
        <v>210</v>
      </c>
      <c r="E35" s="239" t="s">
        <v>183</v>
      </c>
      <c r="F35" s="49" t="s">
        <v>246</v>
      </c>
      <c r="G35" s="188">
        <v>1</v>
      </c>
      <c r="H35" s="219"/>
      <c r="I35" s="56"/>
      <c r="J35" s="219">
        <v>1</v>
      </c>
      <c r="K35" s="219"/>
      <c r="L35" s="56"/>
      <c r="M35" s="219">
        <v>1</v>
      </c>
      <c r="N35" s="219"/>
      <c r="O35" s="56"/>
      <c r="P35" s="219">
        <v>1</v>
      </c>
      <c r="Q35" s="219"/>
      <c r="R35" s="131"/>
      <c r="S35" s="125">
        <f t="shared" si="11"/>
        <v>4</v>
      </c>
      <c r="T35" s="221"/>
      <c r="U35" s="219">
        <v>1</v>
      </c>
      <c r="V35" s="219"/>
      <c r="W35" s="219">
        <v>1</v>
      </c>
      <c r="X35" s="219"/>
      <c r="Y35" s="219"/>
      <c r="Z35" s="244">
        <v>1</v>
      </c>
      <c r="AA35" s="219"/>
      <c r="AB35" s="219"/>
      <c r="AC35" s="219"/>
      <c r="AD35" s="219">
        <v>1</v>
      </c>
      <c r="AE35" s="219"/>
      <c r="AF35" s="64">
        <f t="shared" si="12"/>
        <v>4</v>
      </c>
      <c r="AG35" s="65">
        <f t="shared" si="13"/>
        <v>1</v>
      </c>
      <c r="AH35" s="51" t="s">
        <v>1009</v>
      </c>
    </row>
    <row r="36" spans="1:75" s="80" customFormat="1" ht="308.25" customHeight="1" thickBot="1" x14ac:dyDescent="0.35">
      <c r="A36" s="68">
        <v>19</v>
      </c>
      <c r="B36" s="61" t="s">
        <v>150</v>
      </c>
      <c r="C36" s="61" t="s">
        <v>117</v>
      </c>
      <c r="D36" s="54" t="s">
        <v>209</v>
      </c>
      <c r="E36" s="62" t="s">
        <v>184</v>
      </c>
      <c r="F36" s="62" t="s">
        <v>247</v>
      </c>
      <c r="G36" s="232"/>
      <c r="H36" s="232">
        <v>1</v>
      </c>
      <c r="I36" s="232"/>
      <c r="J36" s="56"/>
      <c r="K36" s="56"/>
      <c r="L36" s="56"/>
      <c r="M36" s="56"/>
      <c r="N36" s="56"/>
      <c r="O36" s="232"/>
      <c r="P36" s="232"/>
      <c r="Q36" s="56"/>
      <c r="R36" s="131"/>
      <c r="S36" s="125">
        <f t="shared" si="11"/>
        <v>1</v>
      </c>
      <c r="T36" s="233"/>
      <c r="U36" s="232">
        <v>1</v>
      </c>
      <c r="V36" s="232"/>
      <c r="W36" s="232"/>
      <c r="X36" s="232"/>
      <c r="Y36" s="232"/>
      <c r="Z36" s="232"/>
      <c r="AA36" s="232"/>
      <c r="AB36" s="232"/>
      <c r="AC36" s="232"/>
      <c r="AD36" s="232"/>
      <c r="AE36" s="232"/>
      <c r="AF36" s="64">
        <f t="shared" si="12"/>
        <v>1</v>
      </c>
      <c r="AG36" s="65">
        <f t="shared" si="13"/>
        <v>1</v>
      </c>
      <c r="AH36" s="57" t="s">
        <v>257</v>
      </c>
      <c r="AI36" s="228"/>
    </row>
    <row r="37" spans="1:75" s="81" customFormat="1" ht="156.75" customHeight="1" thickBot="1" x14ac:dyDescent="0.25">
      <c r="A37" s="68">
        <v>20</v>
      </c>
      <c r="B37" s="61" t="s">
        <v>150</v>
      </c>
      <c r="C37" s="68" t="s">
        <v>117</v>
      </c>
      <c r="D37" s="54" t="s">
        <v>255</v>
      </c>
      <c r="E37" s="239" t="s">
        <v>136</v>
      </c>
      <c r="F37" s="49" t="s">
        <v>248</v>
      </c>
      <c r="G37" s="219">
        <v>1</v>
      </c>
      <c r="H37" s="219"/>
      <c r="I37" s="219"/>
      <c r="J37" s="219"/>
      <c r="K37" s="219"/>
      <c r="L37" s="219"/>
      <c r="M37" s="219">
        <v>1</v>
      </c>
      <c r="N37" s="219"/>
      <c r="O37" s="219"/>
      <c r="P37" s="219"/>
      <c r="Q37" s="219"/>
      <c r="R37" s="220"/>
      <c r="S37" s="125">
        <f t="shared" si="11"/>
        <v>2</v>
      </c>
      <c r="T37" s="221">
        <v>1</v>
      </c>
      <c r="U37" s="219"/>
      <c r="V37" s="219"/>
      <c r="W37" s="219"/>
      <c r="X37" s="219"/>
      <c r="Y37" s="219"/>
      <c r="Z37" s="243">
        <v>1</v>
      </c>
      <c r="AA37" s="219"/>
      <c r="AB37" s="219"/>
      <c r="AC37" s="219"/>
      <c r="AD37" s="219"/>
      <c r="AE37" s="219"/>
      <c r="AF37" s="64">
        <f t="shared" si="12"/>
        <v>2</v>
      </c>
      <c r="AG37" s="65">
        <f t="shared" si="13"/>
        <v>1</v>
      </c>
      <c r="AH37" s="57" t="s">
        <v>270</v>
      </c>
    </row>
    <row r="38" spans="1:75" ht="69.75" customHeight="1" thickBot="1" x14ac:dyDescent="0.25">
      <c r="A38" s="68">
        <v>21</v>
      </c>
      <c r="B38" s="61" t="s">
        <v>150</v>
      </c>
      <c r="C38" s="61" t="s">
        <v>117</v>
      </c>
      <c r="D38" s="54" t="s">
        <v>207</v>
      </c>
      <c r="E38" s="238" t="s">
        <v>135</v>
      </c>
      <c r="F38" s="62" t="s">
        <v>244</v>
      </c>
      <c r="G38" s="219"/>
      <c r="H38" s="219"/>
      <c r="I38" s="219"/>
      <c r="J38" s="219"/>
      <c r="K38" s="219"/>
      <c r="L38" s="219"/>
      <c r="M38" s="219"/>
      <c r="N38" s="219"/>
      <c r="O38" s="219"/>
      <c r="P38" s="219">
        <v>1</v>
      </c>
      <c r="Q38" s="219"/>
      <c r="R38" s="220"/>
      <c r="S38" s="125">
        <f t="shared" si="11"/>
        <v>1</v>
      </c>
      <c r="T38" s="221"/>
      <c r="U38" s="219"/>
      <c r="V38" s="219"/>
      <c r="W38" s="219"/>
      <c r="X38" s="219"/>
      <c r="Y38" s="219"/>
      <c r="Z38" s="219"/>
      <c r="AA38" s="219"/>
      <c r="AB38" s="219"/>
      <c r="AC38" s="219"/>
      <c r="AD38" s="219">
        <v>1</v>
      </c>
      <c r="AE38" s="219"/>
      <c r="AF38" s="64">
        <f t="shared" si="12"/>
        <v>1</v>
      </c>
      <c r="AG38" s="65">
        <f t="shared" si="13"/>
        <v>1</v>
      </c>
      <c r="AH38" s="57" t="s">
        <v>1000</v>
      </c>
    </row>
    <row r="39" spans="1:75" ht="18" customHeight="1" thickBot="1" x14ac:dyDescent="0.25">
      <c r="A39" s="502" t="s">
        <v>155</v>
      </c>
      <c r="B39" s="503"/>
      <c r="C39" s="503"/>
      <c r="D39" s="503"/>
      <c r="E39" s="503"/>
      <c r="F39" s="504"/>
      <c r="G39" s="216">
        <f t="shared" ref="G39:AF39" si="14">SUM(G28:G38)</f>
        <v>5</v>
      </c>
      <c r="H39" s="216">
        <f t="shared" si="14"/>
        <v>3</v>
      </c>
      <c r="I39" s="216">
        <f t="shared" si="14"/>
        <v>1</v>
      </c>
      <c r="J39" s="216">
        <f t="shared" si="14"/>
        <v>1</v>
      </c>
      <c r="K39" s="216">
        <f t="shared" si="14"/>
        <v>2</v>
      </c>
      <c r="L39" s="216">
        <f t="shared" si="14"/>
        <v>0</v>
      </c>
      <c r="M39" s="216">
        <f t="shared" si="14"/>
        <v>3</v>
      </c>
      <c r="N39" s="216">
        <f t="shared" si="14"/>
        <v>0</v>
      </c>
      <c r="O39" s="216">
        <f t="shared" si="14"/>
        <v>1</v>
      </c>
      <c r="P39" s="216">
        <f t="shared" si="14"/>
        <v>2</v>
      </c>
      <c r="Q39" s="216">
        <f t="shared" si="14"/>
        <v>1</v>
      </c>
      <c r="R39" s="217">
        <f t="shared" si="14"/>
        <v>0</v>
      </c>
      <c r="S39" s="132">
        <f t="shared" si="14"/>
        <v>19</v>
      </c>
      <c r="T39" s="218">
        <f t="shared" si="14"/>
        <v>4</v>
      </c>
      <c r="U39" s="216">
        <f t="shared" si="14"/>
        <v>4</v>
      </c>
      <c r="V39" s="216">
        <f t="shared" si="14"/>
        <v>1</v>
      </c>
      <c r="W39" s="216">
        <f t="shared" si="14"/>
        <v>1</v>
      </c>
      <c r="X39" s="216">
        <f t="shared" si="14"/>
        <v>2</v>
      </c>
      <c r="Y39" s="216">
        <f t="shared" si="14"/>
        <v>0</v>
      </c>
      <c r="Z39" s="216">
        <f t="shared" si="14"/>
        <v>3</v>
      </c>
      <c r="AA39" s="216">
        <f t="shared" si="14"/>
        <v>0</v>
      </c>
      <c r="AB39" s="216">
        <f t="shared" si="14"/>
        <v>1</v>
      </c>
      <c r="AC39" s="216">
        <f t="shared" si="14"/>
        <v>0</v>
      </c>
      <c r="AD39" s="216">
        <f t="shared" si="14"/>
        <v>3</v>
      </c>
      <c r="AE39" s="216">
        <f t="shared" si="14"/>
        <v>0</v>
      </c>
      <c r="AF39" s="74">
        <f t="shared" si="14"/>
        <v>19</v>
      </c>
      <c r="AG39" s="84">
        <f>+AF39/S39</f>
        <v>1</v>
      </c>
      <c r="AH39" s="78"/>
    </row>
    <row r="40" spans="1:75" ht="18" thickBot="1" x14ac:dyDescent="0.25">
      <c r="A40" s="96"/>
      <c r="B40" s="215"/>
      <c r="C40" s="85"/>
      <c r="D40" s="85"/>
      <c r="E40" s="85"/>
      <c r="F40" s="86"/>
      <c r="G40" s="473">
        <f>+G39+H39+I39</f>
        <v>9</v>
      </c>
      <c r="H40" s="473"/>
      <c r="I40" s="473"/>
      <c r="J40" s="473">
        <f>+J39+K39+L39</f>
        <v>3</v>
      </c>
      <c r="K40" s="473"/>
      <c r="L40" s="473"/>
      <c r="M40" s="473">
        <f>+M39+N39+O39</f>
        <v>4</v>
      </c>
      <c r="N40" s="473"/>
      <c r="O40" s="473"/>
      <c r="P40" s="473">
        <f>+P39+Q39+R39</f>
        <v>3</v>
      </c>
      <c r="Q40" s="473"/>
      <c r="R40" s="484"/>
      <c r="S40" s="132">
        <f>+G40+J40+M40+P40</f>
        <v>19</v>
      </c>
      <c r="T40" s="480">
        <f>+T39+U39+V39</f>
        <v>9</v>
      </c>
      <c r="U40" s="473"/>
      <c r="V40" s="473"/>
      <c r="W40" s="473">
        <f>+W39+X39+Y39</f>
        <v>3</v>
      </c>
      <c r="X40" s="473"/>
      <c r="Y40" s="473"/>
      <c r="Z40" s="473">
        <f>+Z39+AA39+AB39</f>
        <v>4</v>
      </c>
      <c r="AA40" s="473"/>
      <c r="AB40" s="473"/>
      <c r="AC40" s="473">
        <f>+AC39+AD39+AE39</f>
        <v>3</v>
      </c>
      <c r="AD40" s="473"/>
      <c r="AE40" s="473"/>
      <c r="AF40" s="74">
        <f>+T40+W40+Z40+AC40</f>
        <v>19</v>
      </c>
      <c r="AG40" s="84">
        <f>+AF40/S40</f>
        <v>1</v>
      </c>
      <c r="AH40" s="78"/>
    </row>
    <row r="41" spans="1:75" ht="18" thickBot="1" x14ac:dyDescent="0.25">
      <c r="A41" s="96"/>
      <c r="B41" s="215"/>
      <c r="C41" s="85"/>
      <c r="F41" s="86"/>
      <c r="G41" s="481">
        <f>+G40/S40</f>
        <v>0.47368421052631576</v>
      </c>
      <c r="H41" s="481"/>
      <c r="I41" s="481"/>
      <c r="J41" s="481">
        <f>+J40/S40</f>
        <v>0.15789473684210525</v>
      </c>
      <c r="K41" s="481"/>
      <c r="L41" s="481"/>
      <c r="M41" s="481">
        <f>+M40/S40</f>
        <v>0.21052631578947367</v>
      </c>
      <c r="N41" s="481"/>
      <c r="O41" s="481"/>
      <c r="P41" s="481">
        <f>+P40/S40</f>
        <v>0.15789473684210525</v>
      </c>
      <c r="Q41" s="481"/>
      <c r="R41" s="482"/>
      <c r="S41" s="133">
        <f>+G41+J41+M41+P41</f>
        <v>1</v>
      </c>
      <c r="T41" s="483">
        <f>+T40/G40</f>
        <v>1</v>
      </c>
      <c r="U41" s="481"/>
      <c r="V41" s="481"/>
      <c r="W41" s="481">
        <f>+W40/J40</f>
        <v>1</v>
      </c>
      <c r="X41" s="481"/>
      <c r="Y41" s="481"/>
      <c r="Z41" s="481">
        <f>+Z40/M40</f>
        <v>1</v>
      </c>
      <c r="AA41" s="481"/>
      <c r="AB41" s="481"/>
      <c r="AC41" s="481">
        <f>+AC40/P40</f>
        <v>1</v>
      </c>
      <c r="AD41" s="481"/>
      <c r="AE41" s="481"/>
      <c r="AF41" s="79">
        <f>(T41+W41+Z41)/3</f>
        <v>1</v>
      </c>
      <c r="AG41" s="84"/>
      <c r="AH41" s="78"/>
    </row>
    <row r="42" spans="1:75" ht="31.5" customHeight="1" thickBot="1" x14ac:dyDescent="0.25">
      <c r="A42" s="497" t="s">
        <v>125</v>
      </c>
      <c r="B42" s="498"/>
      <c r="C42" s="498"/>
      <c r="D42" s="498"/>
      <c r="E42" s="498"/>
      <c r="F42" s="498"/>
      <c r="G42" s="498"/>
      <c r="H42" s="498"/>
      <c r="I42" s="498"/>
      <c r="J42" s="498"/>
      <c r="K42" s="498"/>
      <c r="L42" s="498"/>
      <c r="M42" s="498"/>
      <c r="N42" s="498"/>
      <c r="O42" s="498"/>
      <c r="P42" s="498"/>
      <c r="Q42" s="498"/>
      <c r="R42" s="498"/>
      <c r="S42" s="499"/>
      <c r="T42" s="498"/>
      <c r="U42" s="498"/>
      <c r="V42" s="498"/>
      <c r="W42" s="498"/>
      <c r="X42" s="498"/>
      <c r="Y42" s="498"/>
      <c r="Z42" s="498"/>
      <c r="AA42" s="498"/>
      <c r="AB42" s="498"/>
      <c r="AC42" s="498"/>
      <c r="AD42" s="498"/>
      <c r="AE42" s="498"/>
      <c r="AF42" s="498"/>
      <c r="AG42" s="498"/>
      <c r="AH42" s="500"/>
    </row>
    <row r="43" spans="1:75" s="87" customFormat="1" ht="243" customHeight="1" thickBot="1" x14ac:dyDescent="0.25">
      <c r="A43" s="155">
        <f>+A38+1</f>
        <v>22</v>
      </c>
      <c r="B43" s="69" t="s">
        <v>151</v>
      </c>
      <c r="C43" s="70" t="s">
        <v>222</v>
      </c>
      <c r="D43" s="50" t="s">
        <v>130</v>
      </c>
      <c r="E43" s="70" t="s">
        <v>228</v>
      </c>
      <c r="F43" s="70" t="s">
        <v>249</v>
      </c>
      <c r="G43" s="155">
        <v>1</v>
      </c>
      <c r="H43" s="155"/>
      <c r="I43" s="50"/>
      <c r="J43" s="50"/>
      <c r="K43" s="50">
        <v>1</v>
      </c>
      <c r="L43" s="50"/>
      <c r="M43" s="155">
        <v>1</v>
      </c>
      <c r="N43" s="155"/>
      <c r="O43" s="50"/>
      <c r="P43" s="155"/>
      <c r="Q43" s="156"/>
      <c r="R43" s="222"/>
      <c r="S43" s="132">
        <f t="shared" si="11"/>
        <v>3</v>
      </c>
      <c r="T43" s="178">
        <v>1</v>
      </c>
      <c r="U43" s="68"/>
      <c r="V43" s="51"/>
      <c r="W43" s="51"/>
      <c r="X43" s="64">
        <v>1</v>
      </c>
      <c r="Y43" s="51"/>
      <c r="Z43" s="68">
        <v>1</v>
      </c>
      <c r="AA43" s="51"/>
      <c r="AB43" s="51"/>
      <c r="AC43" s="51"/>
      <c r="AD43" s="51"/>
      <c r="AE43" s="51"/>
      <c r="AF43" s="64">
        <f t="shared" ref="AF43:AF56" si="15">IFERROR(SUM(T43:AE43),"")</f>
        <v>3</v>
      </c>
      <c r="AG43" s="65">
        <f t="shared" si="13"/>
        <v>1</v>
      </c>
      <c r="AH43" s="49" t="s">
        <v>271</v>
      </c>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row>
    <row r="44" spans="1:75" s="80" customFormat="1" ht="72.75" customHeight="1" thickBot="1" x14ac:dyDescent="0.25">
      <c r="A44" s="68">
        <f t="shared" ref="A44:A56" si="16">+A43+1</f>
        <v>23</v>
      </c>
      <c r="B44" s="61" t="s">
        <v>151</v>
      </c>
      <c r="C44" s="70" t="s">
        <v>222</v>
      </c>
      <c r="D44" s="49" t="s">
        <v>129</v>
      </c>
      <c r="E44" s="239" t="s">
        <v>712</v>
      </c>
      <c r="F44" s="62" t="s">
        <v>133</v>
      </c>
      <c r="G44" s="68">
        <v>1</v>
      </c>
      <c r="H44" s="49"/>
      <c r="I44" s="49"/>
      <c r="J44" s="68"/>
      <c r="K44" s="49"/>
      <c r="L44" s="49"/>
      <c r="M44" s="68">
        <v>1</v>
      </c>
      <c r="N44" s="49"/>
      <c r="O44" s="49"/>
      <c r="P44" s="68"/>
      <c r="Q44" s="51"/>
      <c r="R44" s="134"/>
      <c r="S44" s="125">
        <f t="shared" si="11"/>
        <v>2</v>
      </c>
      <c r="T44" s="178">
        <v>1</v>
      </c>
      <c r="U44" s="68"/>
      <c r="V44" s="51"/>
      <c r="W44" s="49"/>
      <c r="X44" s="51"/>
      <c r="Y44" s="51"/>
      <c r="Z44" s="68">
        <v>1</v>
      </c>
      <c r="AA44" s="51"/>
      <c r="AB44" s="51"/>
      <c r="AC44" s="51"/>
      <c r="AD44" s="51"/>
      <c r="AE44" s="51"/>
      <c r="AF44" s="64">
        <f t="shared" si="15"/>
        <v>2</v>
      </c>
      <c r="AG44" s="65">
        <f t="shared" si="13"/>
        <v>1</v>
      </c>
      <c r="AH44" s="49" t="s">
        <v>273</v>
      </c>
    </row>
    <row r="45" spans="1:75" s="80" customFormat="1" ht="72.75" customHeight="1" thickBot="1" x14ac:dyDescent="0.25">
      <c r="A45" s="68">
        <f t="shared" si="16"/>
        <v>24</v>
      </c>
      <c r="B45" s="61" t="s">
        <v>151</v>
      </c>
      <c r="C45" s="70" t="s">
        <v>222</v>
      </c>
      <c r="D45" s="49" t="s">
        <v>118</v>
      </c>
      <c r="E45" s="238" t="s">
        <v>297</v>
      </c>
      <c r="F45" s="62" t="s">
        <v>133</v>
      </c>
      <c r="G45" s="68"/>
      <c r="H45" s="49"/>
      <c r="I45" s="49"/>
      <c r="J45" s="68"/>
      <c r="K45" s="49"/>
      <c r="L45" s="49"/>
      <c r="M45" s="68"/>
      <c r="N45" s="68"/>
      <c r="O45" s="49"/>
      <c r="P45" s="68"/>
      <c r="Q45" s="51"/>
      <c r="R45" s="134"/>
      <c r="S45" s="125">
        <f t="shared" si="11"/>
        <v>0</v>
      </c>
      <c r="T45" s="178"/>
      <c r="U45" s="68"/>
      <c r="V45" s="51"/>
      <c r="W45" s="49"/>
      <c r="X45" s="51"/>
      <c r="Y45" s="51"/>
      <c r="Z45" s="68"/>
      <c r="AA45" s="51"/>
      <c r="AB45" s="51"/>
      <c r="AC45" s="51"/>
      <c r="AD45" s="51"/>
      <c r="AE45" s="51"/>
      <c r="AF45" s="64">
        <f t="shared" si="15"/>
        <v>0</v>
      </c>
      <c r="AG45" s="65" t="str">
        <f t="shared" si="13"/>
        <v/>
      </c>
      <c r="AH45" s="49" t="s">
        <v>233</v>
      </c>
    </row>
    <row r="46" spans="1:75" s="83" customFormat="1" ht="72.75" customHeight="1" thickBot="1" x14ac:dyDescent="0.25">
      <c r="A46" s="68">
        <f t="shared" si="16"/>
        <v>25</v>
      </c>
      <c r="B46" s="68" t="s">
        <v>151</v>
      </c>
      <c r="C46" s="70" t="s">
        <v>222</v>
      </c>
      <c r="D46" s="49" t="s">
        <v>119</v>
      </c>
      <c r="E46" s="239" t="s">
        <v>182</v>
      </c>
      <c r="F46" s="49" t="s">
        <v>133</v>
      </c>
      <c r="G46" s="68">
        <v>1</v>
      </c>
      <c r="H46" s="49"/>
      <c r="I46" s="49"/>
      <c r="J46" s="68"/>
      <c r="K46" s="49"/>
      <c r="L46" s="49"/>
      <c r="M46" s="68">
        <v>1</v>
      </c>
      <c r="N46" s="68"/>
      <c r="O46" s="49"/>
      <c r="P46" s="68"/>
      <c r="Q46" s="51"/>
      <c r="R46" s="134"/>
      <c r="S46" s="125">
        <f t="shared" si="11"/>
        <v>2</v>
      </c>
      <c r="T46" s="178"/>
      <c r="U46" s="68">
        <v>1</v>
      </c>
      <c r="V46" s="51"/>
      <c r="W46" s="49"/>
      <c r="X46" s="51"/>
      <c r="Y46" s="51"/>
      <c r="Z46" s="68">
        <v>1</v>
      </c>
      <c r="AA46" s="51"/>
      <c r="AB46" s="51"/>
      <c r="AC46" s="51"/>
      <c r="AD46" s="68"/>
      <c r="AE46" s="51"/>
      <c r="AF46" s="64">
        <f t="shared" si="15"/>
        <v>2</v>
      </c>
      <c r="AG46" s="65">
        <f t="shared" si="13"/>
        <v>1</v>
      </c>
      <c r="AH46" s="51" t="s">
        <v>279</v>
      </c>
    </row>
    <row r="47" spans="1:75" s="80" customFormat="1" ht="62.25" customHeight="1" thickBot="1" x14ac:dyDescent="0.25">
      <c r="A47" s="68">
        <v>26</v>
      </c>
      <c r="B47" s="61" t="s">
        <v>151</v>
      </c>
      <c r="C47" s="70" t="s">
        <v>222</v>
      </c>
      <c r="D47" s="49" t="s">
        <v>171</v>
      </c>
      <c r="E47" s="238" t="s">
        <v>172</v>
      </c>
      <c r="F47" s="62" t="s">
        <v>133</v>
      </c>
      <c r="G47" s="68"/>
      <c r="H47" s="49"/>
      <c r="I47" s="49"/>
      <c r="J47" s="68"/>
      <c r="K47" s="49"/>
      <c r="L47" s="49"/>
      <c r="M47" s="68">
        <v>1</v>
      </c>
      <c r="N47" s="68"/>
      <c r="O47" s="49"/>
      <c r="P47" s="68"/>
      <c r="Q47" s="51"/>
      <c r="R47" s="134"/>
      <c r="S47" s="125">
        <f t="shared" si="11"/>
        <v>1</v>
      </c>
      <c r="T47" s="178"/>
      <c r="U47" s="68"/>
      <c r="V47" s="51"/>
      <c r="W47" s="49"/>
      <c r="X47" s="51"/>
      <c r="Y47" s="51"/>
      <c r="Z47" s="68">
        <v>1</v>
      </c>
      <c r="AA47" s="51"/>
      <c r="AB47" s="51"/>
      <c r="AC47" s="68"/>
      <c r="AD47" s="51"/>
      <c r="AE47" s="51"/>
      <c r="AF47" s="64">
        <f t="shared" si="15"/>
        <v>1</v>
      </c>
      <c r="AG47" s="65">
        <f t="shared" si="13"/>
        <v>1</v>
      </c>
      <c r="AH47" s="49" t="s">
        <v>305</v>
      </c>
    </row>
    <row r="48" spans="1:75" s="80" customFormat="1" ht="58.5" customHeight="1" thickBot="1" x14ac:dyDescent="0.25">
      <c r="A48" s="68">
        <v>27</v>
      </c>
      <c r="B48" s="61" t="s">
        <v>151</v>
      </c>
      <c r="C48" s="70" t="s">
        <v>222</v>
      </c>
      <c r="D48" s="49" t="s">
        <v>120</v>
      </c>
      <c r="E48" s="238" t="s">
        <v>176</v>
      </c>
      <c r="F48" s="62" t="s">
        <v>133</v>
      </c>
      <c r="G48" s="68">
        <v>1</v>
      </c>
      <c r="H48" s="49"/>
      <c r="I48" s="49"/>
      <c r="J48" s="68"/>
      <c r="K48" s="49"/>
      <c r="L48" s="49"/>
      <c r="M48" s="68">
        <v>1</v>
      </c>
      <c r="N48" s="49"/>
      <c r="O48" s="49"/>
      <c r="P48" s="68"/>
      <c r="Q48" s="51"/>
      <c r="R48" s="134"/>
      <c r="S48" s="125">
        <f t="shared" si="11"/>
        <v>2</v>
      </c>
      <c r="T48" s="178">
        <v>1</v>
      </c>
      <c r="U48" s="68"/>
      <c r="V48" s="51"/>
      <c r="W48" s="68"/>
      <c r="X48" s="51"/>
      <c r="Y48" s="51"/>
      <c r="Z48" s="68">
        <v>1</v>
      </c>
      <c r="AA48" s="51"/>
      <c r="AB48" s="51"/>
      <c r="AC48" s="68"/>
      <c r="AD48" s="51"/>
      <c r="AE48" s="51"/>
      <c r="AF48" s="64">
        <f t="shared" si="15"/>
        <v>2</v>
      </c>
      <c r="AG48" s="65">
        <f t="shared" si="13"/>
        <v>1</v>
      </c>
      <c r="AH48" s="57" t="s">
        <v>285</v>
      </c>
    </row>
    <row r="49" spans="1:34" s="80" customFormat="1" ht="60.75" customHeight="1" thickBot="1" x14ac:dyDescent="0.25">
      <c r="A49" s="68">
        <v>28</v>
      </c>
      <c r="B49" s="61" t="s">
        <v>151</v>
      </c>
      <c r="C49" s="70" t="s">
        <v>222</v>
      </c>
      <c r="D49" s="49" t="s">
        <v>121</v>
      </c>
      <c r="E49" s="238" t="s">
        <v>183</v>
      </c>
      <c r="F49" s="62" t="s">
        <v>133</v>
      </c>
      <c r="G49" s="68"/>
      <c r="H49" s="49"/>
      <c r="I49" s="49"/>
      <c r="J49" s="68"/>
      <c r="K49" s="49"/>
      <c r="L49" s="49"/>
      <c r="M49" s="68"/>
      <c r="N49" s="49"/>
      <c r="O49" s="49"/>
      <c r="P49" s="68"/>
      <c r="Q49" s="51"/>
      <c r="R49" s="134"/>
      <c r="S49" s="125">
        <f t="shared" si="11"/>
        <v>0</v>
      </c>
      <c r="T49" s="178"/>
      <c r="U49" s="68"/>
      <c r="V49" s="51"/>
      <c r="W49" s="51"/>
      <c r="X49" s="51"/>
      <c r="Y49" s="51"/>
      <c r="Z49" s="68"/>
      <c r="AA49" s="51"/>
      <c r="AB49" s="51"/>
      <c r="AC49" s="51"/>
      <c r="AD49" s="51"/>
      <c r="AE49" s="51"/>
      <c r="AF49" s="64">
        <f t="shared" si="15"/>
        <v>0</v>
      </c>
      <c r="AG49" s="65" t="str">
        <f t="shared" si="13"/>
        <v/>
      </c>
      <c r="AH49" s="49" t="s">
        <v>233</v>
      </c>
    </row>
    <row r="50" spans="1:34" s="80" customFormat="1" ht="61.5" customHeight="1" thickBot="1" x14ac:dyDescent="0.25">
      <c r="A50" s="68">
        <v>29</v>
      </c>
      <c r="B50" s="61" t="s">
        <v>151</v>
      </c>
      <c r="C50" s="70" t="s">
        <v>222</v>
      </c>
      <c r="D50" s="49" t="s">
        <v>147</v>
      </c>
      <c r="E50" s="239" t="s">
        <v>313</v>
      </c>
      <c r="F50" s="62" t="s">
        <v>133</v>
      </c>
      <c r="G50" s="68">
        <v>1</v>
      </c>
      <c r="H50" s="49"/>
      <c r="I50" s="49"/>
      <c r="J50" s="68"/>
      <c r="K50" s="49"/>
      <c r="L50" s="49"/>
      <c r="M50" s="68">
        <v>1</v>
      </c>
      <c r="N50" s="49"/>
      <c r="O50" s="49"/>
      <c r="P50" s="68"/>
      <c r="Q50" s="51"/>
      <c r="R50" s="134"/>
      <c r="S50" s="125">
        <f t="shared" si="11"/>
        <v>2</v>
      </c>
      <c r="T50" s="178">
        <v>1</v>
      </c>
      <c r="U50" s="68"/>
      <c r="V50" s="49"/>
      <c r="W50" s="49"/>
      <c r="X50" s="51"/>
      <c r="Y50" s="51"/>
      <c r="Z50" s="68">
        <v>1</v>
      </c>
      <c r="AA50" s="51"/>
      <c r="AB50" s="51"/>
      <c r="AC50" s="68"/>
      <c r="AD50" s="51"/>
      <c r="AE50" s="51"/>
      <c r="AF50" s="64">
        <f t="shared" si="15"/>
        <v>2</v>
      </c>
      <c r="AG50" s="65">
        <f t="shared" si="13"/>
        <v>1</v>
      </c>
      <c r="AH50" s="49" t="s">
        <v>291</v>
      </c>
    </row>
    <row r="51" spans="1:34" s="83" customFormat="1" ht="63" customHeight="1" thickBot="1" x14ac:dyDescent="0.25">
      <c r="A51" s="68">
        <v>30</v>
      </c>
      <c r="B51" s="68" t="s">
        <v>151</v>
      </c>
      <c r="C51" s="70" t="s">
        <v>222</v>
      </c>
      <c r="D51" s="49" t="s">
        <v>122</v>
      </c>
      <c r="E51" s="239" t="s">
        <v>183</v>
      </c>
      <c r="F51" s="49" t="s">
        <v>133</v>
      </c>
      <c r="G51" s="68"/>
      <c r="H51" s="49"/>
      <c r="I51" s="49"/>
      <c r="J51" s="68"/>
      <c r="K51" s="49"/>
      <c r="L51" s="49"/>
      <c r="M51" s="68"/>
      <c r="N51" s="49"/>
      <c r="O51" s="49"/>
      <c r="P51" s="68"/>
      <c r="Q51" s="49"/>
      <c r="R51" s="135"/>
      <c r="S51" s="125">
        <f t="shared" si="11"/>
        <v>0</v>
      </c>
      <c r="T51" s="178"/>
      <c r="U51" s="68"/>
      <c r="V51" s="49"/>
      <c r="W51" s="49"/>
      <c r="X51" s="49"/>
      <c r="Y51" s="49"/>
      <c r="Z51" s="68"/>
      <c r="AA51" s="49"/>
      <c r="AB51" s="49"/>
      <c r="AC51" s="49"/>
      <c r="AD51" s="49"/>
      <c r="AE51" s="49"/>
      <c r="AF51" s="64">
        <f t="shared" si="15"/>
        <v>0</v>
      </c>
      <c r="AG51" s="65" t="str">
        <f t="shared" si="13"/>
        <v/>
      </c>
      <c r="AH51" s="49" t="s">
        <v>233</v>
      </c>
    </row>
    <row r="52" spans="1:34" s="83" customFormat="1" ht="51" customHeight="1" thickBot="1" x14ac:dyDescent="0.25">
      <c r="A52" s="68">
        <v>31</v>
      </c>
      <c r="B52" s="68" t="s">
        <v>151</v>
      </c>
      <c r="C52" s="70" t="s">
        <v>222</v>
      </c>
      <c r="D52" s="49" t="s">
        <v>156</v>
      </c>
      <c r="E52" s="239" t="s">
        <v>135</v>
      </c>
      <c r="F52" s="49" t="s">
        <v>133</v>
      </c>
      <c r="G52" s="68"/>
      <c r="H52" s="49"/>
      <c r="I52" s="49"/>
      <c r="J52" s="68"/>
      <c r="K52" s="49"/>
      <c r="L52" s="49"/>
      <c r="M52" s="68">
        <v>1</v>
      </c>
      <c r="N52" s="49"/>
      <c r="O52" s="49"/>
      <c r="P52" s="68"/>
      <c r="Q52" s="49"/>
      <c r="R52" s="135"/>
      <c r="S52" s="125">
        <f t="shared" si="11"/>
        <v>1</v>
      </c>
      <c r="T52" s="178"/>
      <c r="U52" s="68"/>
      <c r="V52" s="49"/>
      <c r="W52" s="49"/>
      <c r="X52" s="49"/>
      <c r="Y52" s="49"/>
      <c r="Z52" s="68">
        <v>1</v>
      </c>
      <c r="AA52" s="49"/>
      <c r="AB52" s="49"/>
      <c r="AC52" s="49"/>
      <c r="AD52" s="49"/>
      <c r="AE52" s="49"/>
      <c r="AF52" s="64">
        <f t="shared" si="15"/>
        <v>1</v>
      </c>
      <c r="AG52" s="65">
        <f t="shared" si="13"/>
        <v>1</v>
      </c>
      <c r="AH52" s="49" t="s">
        <v>678</v>
      </c>
    </row>
    <row r="53" spans="1:34" s="83" customFormat="1" ht="56.25" customHeight="1" thickBot="1" x14ac:dyDescent="0.25">
      <c r="A53" s="68">
        <f t="shared" si="16"/>
        <v>32</v>
      </c>
      <c r="B53" s="68" t="s">
        <v>151</v>
      </c>
      <c r="C53" s="70" t="s">
        <v>222</v>
      </c>
      <c r="D53" s="49" t="s">
        <v>123</v>
      </c>
      <c r="E53" s="239" t="s">
        <v>168</v>
      </c>
      <c r="F53" s="49" t="s">
        <v>133</v>
      </c>
      <c r="G53" s="68"/>
      <c r="H53" s="49"/>
      <c r="I53" s="49"/>
      <c r="J53" s="68"/>
      <c r="K53" s="49"/>
      <c r="L53" s="49"/>
      <c r="M53" s="68"/>
      <c r="N53" s="49"/>
      <c r="O53" s="49"/>
      <c r="P53" s="68"/>
      <c r="Q53" s="49"/>
      <c r="R53" s="135"/>
      <c r="S53" s="125">
        <f t="shared" si="11"/>
        <v>0</v>
      </c>
      <c r="T53" s="178"/>
      <c r="U53" s="68"/>
      <c r="V53" s="49"/>
      <c r="W53" s="49"/>
      <c r="X53" s="49"/>
      <c r="Y53" s="49"/>
      <c r="Z53" s="68"/>
      <c r="AA53" s="49"/>
      <c r="AB53" s="49"/>
      <c r="AC53" s="49"/>
      <c r="AD53" s="49"/>
      <c r="AE53" s="49"/>
      <c r="AF53" s="64">
        <f t="shared" si="15"/>
        <v>0</v>
      </c>
      <c r="AG53" s="65" t="str">
        <f t="shared" si="13"/>
        <v/>
      </c>
      <c r="AH53" s="49" t="s">
        <v>233</v>
      </c>
    </row>
    <row r="54" spans="1:34" s="83" customFormat="1" ht="69" customHeight="1" thickBot="1" x14ac:dyDescent="0.25">
      <c r="A54" s="68">
        <f t="shared" si="16"/>
        <v>33</v>
      </c>
      <c r="B54" s="68" t="s">
        <v>151</v>
      </c>
      <c r="C54" s="70" t="s">
        <v>222</v>
      </c>
      <c r="D54" s="49" t="s">
        <v>162</v>
      </c>
      <c r="E54" s="239" t="s">
        <v>168</v>
      </c>
      <c r="F54" s="49" t="s">
        <v>133</v>
      </c>
      <c r="G54" s="68">
        <v>1</v>
      </c>
      <c r="H54" s="49"/>
      <c r="I54" s="49"/>
      <c r="J54" s="68"/>
      <c r="K54" s="49"/>
      <c r="L54" s="49"/>
      <c r="M54" s="68">
        <v>1</v>
      </c>
      <c r="N54" s="49"/>
      <c r="O54" s="49"/>
      <c r="P54" s="68"/>
      <c r="Q54" s="49"/>
      <c r="R54" s="135"/>
      <c r="S54" s="125">
        <f t="shared" si="11"/>
        <v>2</v>
      </c>
      <c r="T54" s="178">
        <v>1</v>
      </c>
      <c r="U54" s="68"/>
      <c r="V54" s="49"/>
      <c r="W54" s="68"/>
      <c r="X54" s="49"/>
      <c r="Y54" s="49"/>
      <c r="Z54" s="68">
        <v>1</v>
      </c>
      <c r="AA54" s="49"/>
      <c r="AB54" s="49"/>
      <c r="AC54" s="49"/>
      <c r="AD54" s="49"/>
      <c r="AE54" s="49"/>
      <c r="AF54" s="64">
        <f t="shared" si="15"/>
        <v>2</v>
      </c>
      <c r="AG54" s="65">
        <f t="shared" si="13"/>
        <v>1</v>
      </c>
      <c r="AH54" s="49" t="s">
        <v>260</v>
      </c>
    </row>
    <row r="55" spans="1:34" s="83" customFormat="1" ht="54" customHeight="1" thickBot="1" x14ac:dyDescent="0.25">
      <c r="A55" s="68">
        <f t="shared" si="16"/>
        <v>34</v>
      </c>
      <c r="B55" s="68" t="s">
        <v>151</v>
      </c>
      <c r="C55" s="70" t="s">
        <v>222</v>
      </c>
      <c r="D55" s="49" t="s">
        <v>154</v>
      </c>
      <c r="E55" s="239" t="s">
        <v>276</v>
      </c>
      <c r="F55" s="49" t="s">
        <v>133</v>
      </c>
      <c r="G55" s="68"/>
      <c r="H55" s="49"/>
      <c r="I55" s="49"/>
      <c r="J55" s="68"/>
      <c r="K55" s="49"/>
      <c r="L55" s="49"/>
      <c r="M55" s="68"/>
      <c r="N55" s="68"/>
      <c r="O55" s="49"/>
      <c r="P55" s="68"/>
      <c r="Q55" s="49"/>
      <c r="R55" s="135"/>
      <c r="S55" s="125">
        <f t="shared" si="11"/>
        <v>0</v>
      </c>
      <c r="T55" s="178"/>
      <c r="U55" s="68"/>
      <c r="V55" s="49"/>
      <c r="W55" s="49"/>
      <c r="X55" s="49"/>
      <c r="Y55" s="49"/>
      <c r="Z55" s="68"/>
      <c r="AA55" s="49"/>
      <c r="AB55" s="49"/>
      <c r="AC55" s="49"/>
      <c r="AD55" s="49"/>
      <c r="AE55" s="49"/>
      <c r="AF55" s="64">
        <f t="shared" si="15"/>
        <v>0</v>
      </c>
      <c r="AG55" s="65" t="str">
        <f t="shared" si="13"/>
        <v/>
      </c>
      <c r="AH55" s="49" t="s">
        <v>233</v>
      </c>
    </row>
    <row r="56" spans="1:34" s="83" customFormat="1" ht="58.5" customHeight="1" thickBot="1" x14ac:dyDescent="0.25">
      <c r="A56" s="68">
        <f t="shared" si="16"/>
        <v>35</v>
      </c>
      <c r="B56" s="68" t="s">
        <v>151</v>
      </c>
      <c r="C56" s="70" t="s">
        <v>222</v>
      </c>
      <c r="D56" s="49" t="s">
        <v>124</v>
      </c>
      <c r="E56" s="239" t="s">
        <v>176</v>
      </c>
      <c r="F56" s="49" t="s">
        <v>133</v>
      </c>
      <c r="G56" s="68"/>
      <c r="H56" s="49"/>
      <c r="I56" s="49"/>
      <c r="J56" s="68"/>
      <c r="K56" s="49"/>
      <c r="L56" s="49"/>
      <c r="M56" s="68"/>
      <c r="N56" s="49"/>
      <c r="O56" s="49"/>
      <c r="P56" s="68"/>
      <c r="Q56" s="49"/>
      <c r="R56" s="135"/>
      <c r="S56" s="125">
        <f t="shared" si="11"/>
        <v>0</v>
      </c>
      <c r="T56" s="178"/>
      <c r="U56" s="68"/>
      <c r="V56" s="49"/>
      <c r="W56" s="49"/>
      <c r="X56" s="49"/>
      <c r="Y56" s="49"/>
      <c r="Z56" s="68"/>
      <c r="AA56" s="49"/>
      <c r="AB56" s="49"/>
      <c r="AC56" s="49"/>
      <c r="AD56" s="49"/>
      <c r="AE56" s="49"/>
      <c r="AF56" s="64">
        <f t="shared" si="15"/>
        <v>0</v>
      </c>
      <c r="AG56" s="65" t="str">
        <f t="shared" si="13"/>
        <v/>
      </c>
      <c r="AH56" s="49" t="s">
        <v>233</v>
      </c>
    </row>
    <row r="57" spans="1:34" s="83" customFormat="1" ht="57" customHeight="1" thickBot="1" x14ac:dyDescent="0.25">
      <c r="A57" s="68">
        <v>36</v>
      </c>
      <c r="B57" s="68" t="s">
        <v>151</v>
      </c>
      <c r="C57" s="70" t="s">
        <v>222</v>
      </c>
      <c r="D57" s="49" t="s">
        <v>199</v>
      </c>
      <c r="E57" s="239" t="s">
        <v>135</v>
      </c>
      <c r="F57" s="49" t="s">
        <v>133</v>
      </c>
      <c r="G57" s="68"/>
      <c r="H57" s="49"/>
      <c r="I57" s="49"/>
      <c r="J57" s="68"/>
      <c r="K57" s="49"/>
      <c r="L57" s="49"/>
      <c r="M57" s="68"/>
      <c r="N57" s="49"/>
      <c r="O57" s="49"/>
      <c r="P57" s="68"/>
      <c r="Q57" s="49"/>
      <c r="R57" s="135"/>
      <c r="S57" s="125">
        <f>IFERROR(SUM(G57:R57),"")</f>
        <v>0</v>
      </c>
      <c r="T57" s="178"/>
      <c r="U57" s="68"/>
      <c r="V57" s="49"/>
      <c r="W57" s="49"/>
      <c r="X57" s="49"/>
      <c r="Y57" s="49"/>
      <c r="Z57" s="68"/>
      <c r="AA57" s="49"/>
      <c r="AB57" s="49"/>
      <c r="AC57" s="49"/>
      <c r="AD57" s="49"/>
      <c r="AE57" s="49"/>
      <c r="AF57" s="64">
        <f>IFERROR(SUM(T57:AE57),"")</f>
        <v>0</v>
      </c>
      <c r="AG57" s="65" t="str">
        <f t="shared" si="13"/>
        <v/>
      </c>
      <c r="AH57" s="49" t="s">
        <v>233</v>
      </c>
    </row>
    <row r="58" spans="1:34" s="83" customFormat="1" ht="78" customHeight="1" thickBot="1" x14ac:dyDescent="0.25">
      <c r="A58" s="68">
        <v>37</v>
      </c>
      <c r="B58" s="68" t="s">
        <v>151</v>
      </c>
      <c r="C58" s="70" t="s">
        <v>222</v>
      </c>
      <c r="D58" s="49" t="s">
        <v>158</v>
      </c>
      <c r="E58" s="239" t="s">
        <v>712</v>
      </c>
      <c r="F58" s="49" t="s">
        <v>133</v>
      </c>
      <c r="G58" s="68">
        <v>1</v>
      </c>
      <c r="H58" s="49"/>
      <c r="I58" s="49"/>
      <c r="J58" s="68"/>
      <c r="K58" s="49"/>
      <c r="L58" s="49"/>
      <c r="M58" s="68">
        <v>1</v>
      </c>
      <c r="N58" s="49"/>
      <c r="O58" s="49"/>
      <c r="P58" s="68"/>
      <c r="Q58" s="49"/>
      <c r="R58" s="135"/>
      <c r="S58" s="125">
        <f>IFERROR(SUM(G58:R58),"")</f>
        <v>2</v>
      </c>
      <c r="T58" s="178">
        <v>1</v>
      </c>
      <c r="U58" s="68"/>
      <c r="V58" s="49"/>
      <c r="W58" s="49"/>
      <c r="X58" s="49"/>
      <c r="Y58" s="49"/>
      <c r="Z58" s="68">
        <v>1</v>
      </c>
      <c r="AA58" s="49"/>
      <c r="AB58" s="49"/>
      <c r="AC58" s="49"/>
      <c r="AD58" s="49"/>
      <c r="AE58" s="49"/>
      <c r="AF58" s="64">
        <f>IFERROR(SUM(T58:AE58),"")</f>
        <v>2</v>
      </c>
      <c r="AG58" s="65">
        <f>IF(AND(S58=0,AF58=0),"",IF(IFERROR(AF58/S58,"")&gt;100%,100%,IFERROR(AF58/S58,"")))</f>
        <v>1</v>
      </c>
      <c r="AH58" s="49" t="s">
        <v>307</v>
      </c>
    </row>
    <row r="59" spans="1:34" s="83" customFormat="1" ht="60.75" customHeight="1" thickBot="1" x14ac:dyDescent="0.25">
      <c r="A59" s="68">
        <v>38</v>
      </c>
      <c r="B59" s="68" t="s">
        <v>151</v>
      </c>
      <c r="C59" s="70" t="s">
        <v>222</v>
      </c>
      <c r="D59" s="49" t="s">
        <v>160</v>
      </c>
      <c r="E59" s="239" t="s">
        <v>183</v>
      </c>
      <c r="F59" s="49" t="s">
        <v>133</v>
      </c>
      <c r="G59" s="68"/>
      <c r="H59" s="49"/>
      <c r="I59" s="49"/>
      <c r="J59" s="68"/>
      <c r="K59" s="49"/>
      <c r="L59" s="49"/>
      <c r="M59" s="68"/>
      <c r="N59" s="49"/>
      <c r="O59" s="49"/>
      <c r="P59" s="68"/>
      <c r="Q59" s="49"/>
      <c r="R59" s="135"/>
      <c r="S59" s="125">
        <f>IFERROR(SUM(G59:R59),"")</f>
        <v>0</v>
      </c>
      <c r="T59" s="178"/>
      <c r="U59" s="68"/>
      <c r="V59" s="49"/>
      <c r="W59" s="49"/>
      <c r="X59" s="49"/>
      <c r="Y59" s="49"/>
      <c r="Z59" s="68"/>
      <c r="AA59" s="49"/>
      <c r="AB59" s="49"/>
      <c r="AC59" s="49"/>
      <c r="AD59" s="49"/>
      <c r="AE59" s="49"/>
      <c r="AF59" s="64">
        <f>IFERROR(SUM(T59:AE59),"")</f>
        <v>0</v>
      </c>
      <c r="AG59" s="65" t="str">
        <f>IF(AND(S59=0,AF59=0),"",IF(IFERROR(AF59/S59,"")&gt;100%,100%,IFERROR(AF59/S59,"")))</f>
        <v/>
      </c>
      <c r="AH59" s="49" t="s">
        <v>233</v>
      </c>
    </row>
    <row r="60" spans="1:34" s="83" customFormat="1" ht="51.75" customHeight="1" thickBot="1" x14ac:dyDescent="0.25">
      <c r="A60" s="68">
        <v>39</v>
      </c>
      <c r="B60" s="68" t="s">
        <v>151</v>
      </c>
      <c r="C60" s="70" t="s">
        <v>222</v>
      </c>
      <c r="D60" s="49" t="s">
        <v>159</v>
      </c>
      <c r="E60" s="239" t="s">
        <v>176</v>
      </c>
      <c r="F60" s="49" t="s">
        <v>133</v>
      </c>
      <c r="G60" s="68">
        <v>1</v>
      </c>
      <c r="H60" s="49"/>
      <c r="I60" s="49"/>
      <c r="J60" s="68"/>
      <c r="K60" s="49"/>
      <c r="L60" s="49"/>
      <c r="M60" s="68">
        <v>1</v>
      </c>
      <c r="N60" s="68"/>
      <c r="O60" s="49"/>
      <c r="P60" s="68"/>
      <c r="Q60" s="49"/>
      <c r="R60" s="135"/>
      <c r="S60" s="125">
        <f>IFERROR(SUM(G60:R60),"")</f>
        <v>2</v>
      </c>
      <c r="T60" s="178">
        <v>1</v>
      </c>
      <c r="U60" s="68"/>
      <c r="V60" s="49"/>
      <c r="W60" s="49"/>
      <c r="X60" s="49"/>
      <c r="Y60" s="49"/>
      <c r="Z60" s="68">
        <v>1</v>
      </c>
      <c r="AA60" s="68"/>
      <c r="AB60" s="49"/>
      <c r="AC60" s="68"/>
      <c r="AD60" s="49"/>
      <c r="AE60" s="49"/>
      <c r="AF60" s="64">
        <f>IFERROR(SUM(T60:AE60),"")</f>
        <v>2</v>
      </c>
      <c r="AG60" s="65">
        <f t="shared" si="13"/>
        <v>1</v>
      </c>
      <c r="AH60" s="49" t="s">
        <v>286</v>
      </c>
    </row>
    <row r="61" spans="1:34" ht="18" thickBot="1" x14ac:dyDescent="0.25">
      <c r="A61" s="96"/>
      <c r="B61" s="215"/>
      <c r="C61" s="88"/>
      <c r="D61" s="52"/>
      <c r="E61" s="52"/>
      <c r="F61" s="214"/>
      <c r="G61" s="216">
        <f t="shared" ref="G61:AF61" si="17">SUM(G43:G60)</f>
        <v>8</v>
      </c>
      <c r="H61" s="216">
        <f t="shared" si="17"/>
        <v>0</v>
      </c>
      <c r="I61" s="216">
        <f t="shared" si="17"/>
        <v>0</v>
      </c>
      <c r="J61" s="216">
        <f t="shared" si="17"/>
        <v>0</v>
      </c>
      <c r="K61" s="216">
        <f t="shared" si="17"/>
        <v>1</v>
      </c>
      <c r="L61" s="216">
        <f t="shared" si="17"/>
        <v>0</v>
      </c>
      <c r="M61" s="216">
        <f t="shared" si="17"/>
        <v>10</v>
      </c>
      <c r="N61" s="216">
        <f t="shared" si="17"/>
        <v>0</v>
      </c>
      <c r="O61" s="216">
        <f t="shared" si="17"/>
        <v>0</v>
      </c>
      <c r="P61" s="216">
        <f t="shared" si="17"/>
        <v>0</v>
      </c>
      <c r="Q61" s="216">
        <f t="shared" si="17"/>
        <v>0</v>
      </c>
      <c r="R61" s="217">
        <f t="shared" si="17"/>
        <v>0</v>
      </c>
      <c r="S61" s="132">
        <f t="shared" si="17"/>
        <v>19</v>
      </c>
      <c r="T61" s="218">
        <f t="shared" si="17"/>
        <v>7</v>
      </c>
      <c r="U61" s="216">
        <f t="shared" si="17"/>
        <v>1</v>
      </c>
      <c r="V61" s="216">
        <f t="shared" si="17"/>
        <v>0</v>
      </c>
      <c r="W61" s="216">
        <f t="shared" si="17"/>
        <v>0</v>
      </c>
      <c r="X61" s="216">
        <f t="shared" si="17"/>
        <v>1</v>
      </c>
      <c r="Y61" s="216">
        <f t="shared" si="17"/>
        <v>0</v>
      </c>
      <c r="Z61" s="216">
        <f t="shared" si="17"/>
        <v>10</v>
      </c>
      <c r="AA61" s="216">
        <f t="shared" si="17"/>
        <v>0</v>
      </c>
      <c r="AB61" s="216">
        <f t="shared" si="17"/>
        <v>0</v>
      </c>
      <c r="AC61" s="216">
        <f t="shared" si="17"/>
        <v>0</v>
      </c>
      <c r="AD61" s="216">
        <f t="shared" si="17"/>
        <v>0</v>
      </c>
      <c r="AE61" s="216">
        <f t="shared" si="17"/>
        <v>0</v>
      </c>
      <c r="AF61" s="74">
        <f t="shared" si="17"/>
        <v>19</v>
      </c>
      <c r="AG61" s="75">
        <f>+AF61/S61</f>
        <v>1</v>
      </c>
      <c r="AH61" s="89"/>
    </row>
    <row r="62" spans="1:34" ht="18" thickBot="1" x14ac:dyDescent="0.25">
      <c r="A62" s="96"/>
      <c r="B62" s="215"/>
      <c r="C62" s="88"/>
      <c r="D62" s="52"/>
      <c r="E62" s="52"/>
      <c r="F62" s="214"/>
      <c r="G62" s="473">
        <f>+G61+H61+I61</f>
        <v>8</v>
      </c>
      <c r="H62" s="473"/>
      <c r="I62" s="473"/>
      <c r="J62" s="473">
        <f>+J61+K61+L61</f>
        <v>1</v>
      </c>
      <c r="K62" s="473"/>
      <c r="L62" s="473"/>
      <c r="M62" s="473">
        <f>+M61+N61+O61</f>
        <v>10</v>
      </c>
      <c r="N62" s="473"/>
      <c r="O62" s="473"/>
      <c r="P62" s="473">
        <f>+P61+Q61+R61</f>
        <v>0</v>
      </c>
      <c r="Q62" s="473"/>
      <c r="R62" s="484"/>
      <c r="S62" s="132">
        <f>+G62+J62+M62+P62</f>
        <v>19</v>
      </c>
      <c r="T62" s="480">
        <f>+T61+U61+V61</f>
        <v>8</v>
      </c>
      <c r="U62" s="473"/>
      <c r="V62" s="473"/>
      <c r="W62" s="473">
        <f>+W61+X61+Y61</f>
        <v>1</v>
      </c>
      <c r="X62" s="473"/>
      <c r="Y62" s="473"/>
      <c r="Z62" s="473">
        <f>+Z61+AA61+AB61</f>
        <v>10</v>
      </c>
      <c r="AA62" s="473"/>
      <c r="AB62" s="473"/>
      <c r="AC62" s="473">
        <f>+AC61+AD61+AE61</f>
        <v>0</v>
      </c>
      <c r="AD62" s="473"/>
      <c r="AE62" s="473"/>
      <c r="AF62" s="74">
        <f>+T62+W62+Z62+AC62</f>
        <v>19</v>
      </c>
      <c r="AG62" s="75">
        <f>+AF62/S62</f>
        <v>1</v>
      </c>
      <c r="AH62" s="89"/>
    </row>
    <row r="63" spans="1:34" ht="18" thickBot="1" x14ac:dyDescent="0.25">
      <c r="A63" s="96"/>
      <c r="B63" s="215"/>
      <c r="C63" s="88"/>
      <c r="D63" s="52"/>
      <c r="E63" s="52"/>
      <c r="F63" s="214"/>
      <c r="G63" s="481">
        <f>+G62/S62</f>
        <v>0.42105263157894735</v>
      </c>
      <c r="H63" s="481"/>
      <c r="I63" s="481"/>
      <c r="J63" s="481">
        <f>+J62/S62</f>
        <v>5.2631578947368418E-2</v>
      </c>
      <c r="K63" s="481"/>
      <c r="L63" s="481"/>
      <c r="M63" s="481">
        <f>+M62/S62</f>
        <v>0.52631578947368418</v>
      </c>
      <c r="N63" s="481"/>
      <c r="O63" s="481"/>
      <c r="P63" s="481">
        <f>+P62/S62</f>
        <v>0</v>
      </c>
      <c r="Q63" s="481"/>
      <c r="R63" s="482"/>
      <c r="S63" s="133">
        <f>+G63+J63+M63+P63</f>
        <v>1</v>
      </c>
      <c r="T63" s="483">
        <f>+T62/G62</f>
        <v>1</v>
      </c>
      <c r="U63" s="481"/>
      <c r="V63" s="481"/>
      <c r="W63" s="481">
        <f>+W62/J62</f>
        <v>1</v>
      </c>
      <c r="X63" s="481"/>
      <c r="Y63" s="481"/>
      <c r="Z63" s="481">
        <f>+Z62/M62</f>
        <v>1</v>
      </c>
      <c r="AA63" s="481"/>
      <c r="AB63" s="481"/>
      <c r="AC63" s="481" t="e">
        <f>+AC62/P62</f>
        <v>#DIV/0!</v>
      </c>
      <c r="AD63" s="481"/>
      <c r="AE63" s="481"/>
      <c r="AF63" s="79">
        <f>(T63+W63+Z63)/3</f>
        <v>1</v>
      </c>
      <c r="AG63" s="75"/>
      <c r="AH63" s="89"/>
    </row>
    <row r="64" spans="1:34" ht="38.25" customHeight="1" thickBot="1" x14ac:dyDescent="0.25">
      <c r="A64" s="497" t="s">
        <v>126</v>
      </c>
      <c r="B64" s="498"/>
      <c r="C64" s="498"/>
      <c r="D64" s="498"/>
      <c r="E64" s="498"/>
      <c r="F64" s="498"/>
      <c r="G64" s="498"/>
      <c r="H64" s="498"/>
      <c r="I64" s="498"/>
      <c r="J64" s="498"/>
      <c r="K64" s="498"/>
      <c r="L64" s="498"/>
      <c r="M64" s="498"/>
      <c r="N64" s="498"/>
      <c r="O64" s="498"/>
      <c r="P64" s="498"/>
      <c r="Q64" s="498"/>
      <c r="R64" s="498"/>
      <c r="S64" s="499"/>
      <c r="T64" s="498"/>
      <c r="U64" s="498"/>
      <c r="V64" s="498"/>
      <c r="W64" s="498"/>
      <c r="X64" s="498"/>
      <c r="Y64" s="498"/>
      <c r="Z64" s="498"/>
      <c r="AA64" s="498"/>
      <c r="AB64" s="498"/>
      <c r="AC64" s="498"/>
      <c r="AD64" s="498"/>
      <c r="AE64" s="498"/>
      <c r="AF64" s="498"/>
      <c r="AG64" s="498"/>
      <c r="AH64" s="500"/>
    </row>
    <row r="65" spans="1:35" ht="141.75" customHeight="1" thickBot="1" x14ac:dyDescent="0.25">
      <c r="A65" s="155">
        <f>+A60+1</f>
        <v>40</v>
      </c>
      <c r="B65" s="69" t="s">
        <v>151</v>
      </c>
      <c r="C65" s="70" t="s">
        <v>186</v>
      </c>
      <c r="D65" s="50" t="s">
        <v>127</v>
      </c>
      <c r="E65" s="238" t="s">
        <v>176</v>
      </c>
      <c r="F65" s="70" t="s">
        <v>250</v>
      </c>
      <c r="G65" s="155">
        <v>1</v>
      </c>
      <c r="H65" s="155"/>
      <c r="I65" s="155"/>
      <c r="J65" s="155"/>
      <c r="K65" s="155">
        <v>1</v>
      </c>
      <c r="L65" s="155"/>
      <c r="M65" s="155"/>
      <c r="N65" s="155">
        <v>1</v>
      </c>
      <c r="O65" s="155"/>
      <c r="P65" s="155"/>
      <c r="Q65" s="155"/>
      <c r="R65" s="157"/>
      <c r="S65" s="132">
        <f t="shared" ref="S65:S104" si="18">IFERROR(SUM(G65:R65),"")</f>
        <v>3</v>
      </c>
      <c r="T65" s="158">
        <v>1</v>
      </c>
      <c r="U65" s="155"/>
      <c r="V65" s="155"/>
      <c r="W65" s="156"/>
      <c r="X65" s="159">
        <v>1</v>
      </c>
      <c r="Y65" s="156"/>
      <c r="Z65" s="155"/>
      <c r="AA65" s="64">
        <v>1</v>
      </c>
      <c r="AB65" s="156"/>
      <c r="AC65" s="156"/>
      <c r="AD65" s="156"/>
      <c r="AE65" s="156"/>
      <c r="AF65" s="159">
        <f t="shared" ref="AF65:AF82" si="19">IFERROR(SUM(T65:AE65),"")</f>
        <v>3</v>
      </c>
      <c r="AG65" s="160">
        <f t="shared" si="13"/>
        <v>1</v>
      </c>
      <c r="AH65" s="50" t="s">
        <v>314</v>
      </c>
      <c r="AI65" s="228"/>
    </row>
    <row r="66" spans="1:35" s="80" customFormat="1" ht="80.25" customHeight="1" thickBot="1" x14ac:dyDescent="0.25">
      <c r="A66" s="68">
        <f>+A65+1</f>
        <v>41</v>
      </c>
      <c r="B66" s="61" t="s">
        <v>151</v>
      </c>
      <c r="C66" s="62" t="s">
        <v>186</v>
      </c>
      <c r="D66" s="49" t="s">
        <v>129</v>
      </c>
      <c r="E66" s="239" t="s">
        <v>712</v>
      </c>
      <c r="F66" s="62" t="s">
        <v>133</v>
      </c>
      <c r="G66" s="68">
        <v>1</v>
      </c>
      <c r="H66" s="68"/>
      <c r="I66" s="68"/>
      <c r="J66" s="68"/>
      <c r="K66" s="68"/>
      <c r="L66" s="68"/>
      <c r="M66" s="68">
        <v>1</v>
      </c>
      <c r="N66" s="68"/>
      <c r="O66" s="68"/>
      <c r="P66" s="68"/>
      <c r="Q66" s="64"/>
      <c r="R66" s="98"/>
      <c r="S66" s="125">
        <f t="shared" si="18"/>
        <v>2</v>
      </c>
      <c r="T66" s="178">
        <v>1</v>
      </c>
      <c r="U66" s="68"/>
      <c r="V66" s="51"/>
      <c r="W66" s="68"/>
      <c r="X66" s="51"/>
      <c r="Y66" s="51"/>
      <c r="Z66" s="68">
        <v>1</v>
      </c>
      <c r="AA66" s="51"/>
      <c r="AB66" s="51"/>
      <c r="AC66" s="51"/>
      <c r="AD66" s="51"/>
      <c r="AE66" s="51"/>
      <c r="AF66" s="64">
        <f t="shared" si="19"/>
        <v>2</v>
      </c>
      <c r="AG66" s="65">
        <f t="shared" si="13"/>
        <v>1</v>
      </c>
      <c r="AH66" s="49" t="s">
        <v>261</v>
      </c>
    </row>
    <row r="67" spans="1:35" s="80" customFormat="1" ht="48.75" customHeight="1" thickBot="1" x14ac:dyDescent="0.25">
      <c r="A67" s="68">
        <f t="shared" ref="A67:A80" si="20">+A66+1</f>
        <v>42</v>
      </c>
      <c r="B67" s="61" t="s">
        <v>151</v>
      </c>
      <c r="C67" s="62" t="s">
        <v>186</v>
      </c>
      <c r="D67" s="49" t="s">
        <v>118</v>
      </c>
      <c r="E67" s="62" t="s">
        <v>299</v>
      </c>
      <c r="F67" s="62" t="s">
        <v>133</v>
      </c>
      <c r="G67" s="68">
        <v>1</v>
      </c>
      <c r="H67" s="68"/>
      <c r="I67" s="68"/>
      <c r="J67" s="68"/>
      <c r="K67" s="68"/>
      <c r="L67" s="68"/>
      <c r="M67" s="68">
        <v>1</v>
      </c>
      <c r="N67" s="68"/>
      <c r="O67" s="68"/>
      <c r="P67" s="68"/>
      <c r="Q67" s="64"/>
      <c r="R67" s="98"/>
      <c r="S67" s="125">
        <f t="shared" si="18"/>
        <v>2</v>
      </c>
      <c r="T67" s="158">
        <v>1</v>
      </c>
      <c r="U67" s="68"/>
      <c r="V67" s="51"/>
      <c r="W67" s="68"/>
      <c r="X67" s="51"/>
      <c r="Y67" s="51"/>
      <c r="Z67" s="68">
        <v>1</v>
      </c>
      <c r="AA67" s="51"/>
      <c r="AB67" s="51"/>
      <c r="AC67" s="68"/>
      <c r="AD67" s="51"/>
      <c r="AE67" s="51"/>
      <c r="AF67" s="64">
        <f t="shared" si="19"/>
        <v>2</v>
      </c>
      <c r="AG67" s="65">
        <f t="shared" si="13"/>
        <v>1</v>
      </c>
      <c r="AH67" s="49" t="s">
        <v>318</v>
      </c>
    </row>
    <row r="68" spans="1:35" s="83" customFormat="1" ht="95.25" customHeight="1" thickBot="1" x14ac:dyDescent="0.25">
      <c r="A68" s="68">
        <f t="shared" si="20"/>
        <v>43</v>
      </c>
      <c r="B68" s="68" t="s">
        <v>151</v>
      </c>
      <c r="C68" s="49" t="s">
        <v>186</v>
      </c>
      <c r="D68" s="49" t="s">
        <v>119</v>
      </c>
      <c r="E68" s="239" t="s">
        <v>256</v>
      </c>
      <c r="F68" s="49" t="s">
        <v>133</v>
      </c>
      <c r="G68" s="68">
        <v>1</v>
      </c>
      <c r="H68" s="68"/>
      <c r="I68" s="68"/>
      <c r="J68" s="68"/>
      <c r="K68" s="68"/>
      <c r="L68" s="68"/>
      <c r="M68" s="68">
        <v>1</v>
      </c>
      <c r="N68" s="68"/>
      <c r="O68" s="68"/>
      <c r="P68" s="68"/>
      <c r="Q68" s="64"/>
      <c r="R68" s="98"/>
      <c r="S68" s="125">
        <f t="shared" si="18"/>
        <v>2</v>
      </c>
      <c r="T68" s="178"/>
      <c r="U68" s="68">
        <v>1</v>
      </c>
      <c r="V68" s="51"/>
      <c r="W68" s="68"/>
      <c r="X68" s="51"/>
      <c r="Y68" s="51"/>
      <c r="Z68" s="68">
        <v>1</v>
      </c>
      <c r="AA68" s="68"/>
      <c r="AB68" s="51"/>
      <c r="AC68" s="68"/>
      <c r="AD68" s="51"/>
      <c r="AE68" s="51"/>
      <c r="AF68" s="64">
        <f t="shared" si="19"/>
        <v>2</v>
      </c>
      <c r="AG68" s="65">
        <f t="shared" si="13"/>
        <v>1</v>
      </c>
      <c r="AH68" s="49" t="s">
        <v>1002</v>
      </c>
    </row>
    <row r="69" spans="1:35" s="83" customFormat="1" ht="165" customHeight="1" thickBot="1" x14ac:dyDescent="0.25">
      <c r="A69" s="68">
        <v>44</v>
      </c>
      <c r="B69" s="68" t="s">
        <v>151</v>
      </c>
      <c r="C69" s="49" t="s">
        <v>186</v>
      </c>
      <c r="D69" s="49" t="s">
        <v>171</v>
      </c>
      <c r="E69" s="239" t="s">
        <v>172</v>
      </c>
      <c r="F69" s="49" t="s">
        <v>133</v>
      </c>
      <c r="G69" s="68">
        <v>1</v>
      </c>
      <c r="H69" s="68"/>
      <c r="I69" s="68"/>
      <c r="J69" s="68"/>
      <c r="K69" s="68"/>
      <c r="L69" s="68"/>
      <c r="M69" s="68">
        <v>1</v>
      </c>
      <c r="N69" s="68"/>
      <c r="O69" s="68"/>
      <c r="P69" s="68"/>
      <c r="Q69" s="64"/>
      <c r="R69" s="98"/>
      <c r="S69" s="125">
        <f t="shared" si="18"/>
        <v>2</v>
      </c>
      <c r="T69" s="178"/>
      <c r="U69" s="68">
        <v>1</v>
      </c>
      <c r="V69" s="51"/>
      <c r="W69" s="68"/>
      <c r="X69" s="51"/>
      <c r="Y69" s="51"/>
      <c r="Z69" s="68">
        <v>1</v>
      </c>
      <c r="AA69" s="68"/>
      <c r="AB69" s="51"/>
      <c r="AC69" s="68"/>
      <c r="AD69" s="51"/>
      <c r="AE69" s="51"/>
      <c r="AF69" s="64">
        <f t="shared" si="19"/>
        <v>2</v>
      </c>
      <c r="AG69" s="65">
        <f t="shared" si="13"/>
        <v>1</v>
      </c>
      <c r="AH69" s="51" t="s">
        <v>1003</v>
      </c>
    </row>
    <row r="70" spans="1:35" s="80" customFormat="1" ht="51.75" customHeight="1" thickBot="1" x14ac:dyDescent="0.25">
      <c r="A70" s="68">
        <v>45</v>
      </c>
      <c r="B70" s="61" t="s">
        <v>151</v>
      </c>
      <c r="C70" s="62" t="s">
        <v>186</v>
      </c>
      <c r="D70" s="49" t="s">
        <v>120</v>
      </c>
      <c r="E70" s="238" t="s">
        <v>176</v>
      </c>
      <c r="F70" s="62" t="s">
        <v>133</v>
      </c>
      <c r="G70" s="68">
        <v>1</v>
      </c>
      <c r="H70" s="68"/>
      <c r="I70" s="68"/>
      <c r="J70" s="68"/>
      <c r="K70" s="68"/>
      <c r="L70" s="68"/>
      <c r="M70" s="68">
        <v>1</v>
      </c>
      <c r="N70" s="68"/>
      <c r="O70" s="68"/>
      <c r="P70" s="68"/>
      <c r="Q70" s="64"/>
      <c r="R70" s="98"/>
      <c r="S70" s="125">
        <f t="shared" si="18"/>
        <v>2</v>
      </c>
      <c r="T70" s="178">
        <v>1</v>
      </c>
      <c r="U70" s="68"/>
      <c r="V70" s="51"/>
      <c r="W70" s="68"/>
      <c r="X70" s="51"/>
      <c r="Y70" s="51"/>
      <c r="Z70" s="68">
        <v>1</v>
      </c>
      <c r="AA70" s="51"/>
      <c r="AB70" s="51"/>
      <c r="AC70" s="51"/>
      <c r="AD70" s="51"/>
      <c r="AE70" s="51"/>
      <c r="AF70" s="64">
        <f t="shared" si="19"/>
        <v>2</v>
      </c>
      <c r="AG70" s="65">
        <f t="shared" si="13"/>
        <v>1</v>
      </c>
      <c r="AH70" s="49" t="s">
        <v>287</v>
      </c>
    </row>
    <row r="71" spans="1:35" s="83" customFormat="1" ht="55.5" customHeight="1" thickBot="1" x14ac:dyDescent="0.25">
      <c r="A71" s="68">
        <v>46</v>
      </c>
      <c r="B71" s="68" t="s">
        <v>151</v>
      </c>
      <c r="C71" s="49" t="s">
        <v>186</v>
      </c>
      <c r="D71" s="49" t="s">
        <v>121</v>
      </c>
      <c r="E71" s="239" t="s">
        <v>183</v>
      </c>
      <c r="F71" s="49" t="s">
        <v>133</v>
      </c>
      <c r="G71" s="68">
        <v>1</v>
      </c>
      <c r="H71" s="68"/>
      <c r="I71" s="68"/>
      <c r="J71" s="68"/>
      <c r="K71" s="68"/>
      <c r="L71" s="68"/>
      <c r="M71" s="68">
        <v>1</v>
      </c>
      <c r="N71" s="68"/>
      <c r="O71" s="68"/>
      <c r="P71" s="68"/>
      <c r="Q71" s="64"/>
      <c r="R71" s="98"/>
      <c r="S71" s="125">
        <f t="shared" si="18"/>
        <v>2</v>
      </c>
      <c r="T71" s="178">
        <v>1</v>
      </c>
      <c r="U71" s="68"/>
      <c r="V71" s="51"/>
      <c r="W71" s="68"/>
      <c r="X71" s="51"/>
      <c r="Y71" s="51"/>
      <c r="Z71" s="155">
        <v>1</v>
      </c>
      <c r="AA71" s="51"/>
      <c r="AB71" s="51"/>
      <c r="AC71" s="68"/>
      <c r="AD71" s="51"/>
      <c r="AE71" s="51"/>
      <c r="AF71" s="64">
        <f t="shared" si="19"/>
        <v>2</v>
      </c>
      <c r="AG71" s="65">
        <f t="shared" si="13"/>
        <v>1</v>
      </c>
      <c r="AH71" s="49" t="s">
        <v>294</v>
      </c>
    </row>
    <row r="72" spans="1:35" s="80" customFormat="1" ht="77.25" customHeight="1" thickBot="1" x14ac:dyDescent="0.25">
      <c r="A72" s="68">
        <v>47</v>
      </c>
      <c r="B72" s="61" t="s">
        <v>151</v>
      </c>
      <c r="C72" s="62" t="s">
        <v>186</v>
      </c>
      <c r="D72" s="49" t="s">
        <v>147</v>
      </c>
      <c r="E72" s="238" t="s">
        <v>298</v>
      </c>
      <c r="F72" s="62" t="s">
        <v>133</v>
      </c>
      <c r="G72" s="68">
        <v>1</v>
      </c>
      <c r="H72" s="68"/>
      <c r="I72" s="68"/>
      <c r="J72" s="68"/>
      <c r="K72" s="68"/>
      <c r="L72" s="68"/>
      <c r="M72" s="68">
        <v>1</v>
      </c>
      <c r="N72" s="68"/>
      <c r="O72" s="68"/>
      <c r="P72" s="68"/>
      <c r="Q72" s="64"/>
      <c r="R72" s="98"/>
      <c r="S72" s="125">
        <f t="shared" si="18"/>
        <v>2</v>
      </c>
      <c r="T72" s="178">
        <v>1</v>
      </c>
      <c r="U72" s="68"/>
      <c r="V72" s="68"/>
      <c r="W72" s="68"/>
      <c r="X72" s="51"/>
      <c r="Y72" s="51"/>
      <c r="Z72" s="155">
        <v>1</v>
      </c>
      <c r="AA72" s="51"/>
      <c r="AB72" s="51"/>
      <c r="AC72" s="68"/>
      <c r="AD72" s="51"/>
      <c r="AE72" s="51"/>
      <c r="AF72" s="64">
        <f t="shared" si="19"/>
        <v>2</v>
      </c>
      <c r="AG72" s="65">
        <f t="shared" si="13"/>
        <v>1</v>
      </c>
      <c r="AH72" s="49" t="s">
        <v>292</v>
      </c>
    </row>
    <row r="73" spans="1:35" s="80" customFormat="1" ht="57" customHeight="1" thickBot="1" x14ac:dyDescent="0.25">
      <c r="A73" s="68">
        <v>48</v>
      </c>
      <c r="B73" s="61" t="s">
        <v>151</v>
      </c>
      <c r="C73" s="62" t="s">
        <v>186</v>
      </c>
      <c r="D73" s="49" t="s">
        <v>122</v>
      </c>
      <c r="E73" s="238" t="s">
        <v>183</v>
      </c>
      <c r="F73" s="62" t="s">
        <v>133</v>
      </c>
      <c r="G73" s="68">
        <v>1</v>
      </c>
      <c r="H73" s="68"/>
      <c r="I73" s="68"/>
      <c r="J73" s="68"/>
      <c r="K73" s="68"/>
      <c r="L73" s="68"/>
      <c r="M73" s="68">
        <v>1</v>
      </c>
      <c r="N73" s="68"/>
      <c r="O73" s="68"/>
      <c r="P73" s="68"/>
      <c r="Q73" s="64"/>
      <c r="R73" s="98"/>
      <c r="S73" s="125">
        <f t="shared" si="18"/>
        <v>2</v>
      </c>
      <c r="T73" s="178">
        <v>1</v>
      </c>
      <c r="U73" s="68"/>
      <c r="V73" s="51"/>
      <c r="W73" s="68"/>
      <c r="X73" s="51"/>
      <c r="Y73" s="51"/>
      <c r="Z73" s="155">
        <v>1</v>
      </c>
      <c r="AA73" s="51"/>
      <c r="AB73" s="51"/>
      <c r="AC73" s="68"/>
      <c r="AD73" s="51"/>
      <c r="AE73" s="51"/>
      <c r="AF73" s="64">
        <f t="shared" si="19"/>
        <v>2</v>
      </c>
      <c r="AG73" s="65">
        <f t="shared" si="13"/>
        <v>1</v>
      </c>
      <c r="AH73" s="49" t="s">
        <v>295</v>
      </c>
    </row>
    <row r="74" spans="1:35" s="80" customFormat="1" ht="52.5" customHeight="1" thickBot="1" x14ac:dyDescent="0.25">
      <c r="A74" s="68">
        <v>49</v>
      </c>
      <c r="B74" s="61" t="s">
        <v>151</v>
      </c>
      <c r="C74" s="62" t="s">
        <v>186</v>
      </c>
      <c r="D74" s="49" t="s">
        <v>156</v>
      </c>
      <c r="E74" s="238" t="s">
        <v>135</v>
      </c>
      <c r="F74" s="62" t="s">
        <v>133</v>
      </c>
      <c r="G74" s="68">
        <v>1</v>
      </c>
      <c r="H74" s="68"/>
      <c r="I74" s="68"/>
      <c r="J74" s="68"/>
      <c r="K74" s="68"/>
      <c r="L74" s="68"/>
      <c r="M74" s="68">
        <v>1</v>
      </c>
      <c r="N74" s="68"/>
      <c r="O74" s="68"/>
      <c r="P74" s="68"/>
      <c r="Q74" s="64"/>
      <c r="R74" s="98"/>
      <c r="S74" s="125">
        <f t="shared" si="18"/>
        <v>2</v>
      </c>
      <c r="T74" s="178">
        <v>1</v>
      </c>
      <c r="U74" s="68"/>
      <c r="V74" s="51"/>
      <c r="W74" s="68"/>
      <c r="X74" s="51"/>
      <c r="Y74" s="51"/>
      <c r="Z74" s="68">
        <v>1</v>
      </c>
      <c r="AA74" s="51"/>
      <c r="AB74" s="51"/>
      <c r="AC74" s="68"/>
      <c r="AD74" s="51"/>
      <c r="AE74" s="51"/>
      <c r="AF74" s="64">
        <f t="shared" si="19"/>
        <v>2</v>
      </c>
      <c r="AG74" s="65">
        <f t="shared" si="13"/>
        <v>1</v>
      </c>
      <c r="AH74" s="49" t="s">
        <v>263</v>
      </c>
    </row>
    <row r="75" spans="1:35" s="80" customFormat="1" ht="111.75" customHeight="1" thickBot="1" x14ac:dyDescent="0.25">
      <c r="A75" s="68">
        <f t="shared" si="20"/>
        <v>50</v>
      </c>
      <c r="B75" s="61" t="s">
        <v>151</v>
      </c>
      <c r="C75" s="62" t="s">
        <v>186</v>
      </c>
      <c r="D75" s="49" t="s">
        <v>123</v>
      </c>
      <c r="E75" s="239" t="s">
        <v>168</v>
      </c>
      <c r="F75" s="49" t="s">
        <v>133</v>
      </c>
      <c r="G75" s="68">
        <v>1</v>
      </c>
      <c r="H75" s="68"/>
      <c r="I75" s="68"/>
      <c r="J75" s="68"/>
      <c r="K75" s="68"/>
      <c r="L75" s="68"/>
      <c r="M75" s="68">
        <v>1</v>
      </c>
      <c r="N75" s="68"/>
      <c r="O75" s="68"/>
      <c r="P75" s="68"/>
      <c r="Q75" s="64"/>
      <c r="R75" s="98"/>
      <c r="S75" s="125">
        <f t="shared" si="18"/>
        <v>2</v>
      </c>
      <c r="T75" s="178">
        <v>1</v>
      </c>
      <c r="U75" s="64"/>
      <c r="V75" s="68"/>
      <c r="W75" s="68"/>
      <c r="X75" s="51"/>
      <c r="Y75" s="51"/>
      <c r="Z75" s="68">
        <v>1</v>
      </c>
      <c r="AA75" s="51"/>
      <c r="AB75" s="51"/>
      <c r="AC75" s="68"/>
      <c r="AD75" s="51"/>
      <c r="AE75" s="51"/>
      <c r="AF75" s="64">
        <f t="shared" si="19"/>
        <v>2</v>
      </c>
      <c r="AG75" s="65">
        <f t="shared" si="13"/>
        <v>1</v>
      </c>
      <c r="AH75" s="49" t="s">
        <v>267</v>
      </c>
    </row>
    <row r="76" spans="1:35" s="80" customFormat="1" ht="118.5" customHeight="1" thickBot="1" x14ac:dyDescent="0.25">
      <c r="A76" s="68">
        <f t="shared" si="20"/>
        <v>51</v>
      </c>
      <c r="B76" s="61" t="s">
        <v>151</v>
      </c>
      <c r="C76" s="62" t="s">
        <v>186</v>
      </c>
      <c r="D76" s="49" t="s">
        <v>162</v>
      </c>
      <c r="E76" s="238" t="s">
        <v>168</v>
      </c>
      <c r="F76" s="62" t="s">
        <v>133</v>
      </c>
      <c r="G76" s="68">
        <v>1</v>
      </c>
      <c r="H76" s="68"/>
      <c r="I76" s="68"/>
      <c r="J76" s="68"/>
      <c r="K76" s="68"/>
      <c r="L76" s="68"/>
      <c r="M76" s="68">
        <v>1</v>
      </c>
      <c r="N76" s="68"/>
      <c r="O76" s="68"/>
      <c r="P76" s="68"/>
      <c r="Q76" s="64"/>
      <c r="R76" s="98"/>
      <c r="S76" s="125">
        <f t="shared" si="18"/>
        <v>2</v>
      </c>
      <c r="T76" s="178">
        <v>1</v>
      </c>
      <c r="U76" s="68"/>
      <c r="V76" s="51"/>
      <c r="W76" s="51"/>
      <c r="X76" s="51"/>
      <c r="Y76" s="51"/>
      <c r="Z76" s="68">
        <v>1</v>
      </c>
      <c r="AA76" s="51"/>
      <c r="AB76" s="51"/>
      <c r="AC76" s="68"/>
      <c r="AD76" s="51"/>
      <c r="AE76" s="51"/>
      <c r="AF76" s="64">
        <f t="shared" si="19"/>
        <v>2</v>
      </c>
      <c r="AG76" s="65">
        <f t="shared" si="13"/>
        <v>1</v>
      </c>
      <c r="AH76" s="49" t="s">
        <v>262</v>
      </c>
    </row>
    <row r="77" spans="1:35" s="83" customFormat="1" ht="67.5" customHeight="1" thickBot="1" x14ac:dyDescent="0.25">
      <c r="A77" s="68">
        <f t="shared" si="20"/>
        <v>52</v>
      </c>
      <c r="B77" s="68" t="s">
        <v>151</v>
      </c>
      <c r="C77" s="62" t="s">
        <v>186</v>
      </c>
      <c r="D77" s="49" t="s">
        <v>148</v>
      </c>
      <c r="E77" s="239" t="s">
        <v>276</v>
      </c>
      <c r="F77" s="49" t="s">
        <v>133</v>
      </c>
      <c r="G77" s="68">
        <v>1</v>
      </c>
      <c r="H77" s="68"/>
      <c r="I77" s="68"/>
      <c r="J77" s="68"/>
      <c r="K77" s="68"/>
      <c r="L77" s="68"/>
      <c r="M77" s="68">
        <v>1</v>
      </c>
      <c r="N77" s="68"/>
      <c r="O77" s="68"/>
      <c r="P77" s="68"/>
      <c r="Q77" s="68"/>
      <c r="R77" s="98"/>
      <c r="S77" s="125">
        <f t="shared" si="18"/>
        <v>2</v>
      </c>
      <c r="T77" s="178">
        <v>1</v>
      </c>
      <c r="U77" s="68"/>
      <c r="V77" s="49"/>
      <c r="W77" s="68"/>
      <c r="X77" s="49"/>
      <c r="Y77" s="49"/>
      <c r="Z77" s="68">
        <v>1</v>
      </c>
      <c r="AA77" s="49"/>
      <c r="AB77" s="49"/>
      <c r="AC77" s="68"/>
      <c r="AD77" s="49"/>
      <c r="AE77" s="49"/>
      <c r="AF77" s="64">
        <f t="shared" si="19"/>
        <v>2</v>
      </c>
      <c r="AG77" s="65">
        <f t="shared" si="13"/>
        <v>1</v>
      </c>
      <c r="AH77" s="49" t="s">
        <v>288</v>
      </c>
    </row>
    <row r="78" spans="1:35" s="80" customFormat="1" ht="49.5" customHeight="1" thickBot="1" x14ac:dyDescent="0.25">
      <c r="A78" s="68">
        <f t="shared" si="20"/>
        <v>53</v>
      </c>
      <c r="B78" s="61" t="s">
        <v>151</v>
      </c>
      <c r="C78" s="62" t="s">
        <v>186</v>
      </c>
      <c r="D78" s="49" t="s">
        <v>124</v>
      </c>
      <c r="E78" s="238" t="s">
        <v>176</v>
      </c>
      <c r="F78" s="62" t="s">
        <v>133</v>
      </c>
      <c r="G78" s="68">
        <v>1</v>
      </c>
      <c r="H78" s="68"/>
      <c r="I78" s="68"/>
      <c r="J78" s="68"/>
      <c r="K78" s="68"/>
      <c r="L78" s="68"/>
      <c r="M78" s="68">
        <v>1</v>
      </c>
      <c r="N78" s="68"/>
      <c r="O78" s="68"/>
      <c r="P78" s="68"/>
      <c r="Q78" s="64"/>
      <c r="R78" s="98"/>
      <c r="S78" s="125">
        <f t="shared" si="18"/>
        <v>2</v>
      </c>
      <c r="T78" s="178">
        <v>1</v>
      </c>
      <c r="U78" s="68"/>
      <c r="V78" s="51"/>
      <c r="W78" s="68"/>
      <c r="X78" s="68"/>
      <c r="Y78" s="51"/>
      <c r="Z78" s="68">
        <v>1</v>
      </c>
      <c r="AA78" s="51"/>
      <c r="AB78" s="51"/>
      <c r="AC78" s="68"/>
      <c r="AD78" s="51"/>
      <c r="AE78" s="51"/>
      <c r="AF78" s="64">
        <f t="shared" si="19"/>
        <v>2</v>
      </c>
      <c r="AG78" s="65">
        <f t="shared" si="13"/>
        <v>1</v>
      </c>
      <c r="AH78" s="57" t="s">
        <v>289</v>
      </c>
    </row>
    <row r="79" spans="1:35" s="83" customFormat="1" ht="56.25" customHeight="1" thickBot="1" x14ac:dyDescent="0.25">
      <c r="A79" s="68">
        <f t="shared" si="20"/>
        <v>54</v>
      </c>
      <c r="B79" s="61" t="s">
        <v>151</v>
      </c>
      <c r="C79" s="62" t="s">
        <v>186</v>
      </c>
      <c r="D79" s="49" t="s">
        <v>199</v>
      </c>
      <c r="E79" s="239" t="s">
        <v>135</v>
      </c>
      <c r="F79" s="49" t="s">
        <v>133</v>
      </c>
      <c r="G79" s="68">
        <v>1</v>
      </c>
      <c r="H79" s="68"/>
      <c r="I79" s="68"/>
      <c r="J79" s="68"/>
      <c r="K79" s="68"/>
      <c r="L79" s="68"/>
      <c r="M79" s="68">
        <v>1</v>
      </c>
      <c r="N79" s="68"/>
      <c r="O79" s="68"/>
      <c r="P79" s="68"/>
      <c r="Q79" s="68"/>
      <c r="R79" s="98"/>
      <c r="S79" s="125">
        <f t="shared" si="18"/>
        <v>2</v>
      </c>
      <c r="T79" s="178">
        <v>1</v>
      </c>
      <c r="U79" s="68"/>
      <c r="V79" s="49"/>
      <c r="W79" s="68"/>
      <c r="X79" s="68"/>
      <c r="Y79" s="49"/>
      <c r="Z79" s="68">
        <v>1</v>
      </c>
      <c r="AA79" s="49"/>
      <c r="AB79" s="49"/>
      <c r="AC79" s="49"/>
      <c r="AD79" s="49"/>
      <c r="AE79" s="49"/>
      <c r="AF79" s="64">
        <f t="shared" si="19"/>
        <v>2</v>
      </c>
      <c r="AG79" s="65">
        <f t="shared" si="13"/>
        <v>1</v>
      </c>
      <c r="AH79" s="49" t="s">
        <v>265</v>
      </c>
    </row>
    <row r="80" spans="1:35" s="83" customFormat="1" ht="88.5" customHeight="1" thickBot="1" x14ac:dyDescent="0.25">
      <c r="A80" s="68">
        <f t="shared" si="20"/>
        <v>55</v>
      </c>
      <c r="B80" s="68" t="s">
        <v>151</v>
      </c>
      <c r="C80" s="49" t="s">
        <v>186</v>
      </c>
      <c r="D80" s="49" t="s">
        <v>158</v>
      </c>
      <c r="E80" s="49" t="s">
        <v>306</v>
      </c>
      <c r="F80" s="49" t="s">
        <v>133</v>
      </c>
      <c r="G80" s="68">
        <v>1</v>
      </c>
      <c r="H80" s="68"/>
      <c r="I80" s="68"/>
      <c r="J80" s="68"/>
      <c r="K80" s="68"/>
      <c r="L80" s="68"/>
      <c r="M80" s="68">
        <v>1</v>
      </c>
      <c r="N80" s="68"/>
      <c r="O80" s="68"/>
      <c r="P80" s="68"/>
      <c r="Q80" s="68"/>
      <c r="R80" s="98"/>
      <c r="S80" s="125">
        <f t="shared" si="18"/>
        <v>2</v>
      </c>
      <c r="T80" s="178">
        <v>1</v>
      </c>
      <c r="U80" s="68"/>
      <c r="V80" s="49"/>
      <c r="W80" s="68"/>
      <c r="X80" s="68"/>
      <c r="Y80" s="49"/>
      <c r="Z80" s="68"/>
      <c r="AA80" s="68">
        <v>1</v>
      </c>
      <c r="AB80" s="49"/>
      <c r="AC80" s="49"/>
      <c r="AD80" s="49"/>
      <c r="AE80" s="49"/>
      <c r="AF80" s="64">
        <f t="shared" si="19"/>
        <v>2</v>
      </c>
      <c r="AG80" s="65">
        <f t="shared" si="13"/>
        <v>1</v>
      </c>
      <c r="AH80" s="57" t="s">
        <v>319</v>
      </c>
    </row>
    <row r="81" spans="1:34" s="80" customFormat="1" ht="69" customHeight="1" thickBot="1" x14ac:dyDescent="0.25">
      <c r="A81" s="68">
        <v>56</v>
      </c>
      <c r="B81" s="61" t="s">
        <v>151</v>
      </c>
      <c r="C81" s="62" t="s">
        <v>186</v>
      </c>
      <c r="D81" s="49" t="s">
        <v>160</v>
      </c>
      <c r="E81" s="239" t="s">
        <v>183</v>
      </c>
      <c r="F81" s="49" t="s">
        <v>133</v>
      </c>
      <c r="G81" s="68">
        <v>1</v>
      </c>
      <c r="H81" s="68"/>
      <c r="I81" s="68"/>
      <c r="J81" s="68"/>
      <c r="K81" s="68"/>
      <c r="L81" s="68"/>
      <c r="M81" s="68">
        <v>1</v>
      </c>
      <c r="N81" s="68"/>
      <c r="O81" s="68"/>
      <c r="P81" s="68"/>
      <c r="Q81" s="64"/>
      <c r="R81" s="98"/>
      <c r="S81" s="125">
        <f t="shared" si="18"/>
        <v>2</v>
      </c>
      <c r="T81" s="178">
        <v>1</v>
      </c>
      <c r="U81" s="68"/>
      <c r="V81" s="51"/>
      <c r="W81" s="68"/>
      <c r="X81" s="68"/>
      <c r="Y81" s="51"/>
      <c r="Z81" s="155">
        <v>1</v>
      </c>
      <c r="AA81" s="51"/>
      <c r="AB81" s="51"/>
      <c r="AC81" s="68"/>
      <c r="AD81" s="51"/>
      <c r="AE81" s="51"/>
      <c r="AF81" s="64">
        <f t="shared" si="19"/>
        <v>2</v>
      </c>
      <c r="AG81" s="65">
        <f t="shared" si="13"/>
        <v>1</v>
      </c>
      <c r="AH81" s="49" t="s">
        <v>296</v>
      </c>
    </row>
    <row r="82" spans="1:34" s="83" customFormat="1" ht="71.25" customHeight="1" thickBot="1" x14ac:dyDescent="0.25">
      <c r="A82" s="68">
        <v>57</v>
      </c>
      <c r="B82" s="68" t="s">
        <v>151</v>
      </c>
      <c r="C82" s="49" t="s">
        <v>186</v>
      </c>
      <c r="D82" s="49" t="s">
        <v>159</v>
      </c>
      <c r="E82" s="239" t="s">
        <v>176</v>
      </c>
      <c r="F82" s="49" t="s">
        <v>133</v>
      </c>
      <c r="G82" s="68">
        <v>1</v>
      </c>
      <c r="H82" s="68"/>
      <c r="I82" s="68"/>
      <c r="J82" s="68"/>
      <c r="K82" s="68"/>
      <c r="L82" s="68"/>
      <c r="M82" s="68">
        <v>1</v>
      </c>
      <c r="N82" s="68"/>
      <c r="O82" s="68"/>
      <c r="P82" s="68"/>
      <c r="Q82" s="64"/>
      <c r="R82" s="98"/>
      <c r="S82" s="125">
        <f t="shared" si="18"/>
        <v>2</v>
      </c>
      <c r="T82" s="178"/>
      <c r="U82" s="68">
        <v>1</v>
      </c>
      <c r="V82" s="64"/>
      <c r="W82" s="68"/>
      <c r="X82" s="68"/>
      <c r="Y82" s="51"/>
      <c r="Z82" s="68">
        <v>1</v>
      </c>
      <c r="AA82" s="51"/>
      <c r="AB82" s="51"/>
      <c r="AC82" s="68"/>
      <c r="AD82" s="51"/>
      <c r="AE82" s="51"/>
      <c r="AF82" s="64">
        <f t="shared" si="19"/>
        <v>2</v>
      </c>
      <c r="AG82" s="65">
        <f t="shared" si="13"/>
        <v>1</v>
      </c>
      <c r="AH82" s="51" t="s">
        <v>290</v>
      </c>
    </row>
    <row r="83" spans="1:34" ht="18" thickBot="1" x14ac:dyDescent="0.25">
      <c r="A83" s="96"/>
      <c r="B83" s="215"/>
      <c r="C83" s="214"/>
      <c r="D83" s="211"/>
      <c r="E83" s="231"/>
      <c r="F83" s="214"/>
      <c r="G83" s="216">
        <f t="shared" ref="G83:AF83" si="21">SUM(G65:G82)</f>
        <v>18</v>
      </c>
      <c r="H83" s="216">
        <f t="shared" si="21"/>
        <v>0</v>
      </c>
      <c r="I83" s="216">
        <f t="shared" si="21"/>
        <v>0</v>
      </c>
      <c r="J83" s="216">
        <f t="shared" si="21"/>
        <v>0</v>
      </c>
      <c r="K83" s="216">
        <f t="shared" si="21"/>
        <v>1</v>
      </c>
      <c r="L83" s="216">
        <f t="shared" si="21"/>
        <v>0</v>
      </c>
      <c r="M83" s="216">
        <f t="shared" si="21"/>
        <v>17</v>
      </c>
      <c r="N83" s="216">
        <f t="shared" si="21"/>
        <v>1</v>
      </c>
      <c r="O83" s="216">
        <f t="shared" si="21"/>
        <v>0</v>
      </c>
      <c r="P83" s="216">
        <f t="shared" si="21"/>
        <v>0</v>
      </c>
      <c r="Q83" s="216">
        <f t="shared" si="21"/>
        <v>0</v>
      </c>
      <c r="R83" s="217">
        <f t="shared" si="21"/>
        <v>0</v>
      </c>
      <c r="S83" s="132">
        <f t="shared" si="21"/>
        <v>37</v>
      </c>
      <c r="T83" s="218">
        <f t="shared" si="21"/>
        <v>15</v>
      </c>
      <c r="U83" s="216">
        <f t="shared" si="21"/>
        <v>3</v>
      </c>
      <c r="V83" s="216">
        <f t="shared" si="21"/>
        <v>0</v>
      </c>
      <c r="W83" s="216">
        <f t="shared" si="21"/>
        <v>0</v>
      </c>
      <c r="X83" s="216">
        <f t="shared" si="21"/>
        <v>1</v>
      </c>
      <c r="Y83" s="216">
        <f t="shared" si="21"/>
        <v>0</v>
      </c>
      <c r="Z83" s="216">
        <f t="shared" si="21"/>
        <v>16</v>
      </c>
      <c r="AA83" s="216">
        <f t="shared" si="21"/>
        <v>2</v>
      </c>
      <c r="AB83" s="216">
        <f t="shared" si="21"/>
        <v>0</v>
      </c>
      <c r="AC83" s="216">
        <f t="shared" si="21"/>
        <v>0</v>
      </c>
      <c r="AD83" s="216">
        <f t="shared" si="21"/>
        <v>0</v>
      </c>
      <c r="AE83" s="216">
        <f t="shared" si="21"/>
        <v>0</v>
      </c>
      <c r="AF83" s="74">
        <f t="shared" si="21"/>
        <v>37</v>
      </c>
      <c r="AG83" s="75">
        <f>+AF83/S83</f>
        <v>1</v>
      </c>
      <c r="AH83" s="212"/>
    </row>
    <row r="84" spans="1:34" ht="18" thickBot="1" x14ac:dyDescent="0.25">
      <c r="A84" s="96"/>
      <c r="B84" s="215"/>
      <c r="C84" s="88"/>
      <c r="D84" s="52"/>
      <c r="E84" s="52"/>
      <c r="F84" s="214"/>
      <c r="G84" s="473">
        <f>+G83+H83+I83</f>
        <v>18</v>
      </c>
      <c r="H84" s="473"/>
      <c r="I84" s="473"/>
      <c r="J84" s="473">
        <f>+J83+K83+L83</f>
        <v>1</v>
      </c>
      <c r="K84" s="473"/>
      <c r="L84" s="473"/>
      <c r="M84" s="473">
        <f>+M83+N83+O83</f>
        <v>18</v>
      </c>
      <c r="N84" s="473"/>
      <c r="O84" s="473"/>
      <c r="P84" s="473">
        <f>+P83+Q83+R83</f>
        <v>0</v>
      </c>
      <c r="Q84" s="473"/>
      <c r="R84" s="484"/>
      <c r="S84" s="132">
        <f>+G84+J84+M84+P84</f>
        <v>37</v>
      </c>
      <c r="T84" s="480">
        <f>+T83+U83+V83</f>
        <v>18</v>
      </c>
      <c r="U84" s="473"/>
      <c r="V84" s="473"/>
      <c r="W84" s="473">
        <f>+W83+X83+Y83</f>
        <v>1</v>
      </c>
      <c r="X84" s="473"/>
      <c r="Y84" s="473"/>
      <c r="Z84" s="473">
        <f>+Z83+AA83+AB83</f>
        <v>18</v>
      </c>
      <c r="AA84" s="473"/>
      <c r="AB84" s="473"/>
      <c r="AC84" s="473">
        <f>+AC83+AD83+AE83</f>
        <v>0</v>
      </c>
      <c r="AD84" s="473"/>
      <c r="AE84" s="473"/>
      <c r="AF84" s="74">
        <f>+T84+W84+Z84+AC84</f>
        <v>37</v>
      </c>
      <c r="AG84" s="75">
        <f>+AF84/S84</f>
        <v>1</v>
      </c>
      <c r="AH84" s="212"/>
    </row>
    <row r="85" spans="1:34" ht="18" thickBot="1" x14ac:dyDescent="0.25">
      <c r="A85" s="96"/>
      <c r="B85" s="215"/>
      <c r="C85" s="88"/>
      <c r="F85" s="214"/>
      <c r="G85" s="481">
        <f>+G84/S84</f>
        <v>0.48648648648648651</v>
      </c>
      <c r="H85" s="481"/>
      <c r="I85" s="481"/>
      <c r="J85" s="481">
        <f>+J84/S84</f>
        <v>2.7027027027027029E-2</v>
      </c>
      <c r="K85" s="481"/>
      <c r="L85" s="481"/>
      <c r="M85" s="481">
        <f>+M84/S84</f>
        <v>0.48648648648648651</v>
      </c>
      <c r="N85" s="481"/>
      <c r="O85" s="481"/>
      <c r="P85" s="481">
        <f>+P84/S84</f>
        <v>0</v>
      </c>
      <c r="Q85" s="481"/>
      <c r="R85" s="482"/>
      <c r="S85" s="133">
        <f>+G85+J85+M85+P85</f>
        <v>1</v>
      </c>
      <c r="T85" s="483">
        <f>+T84/G84</f>
        <v>1</v>
      </c>
      <c r="U85" s="481"/>
      <c r="V85" s="481"/>
      <c r="W85" s="481">
        <f>+W84/J84</f>
        <v>1</v>
      </c>
      <c r="X85" s="481"/>
      <c r="Y85" s="481"/>
      <c r="Z85" s="481">
        <f>+Z84/M84</f>
        <v>1</v>
      </c>
      <c r="AA85" s="481"/>
      <c r="AB85" s="481"/>
      <c r="AC85" s="481" t="e">
        <f>+AC84/P84</f>
        <v>#DIV/0!</v>
      </c>
      <c r="AD85" s="481"/>
      <c r="AE85" s="481"/>
      <c r="AF85" s="79">
        <f>(T85+W85+Z85)/3</f>
        <v>1</v>
      </c>
      <c r="AG85" s="65"/>
      <c r="AH85" s="212"/>
    </row>
    <row r="86" spans="1:34" ht="31.5" customHeight="1" thickBot="1" x14ac:dyDescent="0.25">
      <c r="A86" s="497" t="s">
        <v>128</v>
      </c>
      <c r="B86" s="498"/>
      <c r="C86" s="498"/>
      <c r="D86" s="498"/>
      <c r="E86" s="498"/>
      <c r="F86" s="498"/>
      <c r="G86" s="498"/>
      <c r="H86" s="498"/>
      <c r="I86" s="498"/>
      <c r="J86" s="498"/>
      <c r="K86" s="498"/>
      <c r="L86" s="498"/>
      <c r="M86" s="498"/>
      <c r="N86" s="498"/>
      <c r="O86" s="498"/>
      <c r="P86" s="498"/>
      <c r="Q86" s="498"/>
      <c r="R86" s="498"/>
      <c r="S86" s="499"/>
      <c r="T86" s="498"/>
      <c r="U86" s="498"/>
      <c r="V86" s="498"/>
      <c r="W86" s="498"/>
      <c r="X86" s="498"/>
      <c r="Y86" s="498"/>
      <c r="Z86" s="498"/>
      <c r="AA86" s="498"/>
      <c r="AB86" s="498"/>
      <c r="AC86" s="498"/>
      <c r="AD86" s="498"/>
      <c r="AE86" s="498"/>
      <c r="AF86" s="498"/>
      <c r="AG86" s="498"/>
      <c r="AH86" s="500"/>
    </row>
    <row r="87" spans="1:34" s="83" customFormat="1" ht="62.25" customHeight="1" thickBot="1" x14ac:dyDescent="0.25">
      <c r="A87" s="68">
        <v>58</v>
      </c>
      <c r="B87" s="68" t="s">
        <v>151</v>
      </c>
      <c r="C87" s="49" t="s">
        <v>187</v>
      </c>
      <c r="D87" s="49" t="s">
        <v>189</v>
      </c>
      <c r="E87" s="49" t="s">
        <v>183</v>
      </c>
      <c r="F87" s="49" t="s">
        <v>250</v>
      </c>
      <c r="G87" s="68"/>
      <c r="H87" s="68"/>
      <c r="I87" s="51"/>
      <c r="J87" s="68"/>
      <c r="K87" s="68"/>
      <c r="L87" s="51"/>
      <c r="M87" s="68"/>
      <c r="N87" s="68"/>
      <c r="O87" s="68">
        <v>1</v>
      </c>
      <c r="P87" s="68"/>
      <c r="Q87" s="68"/>
      <c r="R87" s="134"/>
      <c r="S87" s="125">
        <f t="shared" si="18"/>
        <v>1</v>
      </c>
      <c r="T87" s="94"/>
      <c r="U87" s="68"/>
      <c r="V87" s="68"/>
      <c r="W87" s="68"/>
      <c r="X87" s="68"/>
      <c r="Y87" s="51"/>
      <c r="Z87" s="51"/>
      <c r="AA87" s="68"/>
      <c r="AB87" s="64">
        <v>1</v>
      </c>
      <c r="AC87" s="51"/>
      <c r="AD87" s="68"/>
      <c r="AE87" s="51"/>
      <c r="AF87" s="64">
        <f t="shared" ref="AF87:AF104" si="22">IFERROR(SUM(T87:AE87),"")</f>
        <v>1</v>
      </c>
      <c r="AG87" s="65">
        <f t="shared" ref="AG87:AG139" si="23">IF(AND(S87=0,AF87=0),"",IF(IFERROR(AF87/S87,"")&gt;100%,100%,IFERROR(AF87/S87,"")))</f>
        <v>1</v>
      </c>
      <c r="AH87" s="49" t="s">
        <v>717</v>
      </c>
    </row>
    <row r="88" spans="1:34" s="80" customFormat="1" ht="47.25" customHeight="1" thickBot="1" x14ac:dyDescent="0.25">
      <c r="A88" s="68">
        <v>59</v>
      </c>
      <c r="B88" s="61" t="s">
        <v>151</v>
      </c>
      <c r="C88" s="49" t="s">
        <v>187</v>
      </c>
      <c r="D88" s="49" t="s">
        <v>129</v>
      </c>
      <c r="E88" s="238" t="s">
        <v>713</v>
      </c>
      <c r="F88" s="62" t="s">
        <v>133</v>
      </c>
      <c r="G88" s="68"/>
      <c r="H88" s="68"/>
      <c r="I88" s="51"/>
      <c r="J88" s="68"/>
      <c r="K88" s="51"/>
      <c r="L88" s="51"/>
      <c r="M88" s="68"/>
      <c r="N88" s="68">
        <v>1</v>
      </c>
      <c r="O88" s="51"/>
      <c r="P88" s="68"/>
      <c r="Q88" s="51"/>
      <c r="R88" s="134"/>
      <c r="S88" s="125">
        <f t="shared" si="18"/>
        <v>1</v>
      </c>
      <c r="T88" s="94"/>
      <c r="U88" s="68"/>
      <c r="V88" s="51"/>
      <c r="W88" s="68"/>
      <c r="X88" s="51"/>
      <c r="Y88" s="51"/>
      <c r="Z88" s="68"/>
      <c r="AA88" s="68">
        <v>1</v>
      </c>
      <c r="AB88" s="51"/>
      <c r="AC88" s="51"/>
      <c r="AD88" s="68"/>
      <c r="AE88" s="51"/>
      <c r="AF88" s="68">
        <f t="shared" si="22"/>
        <v>1</v>
      </c>
      <c r="AG88" s="65">
        <f t="shared" si="23"/>
        <v>1</v>
      </c>
      <c r="AH88" s="49" t="s">
        <v>317</v>
      </c>
    </row>
    <row r="89" spans="1:34" s="80" customFormat="1" ht="18" customHeight="1" thickBot="1" x14ac:dyDescent="0.25">
      <c r="A89" s="68">
        <v>60</v>
      </c>
      <c r="B89" s="61" t="s">
        <v>151</v>
      </c>
      <c r="C89" s="49" t="s">
        <v>187</v>
      </c>
      <c r="D89" s="49" t="s">
        <v>118</v>
      </c>
      <c r="E89" s="238" t="s">
        <v>299</v>
      </c>
      <c r="F89" s="62" t="s">
        <v>133</v>
      </c>
      <c r="G89" s="68"/>
      <c r="H89" s="68"/>
      <c r="I89" s="51"/>
      <c r="J89" s="68"/>
      <c r="K89" s="51"/>
      <c r="L89" s="51"/>
      <c r="M89" s="68"/>
      <c r="N89" s="68">
        <v>1</v>
      </c>
      <c r="O89" s="51"/>
      <c r="P89" s="68"/>
      <c r="Q89" s="51"/>
      <c r="R89" s="134"/>
      <c r="S89" s="125">
        <f t="shared" si="18"/>
        <v>1</v>
      </c>
      <c r="T89" s="94"/>
      <c r="U89" s="68"/>
      <c r="V89" s="64"/>
      <c r="W89" s="68"/>
      <c r="X89" s="64"/>
      <c r="Y89" s="64"/>
      <c r="Z89" s="68"/>
      <c r="AA89" s="68">
        <v>1</v>
      </c>
      <c r="AB89" s="64"/>
      <c r="AC89" s="68"/>
      <c r="AD89" s="64"/>
      <c r="AE89" s="64"/>
      <c r="AF89" s="68">
        <f t="shared" si="22"/>
        <v>1</v>
      </c>
      <c r="AG89" s="65">
        <f t="shared" si="23"/>
        <v>1</v>
      </c>
      <c r="AH89" s="49" t="s">
        <v>315</v>
      </c>
    </row>
    <row r="90" spans="1:34" s="80" customFormat="1" ht="75.75" customHeight="1" thickBot="1" x14ac:dyDescent="0.25">
      <c r="A90" s="68">
        <v>61</v>
      </c>
      <c r="B90" s="61" t="s">
        <v>151</v>
      </c>
      <c r="C90" s="49" t="s">
        <v>187</v>
      </c>
      <c r="D90" s="49" t="s">
        <v>119</v>
      </c>
      <c r="E90" s="239" t="s">
        <v>300</v>
      </c>
      <c r="F90" s="49" t="s">
        <v>133</v>
      </c>
      <c r="G90" s="68"/>
      <c r="H90" s="68"/>
      <c r="I90" s="51"/>
      <c r="J90" s="68"/>
      <c r="K90" s="51"/>
      <c r="L90" s="51"/>
      <c r="M90" s="68"/>
      <c r="N90" s="68">
        <v>1</v>
      </c>
      <c r="O90" s="51"/>
      <c r="P90" s="68"/>
      <c r="Q90" s="51"/>
      <c r="R90" s="134"/>
      <c r="S90" s="125">
        <f t="shared" si="18"/>
        <v>1</v>
      </c>
      <c r="T90" s="94"/>
      <c r="U90" s="68"/>
      <c r="V90" s="64"/>
      <c r="W90" s="68"/>
      <c r="X90" s="64"/>
      <c r="Y90" s="64"/>
      <c r="Z90" s="68"/>
      <c r="AA90" s="68">
        <v>1</v>
      </c>
      <c r="AB90" s="64"/>
      <c r="AC90" s="68"/>
      <c r="AD90" s="68"/>
      <c r="AE90" s="64"/>
      <c r="AF90" s="68">
        <f t="shared" si="22"/>
        <v>1</v>
      </c>
      <c r="AG90" s="65">
        <f t="shared" si="23"/>
        <v>1</v>
      </c>
      <c r="AH90" s="49" t="s">
        <v>323</v>
      </c>
    </row>
    <row r="91" spans="1:34" s="80" customFormat="1" ht="71.25" customHeight="1" thickBot="1" x14ac:dyDescent="0.25">
      <c r="A91" s="68">
        <v>62</v>
      </c>
      <c r="B91" s="61" t="s">
        <v>151</v>
      </c>
      <c r="C91" s="49" t="s">
        <v>187</v>
      </c>
      <c r="D91" s="49" t="s">
        <v>171</v>
      </c>
      <c r="E91" s="238" t="s">
        <v>172</v>
      </c>
      <c r="F91" s="49" t="s">
        <v>133</v>
      </c>
      <c r="G91" s="68"/>
      <c r="H91" s="68"/>
      <c r="I91" s="51"/>
      <c r="J91" s="68"/>
      <c r="K91" s="51"/>
      <c r="L91" s="51"/>
      <c r="M91" s="68"/>
      <c r="N91" s="68">
        <v>1</v>
      </c>
      <c r="O91" s="51"/>
      <c r="P91" s="68"/>
      <c r="Q91" s="51"/>
      <c r="R91" s="134"/>
      <c r="S91" s="125">
        <f t="shared" si="18"/>
        <v>1</v>
      </c>
      <c r="T91" s="94"/>
      <c r="U91" s="68"/>
      <c r="V91" s="64"/>
      <c r="W91" s="64"/>
      <c r="X91" s="64"/>
      <c r="Y91" s="64"/>
      <c r="Z91" s="68"/>
      <c r="AA91" s="68">
        <v>1</v>
      </c>
      <c r="AB91" s="64"/>
      <c r="AC91" s="68"/>
      <c r="AD91" s="68"/>
      <c r="AE91" s="64"/>
      <c r="AF91" s="68">
        <f t="shared" si="22"/>
        <v>1</v>
      </c>
      <c r="AG91" s="65">
        <f t="shared" si="23"/>
        <v>1</v>
      </c>
      <c r="AH91" s="49" t="s">
        <v>322</v>
      </c>
    </row>
    <row r="92" spans="1:34" s="80" customFormat="1" ht="72" customHeight="1" thickBot="1" x14ac:dyDescent="0.25">
      <c r="A92" s="68">
        <v>63</v>
      </c>
      <c r="B92" s="61" t="s">
        <v>151</v>
      </c>
      <c r="C92" s="49" t="s">
        <v>187</v>
      </c>
      <c r="D92" s="57" t="s">
        <v>120</v>
      </c>
      <c r="E92" s="238" t="s">
        <v>176</v>
      </c>
      <c r="F92" s="90" t="s">
        <v>133</v>
      </c>
      <c r="G92" s="68"/>
      <c r="H92" s="68"/>
      <c r="I92" s="66"/>
      <c r="J92" s="68"/>
      <c r="K92" s="66"/>
      <c r="L92" s="66"/>
      <c r="M92" s="68"/>
      <c r="N92" s="68">
        <v>1</v>
      </c>
      <c r="O92" s="66"/>
      <c r="P92" s="68"/>
      <c r="Q92" s="66"/>
      <c r="R92" s="137"/>
      <c r="S92" s="125">
        <f t="shared" si="18"/>
        <v>1</v>
      </c>
      <c r="T92" s="67"/>
      <c r="U92" s="68"/>
      <c r="V92" s="64"/>
      <c r="W92" s="68"/>
      <c r="X92" s="64"/>
      <c r="Y92" s="64"/>
      <c r="Z92" s="68"/>
      <c r="AA92" s="68">
        <v>1</v>
      </c>
      <c r="AB92" s="64"/>
      <c r="AC92" s="68"/>
      <c r="AD92" s="64"/>
      <c r="AE92" s="64"/>
      <c r="AF92" s="68">
        <f t="shared" si="22"/>
        <v>1</v>
      </c>
      <c r="AG92" s="65">
        <f t="shared" si="23"/>
        <v>1</v>
      </c>
      <c r="AH92" s="49" t="s">
        <v>310</v>
      </c>
    </row>
    <row r="93" spans="1:34" s="80" customFormat="1" ht="73.5" customHeight="1" thickBot="1" x14ac:dyDescent="0.25">
      <c r="A93" s="68">
        <v>64</v>
      </c>
      <c r="B93" s="61" t="s">
        <v>151</v>
      </c>
      <c r="C93" s="49" t="s">
        <v>187</v>
      </c>
      <c r="D93" s="49" t="s">
        <v>121</v>
      </c>
      <c r="E93" s="238" t="s">
        <v>183</v>
      </c>
      <c r="F93" s="62" t="s">
        <v>133</v>
      </c>
      <c r="G93" s="68"/>
      <c r="H93" s="68"/>
      <c r="I93" s="51"/>
      <c r="J93" s="68"/>
      <c r="K93" s="51"/>
      <c r="L93" s="51"/>
      <c r="M93" s="68"/>
      <c r="N93" s="68">
        <v>1</v>
      </c>
      <c r="O93" s="51"/>
      <c r="P93" s="68"/>
      <c r="Q93" s="51"/>
      <c r="R93" s="134"/>
      <c r="S93" s="125">
        <f t="shared" si="18"/>
        <v>1</v>
      </c>
      <c r="T93" s="94"/>
      <c r="U93" s="68"/>
      <c r="V93" s="51"/>
      <c r="W93" s="68"/>
      <c r="X93" s="51"/>
      <c r="Y93" s="51"/>
      <c r="Z93" s="68"/>
      <c r="AA93" s="68">
        <v>1</v>
      </c>
      <c r="AB93" s="51"/>
      <c r="AC93" s="68"/>
      <c r="AD93" s="51"/>
      <c r="AE93" s="51"/>
      <c r="AF93" s="64">
        <f t="shared" si="22"/>
        <v>1</v>
      </c>
      <c r="AG93" s="65">
        <f t="shared" si="23"/>
        <v>1</v>
      </c>
      <c r="AH93" s="49" t="s">
        <v>321</v>
      </c>
    </row>
    <row r="94" spans="1:34" s="80" customFormat="1" ht="69.75" customHeight="1" thickBot="1" x14ac:dyDescent="0.25">
      <c r="A94" s="68">
        <v>65</v>
      </c>
      <c r="B94" s="61" t="s">
        <v>151</v>
      </c>
      <c r="C94" s="49" t="s">
        <v>187</v>
      </c>
      <c r="D94" s="49" t="s">
        <v>147</v>
      </c>
      <c r="E94" s="238" t="s">
        <v>298</v>
      </c>
      <c r="F94" s="62" t="s">
        <v>133</v>
      </c>
      <c r="G94" s="68"/>
      <c r="H94" s="68"/>
      <c r="I94" s="51"/>
      <c r="J94" s="68"/>
      <c r="K94" s="51"/>
      <c r="L94" s="51"/>
      <c r="M94" s="68"/>
      <c r="N94" s="68">
        <v>1</v>
      </c>
      <c r="O94" s="51"/>
      <c r="P94" s="68"/>
      <c r="Q94" s="51"/>
      <c r="R94" s="134"/>
      <c r="S94" s="125">
        <f t="shared" si="18"/>
        <v>1</v>
      </c>
      <c r="T94" s="94"/>
      <c r="U94" s="68"/>
      <c r="V94" s="51"/>
      <c r="W94" s="68"/>
      <c r="X94" s="51"/>
      <c r="Y94" s="51"/>
      <c r="Z94" s="155">
        <v>1</v>
      </c>
      <c r="AA94" s="68"/>
      <c r="AB94" s="51"/>
      <c r="AC94" s="68"/>
      <c r="AD94" s="51"/>
      <c r="AE94" s="51"/>
      <c r="AF94" s="64">
        <f t="shared" si="22"/>
        <v>1</v>
      </c>
      <c r="AG94" s="65">
        <f t="shared" si="23"/>
        <v>1</v>
      </c>
      <c r="AH94" s="49" t="s">
        <v>293</v>
      </c>
    </row>
    <row r="95" spans="1:34" s="80" customFormat="1" ht="72" customHeight="1" thickBot="1" x14ac:dyDescent="0.25">
      <c r="A95" s="68">
        <v>66</v>
      </c>
      <c r="B95" s="61" t="s">
        <v>151</v>
      </c>
      <c r="C95" s="49" t="s">
        <v>187</v>
      </c>
      <c r="D95" s="49" t="s">
        <v>122</v>
      </c>
      <c r="E95" s="238" t="s">
        <v>183</v>
      </c>
      <c r="F95" s="62" t="s">
        <v>133</v>
      </c>
      <c r="G95" s="68"/>
      <c r="H95" s="68"/>
      <c r="I95" s="51"/>
      <c r="J95" s="68"/>
      <c r="K95" s="51"/>
      <c r="L95" s="51"/>
      <c r="M95" s="68"/>
      <c r="N95" s="68">
        <v>1</v>
      </c>
      <c r="O95" s="51"/>
      <c r="P95" s="68"/>
      <c r="Q95" s="51"/>
      <c r="R95" s="134"/>
      <c r="S95" s="125">
        <f t="shared" si="18"/>
        <v>1</v>
      </c>
      <c r="T95" s="94"/>
      <c r="U95" s="68"/>
      <c r="V95" s="51"/>
      <c r="W95" s="68"/>
      <c r="X95" s="51"/>
      <c r="Y95" s="51"/>
      <c r="Z95" s="51"/>
      <c r="AA95" s="68">
        <v>1</v>
      </c>
      <c r="AB95" s="51"/>
      <c r="AC95" s="68"/>
      <c r="AD95" s="51"/>
      <c r="AE95" s="51"/>
      <c r="AF95" s="64">
        <f t="shared" si="22"/>
        <v>1</v>
      </c>
      <c r="AG95" s="65">
        <f t="shared" si="23"/>
        <v>1</v>
      </c>
      <c r="AH95" s="51" t="s">
        <v>312</v>
      </c>
    </row>
    <row r="96" spans="1:34" s="80" customFormat="1" ht="73.5" customHeight="1" thickBot="1" x14ac:dyDescent="0.25">
      <c r="A96" s="68">
        <v>67</v>
      </c>
      <c r="B96" s="61" t="s">
        <v>151</v>
      </c>
      <c r="C96" s="49" t="s">
        <v>187</v>
      </c>
      <c r="D96" s="49" t="s">
        <v>156</v>
      </c>
      <c r="E96" s="238" t="s">
        <v>135</v>
      </c>
      <c r="F96" s="62" t="s">
        <v>133</v>
      </c>
      <c r="G96" s="68"/>
      <c r="H96" s="68"/>
      <c r="I96" s="51"/>
      <c r="J96" s="68"/>
      <c r="K96" s="51"/>
      <c r="L96" s="51"/>
      <c r="M96" s="68"/>
      <c r="N96" s="68">
        <v>1</v>
      </c>
      <c r="O96" s="51"/>
      <c r="P96" s="68"/>
      <c r="Q96" s="51"/>
      <c r="R96" s="134"/>
      <c r="S96" s="125">
        <f t="shared" si="18"/>
        <v>1</v>
      </c>
      <c r="T96" s="94"/>
      <c r="U96" s="68"/>
      <c r="V96" s="51"/>
      <c r="W96" s="68"/>
      <c r="X96" s="51"/>
      <c r="Y96" s="51"/>
      <c r="Z96" s="68">
        <v>1</v>
      </c>
      <c r="AA96" s="68"/>
      <c r="AB96" s="51"/>
      <c r="AC96" s="68"/>
      <c r="AD96" s="51"/>
      <c r="AE96" s="51"/>
      <c r="AF96" s="64">
        <f t="shared" si="22"/>
        <v>1</v>
      </c>
      <c r="AG96" s="65">
        <f t="shared" si="23"/>
        <v>1</v>
      </c>
      <c r="AH96" s="51" t="s">
        <v>278</v>
      </c>
    </row>
    <row r="97" spans="1:35" s="80" customFormat="1" ht="71.25" customHeight="1" thickBot="1" x14ac:dyDescent="0.25">
      <c r="A97" s="68">
        <v>68</v>
      </c>
      <c r="B97" s="61" t="s">
        <v>151</v>
      </c>
      <c r="C97" s="49" t="s">
        <v>187</v>
      </c>
      <c r="D97" s="49" t="s">
        <v>123</v>
      </c>
      <c r="E97" s="238" t="s">
        <v>168</v>
      </c>
      <c r="F97" s="62" t="s">
        <v>133</v>
      </c>
      <c r="G97" s="68"/>
      <c r="H97" s="68"/>
      <c r="I97" s="51"/>
      <c r="J97" s="68"/>
      <c r="K97" s="51"/>
      <c r="L97" s="51"/>
      <c r="M97" s="68"/>
      <c r="N97" s="68">
        <v>1</v>
      </c>
      <c r="O97" s="51"/>
      <c r="P97" s="68"/>
      <c r="Q97" s="51"/>
      <c r="R97" s="134"/>
      <c r="S97" s="125">
        <f t="shared" si="18"/>
        <v>1</v>
      </c>
      <c r="T97" s="94"/>
      <c r="U97" s="68"/>
      <c r="V97" s="51"/>
      <c r="W97" s="68"/>
      <c r="X97" s="51"/>
      <c r="Y97" s="51"/>
      <c r="Z97" s="68">
        <v>1</v>
      </c>
      <c r="AA97" s="68"/>
      <c r="AB97" s="51"/>
      <c r="AC97" s="68"/>
      <c r="AD97" s="51"/>
      <c r="AE97" s="51"/>
      <c r="AF97" s="64">
        <f t="shared" si="22"/>
        <v>1</v>
      </c>
      <c r="AG97" s="65">
        <f t="shared" si="23"/>
        <v>1</v>
      </c>
      <c r="AH97" s="49" t="s">
        <v>274</v>
      </c>
    </row>
    <row r="98" spans="1:35" s="80" customFormat="1" ht="71.25" customHeight="1" thickBot="1" x14ac:dyDescent="0.25">
      <c r="A98" s="68">
        <v>69</v>
      </c>
      <c r="B98" s="61" t="s">
        <v>151</v>
      </c>
      <c r="C98" s="49" t="s">
        <v>187</v>
      </c>
      <c r="D98" s="49" t="s">
        <v>162</v>
      </c>
      <c r="E98" s="238" t="s">
        <v>168</v>
      </c>
      <c r="F98" s="62" t="s">
        <v>133</v>
      </c>
      <c r="G98" s="68"/>
      <c r="H98" s="68"/>
      <c r="I98" s="51"/>
      <c r="J98" s="68"/>
      <c r="K98" s="51"/>
      <c r="L98" s="51"/>
      <c r="M98" s="68"/>
      <c r="N98" s="68">
        <v>1</v>
      </c>
      <c r="O98" s="51"/>
      <c r="P98" s="68"/>
      <c r="Q98" s="51"/>
      <c r="R98" s="134"/>
      <c r="S98" s="125">
        <f t="shared" si="18"/>
        <v>1</v>
      </c>
      <c r="T98" s="138"/>
      <c r="U98" s="68"/>
      <c r="V98" s="64"/>
      <c r="W98" s="68"/>
      <c r="X98" s="64"/>
      <c r="Y98" s="64"/>
      <c r="Z98" s="68">
        <v>1</v>
      </c>
      <c r="AA98" s="68"/>
      <c r="AB98" s="64"/>
      <c r="AC98" s="68"/>
      <c r="AD98" s="64"/>
      <c r="AE98" s="64"/>
      <c r="AF98" s="64">
        <f t="shared" si="22"/>
        <v>1</v>
      </c>
      <c r="AG98" s="65">
        <f t="shared" si="23"/>
        <v>1</v>
      </c>
      <c r="AH98" s="49" t="s">
        <v>275</v>
      </c>
    </row>
    <row r="99" spans="1:35" s="80" customFormat="1" ht="73.5" customHeight="1" thickBot="1" x14ac:dyDescent="0.25">
      <c r="A99" s="68">
        <f t="shared" ref="A99:A104" si="24">+A98+1</f>
        <v>70</v>
      </c>
      <c r="B99" s="61" t="s">
        <v>151</v>
      </c>
      <c r="C99" s="49" t="s">
        <v>187</v>
      </c>
      <c r="D99" s="49" t="s">
        <v>154</v>
      </c>
      <c r="E99" s="239" t="s">
        <v>276</v>
      </c>
      <c r="F99" s="62" t="s">
        <v>133</v>
      </c>
      <c r="G99" s="68"/>
      <c r="H99" s="68"/>
      <c r="I99" s="51"/>
      <c r="J99" s="68"/>
      <c r="K99" s="51"/>
      <c r="L99" s="51"/>
      <c r="M99" s="68"/>
      <c r="N99" s="68">
        <v>1</v>
      </c>
      <c r="O99" s="51"/>
      <c r="P99" s="68"/>
      <c r="Q99" s="51"/>
      <c r="R99" s="134"/>
      <c r="S99" s="125">
        <f t="shared" si="18"/>
        <v>1</v>
      </c>
      <c r="T99" s="138"/>
      <c r="U99" s="68"/>
      <c r="V99" s="64"/>
      <c r="W99" s="68"/>
      <c r="X99" s="64"/>
      <c r="Y99" s="64"/>
      <c r="Z99" s="68"/>
      <c r="AA99" s="68">
        <v>1</v>
      </c>
      <c r="AB99" s="64"/>
      <c r="AC99" s="68"/>
      <c r="AD99" s="64"/>
      <c r="AE99" s="64"/>
      <c r="AF99" s="64">
        <f t="shared" si="22"/>
        <v>1</v>
      </c>
      <c r="AG99" s="65">
        <f t="shared" si="23"/>
        <v>1</v>
      </c>
      <c r="AH99" s="49" t="s">
        <v>311</v>
      </c>
    </row>
    <row r="100" spans="1:35" s="80" customFormat="1" ht="75" customHeight="1" thickBot="1" x14ac:dyDescent="0.25">
      <c r="A100" s="68">
        <f t="shared" si="24"/>
        <v>71</v>
      </c>
      <c r="B100" s="61" t="s">
        <v>151</v>
      </c>
      <c r="C100" s="49" t="s">
        <v>187</v>
      </c>
      <c r="D100" s="57" t="s">
        <v>124</v>
      </c>
      <c r="E100" s="238" t="s">
        <v>176</v>
      </c>
      <c r="F100" s="90" t="s">
        <v>133</v>
      </c>
      <c r="G100" s="68"/>
      <c r="H100" s="68"/>
      <c r="I100" s="51"/>
      <c r="J100" s="68"/>
      <c r="K100" s="51"/>
      <c r="L100" s="51"/>
      <c r="M100" s="68"/>
      <c r="N100" s="68">
        <v>1</v>
      </c>
      <c r="O100" s="66"/>
      <c r="P100" s="68"/>
      <c r="Q100" s="66"/>
      <c r="R100" s="137"/>
      <c r="S100" s="125">
        <f t="shared" si="18"/>
        <v>1</v>
      </c>
      <c r="T100" s="138"/>
      <c r="U100" s="68"/>
      <c r="V100" s="64"/>
      <c r="W100" s="68"/>
      <c r="X100" s="64"/>
      <c r="Y100" s="64"/>
      <c r="Z100" s="68"/>
      <c r="AA100" s="68">
        <v>1</v>
      </c>
      <c r="AB100" s="64"/>
      <c r="AC100" s="64"/>
      <c r="AD100" s="64"/>
      <c r="AE100" s="64"/>
      <c r="AF100" s="64">
        <f t="shared" si="22"/>
        <v>1</v>
      </c>
      <c r="AG100" s="65">
        <f t="shared" si="23"/>
        <v>1</v>
      </c>
      <c r="AH100" s="49" t="s">
        <v>309</v>
      </c>
    </row>
    <row r="101" spans="1:35" s="80" customFormat="1" ht="72.75" customHeight="1" thickBot="1" x14ac:dyDescent="0.25">
      <c r="A101" s="68">
        <f t="shared" si="24"/>
        <v>72</v>
      </c>
      <c r="B101" s="61" t="s">
        <v>151</v>
      </c>
      <c r="C101" s="49" t="s">
        <v>187</v>
      </c>
      <c r="D101" s="49" t="s">
        <v>158</v>
      </c>
      <c r="E101" s="239" t="s">
        <v>713</v>
      </c>
      <c r="F101" s="90" t="s">
        <v>133</v>
      </c>
      <c r="G101" s="68"/>
      <c r="H101" s="68"/>
      <c r="I101" s="51"/>
      <c r="J101" s="68"/>
      <c r="K101" s="51"/>
      <c r="L101" s="51"/>
      <c r="M101" s="68"/>
      <c r="N101" s="68">
        <v>1</v>
      </c>
      <c r="O101" s="66"/>
      <c r="P101" s="68"/>
      <c r="Q101" s="66"/>
      <c r="R101" s="137"/>
      <c r="S101" s="125">
        <f>IFERROR(SUM(G101:R101),"")</f>
        <v>1</v>
      </c>
      <c r="T101" s="138"/>
      <c r="U101" s="68"/>
      <c r="V101" s="64"/>
      <c r="W101" s="68"/>
      <c r="X101" s="64"/>
      <c r="Y101" s="64"/>
      <c r="Z101" s="68"/>
      <c r="AA101" s="68">
        <v>1</v>
      </c>
      <c r="AB101" s="64"/>
      <c r="AC101" s="64"/>
      <c r="AD101" s="64"/>
      <c r="AE101" s="64"/>
      <c r="AF101" s="64">
        <f t="shared" si="22"/>
        <v>1</v>
      </c>
      <c r="AG101" s="65">
        <f t="shared" si="23"/>
        <v>1</v>
      </c>
      <c r="AH101" s="49" t="s">
        <v>316</v>
      </c>
    </row>
    <row r="102" spans="1:35" s="80" customFormat="1" ht="76.5" customHeight="1" thickBot="1" x14ac:dyDescent="0.25">
      <c r="A102" s="68">
        <f t="shared" si="24"/>
        <v>73</v>
      </c>
      <c r="B102" s="61" t="s">
        <v>151</v>
      </c>
      <c r="C102" s="49" t="s">
        <v>187</v>
      </c>
      <c r="D102" s="49" t="s">
        <v>160</v>
      </c>
      <c r="E102" s="239" t="s">
        <v>183</v>
      </c>
      <c r="F102" s="57" t="s">
        <v>133</v>
      </c>
      <c r="G102" s="68"/>
      <c r="H102" s="68"/>
      <c r="I102" s="51"/>
      <c r="J102" s="68"/>
      <c r="K102" s="51"/>
      <c r="L102" s="51"/>
      <c r="M102" s="68"/>
      <c r="N102" s="68">
        <v>1</v>
      </c>
      <c r="O102" s="66"/>
      <c r="P102" s="68"/>
      <c r="Q102" s="66"/>
      <c r="R102" s="137"/>
      <c r="S102" s="125">
        <f>IFERROR(SUM(G102:R102),"")</f>
        <v>1</v>
      </c>
      <c r="T102" s="138"/>
      <c r="U102" s="68"/>
      <c r="V102" s="64"/>
      <c r="W102" s="68"/>
      <c r="X102" s="64"/>
      <c r="Y102" s="64"/>
      <c r="Z102" s="68"/>
      <c r="AA102" s="68">
        <v>1</v>
      </c>
      <c r="AB102" s="64"/>
      <c r="AC102" s="64"/>
      <c r="AD102" s="68"/>
      <c r="AE102" s="64"/>
      <c r="AF102" s="64">
        <f t="shared" si="22"/>
        <v>1</v>
      </c>
      <c r="AG102" s="65">
        <f t="shared" si="23"/>
        <v>1</v>
      </c>
      <c r="AH102" s="51" t="s">
        <v>320</v>
      </c>
    </row>
    <row r="103" spans="1:35" s="80" customFormat="1" ht="72" customHeight="1" thickBot="1" x14ac:dyDescent="0.25">
      <c r="A103" s="68">
        <f t="shared" si="24"/>
        <v>74</v>
      </c>
      <c r="B103" s="61" t="s">
        <v>151</v>
      </c>
      <c r="C103" s="49" t="s">
        <v>187</v>
      </c>
      <c r="D103" s="49" t="s">
        <v>159</v>
      </c>
      <c r="E103" s="238" t="s">
        <v>176</v>
      </c>
      <c r="F103" s="90" t="s">
        <v>133</v>
      </c>
      <c r="G103" s="68"/>
      <c r="H103" s="68"/>
      <c r="I103" s="51"/>
      <c r="J103" s="68"/>
      <c r="K103" s="51"/>
      <c r="L103" s="51"/>
      <c r="M103" s="68"/>
      <c r="N103" s="68">
        <v>1</v>
      </c>
      <c r="O103" s="66"/>
      <c r="P103" s="68"/>
      <c r="Q103" s="66"/>
      <c r="R103" s="137"/>
      <c r="S103" s="125">
        <f>IFERROR(SUM(G103:R103),"")</f>
        <v>1</v>
      </c>
      <c r="T103" s="138"/>
      <c r="U103" s="68"/>
      <c r="V103" s="64"/>
      <c r="W103" s="68"/>
      <c r="X103" s="64"/>
      <c r="Y103" s="64"/>
      <c r="Z103" s="64"/>
      <c r="AA103" s="68">
        <v>1</v>
      </c>
      <c r="AB103" s="64"/>
      <c r="AC103" s="64"/>
      <c r="AD103" s="68"/>
      <c r="AE103" s="64"/>
      <c r="AF103" s="64">
        <f t="shared" si="22"/>
        <v>1</v>
      </c>
      <c r="AG103" s="65">
        <f t="shared" si="23"/>
        <v>1</v>
      </c>
      <c r="AH103" s="49" t="s">
        <v>308</v>
      </c>
    </row>
    <row r="104" spans="1:35" s="80" customFormat="1" ht="72.75" customHeight="1" thickBot="1" x14ac:dyDescent="0.25">
      <c r="A104" s="68">
        <f t="shared" si="24"/>
        <v>75</v>
      </c>
      <c r="B104" s="61" t="s">
        <v>151</v>
      </c>
      <c r="C104" s="49" t="s">
        <v>187</v>
      </c>
      <c r="D104" s="49" t="s">
        <v>199</v>
      </c>
      <c r="E104" s="238" t="s">
        <v>135</v>
      </c>
      <c r="F104" s="62" t="s">
        <v>133</v>
      </c>
      <c r="G104" s="68"/>
      <c r="H104" s="68"/>
      <c r="I104" s="51"/>
      <c r="J104" s="68"/>
      <c r="K104" s="51"/>
      <c r="L104" s="51"/>
      <c r="M104" s="68"/>
      <c r="N104" s="68">
        <v>1</v>
      </c>
      <c r="O104" s="51"/>
      <c r="P104" s="68"/>
      <c r="Q104" s="51"/>
      <c r="R104" s="134"/>
      <c r="S104" s="125">
        <f t="shared" si="18"/>
        <v>1</v>
      </c>
      <c r="T104" s="138"/>
      <c r="U104" s="68"/>
      <c r="V104" s="64"/>
      <c r="W104" s="68"/>
      <c r="X104" s="64"/>
      <c r="Y104" s="64"/>
      <c r="Z104" s="68">
        <v>1</v>
      </c>
      <c r="AA104" s="68"/>
      <c r="AB104" s="64"/>
      <c r="AC104" s="68"/>
      <c r="AD104" s="64"/>
      <c r="AE104" s="64"/>
      <c r="AF104" s="64">
        <f t="shared" si="22"/>
        <v>1</v>
      </c>
      <c r="AG104" s="65">
        <f t="shared" si="23"/>
        <v>1</v>
      </c>
      <c r="AH104" s="49" t="s">
        <v>264</v>
      </c>
    </row>
    <row r="105" spans="1:35" s="80" customFormat="1" ht="18" thickBot="1" x14ac:dyDescent="0.25">
      <c r="A105" s="98"/>
      <c r="B105" s="91"/>
      <c r="C105" s="92"/>
      <c r="D105" s="52"/>
      <c r="E105" s="52"/>
      <c r="F105" s="92"/>
      <c r="G105" s="219">
        <f t="shared" ref="G105:AF105" si="25">SUM(G87:G104)</f>
        <v>0</v>
      </c>
      <c r="H105" s="219">
        <f t="shared" si="25"/>
        <v>0</v>
      </c>
      <c r="I105" s="219">
        <f t="shared" si="25"/>
        <v>0</v>
      </c>
      <c r="J105" s="219">
        <f t="shared" si="25"/>
        <v>0</v>
      </c>
      <c r="K105" s="219">
        <f t="shared" si="25"/>
        <v>0</v>
      </c>
      <c r="L105" s="219">
        <f t="shared" si="25"/>
        <v>0</v>
      </c>
      <c r="M105" s="219">
        <f t="shared" si="25"/>
        <v>0</v>
      </c>
      <c r="N105" s="219">
        <f t="shared" si="25"/>
        <v>17</v>
      </c>
      <c r="O105" s="219">
        <f t="shared" si="25"/>
        <v>1</v>
      </c>
      <c r="P105" s="219">
        <f t="shared" si="25"/>
        <v>0</v>
      </c>
      <c r="Q105" s="219">
        <f t="shared" si="25"/>
        <v>0</v>
      </c>
      <c r="R105" s="220">
        <f t="shared" si="25"/>
        <v>0</v>
      </c>
      <c r="S105" s="125">
        <f t="shared" si="25"/>
        <v>18</v>
      </c>
      <c r="T105" s="221">
        <f t="shared" si="25"/>
        <v>0</v>
      </c>
      <c r="U105" s="219">
        <f t="shared" si="25"/>
        <v>0</v>
      </c>
      <c r="V105" s="219">
        <f t="shared" si="25"/>
        <v>0</v>
      </c>
      <c r="W105" s="219">
        <f t="shared" si="25"/>
        <v>0</v>
      </c>
      <c r="X105" s="219">
        <f t="shared" si="25"/>
        <v>0</v>
      </c>
      <c r="Y105" s="219">
        <f t="shared" si="25"/>
        <v>0</v>
      </c>
      <c r="Z105" s="219">
        <f t="shared" si="25"/>
        <v>5</v>
      </c>
      <c r="AA105" s="219">
        <f t="shared" si="25"/>
        <v>12</v>
      </c>
      <c r="AB105" s="219">
        <f t="shared" si="25"/>
        <v>1</v>
      </c>
      <c r="AC105" s="219">
        <f t="shared" si="25"/>
        <v>0</v>
      </c>
      <c r="AD105" s="219">
        <f t="shared" si="25"/>
        <v>0</v>
      </c>
      <c r="AE105" s="219">
        <f t="shared" si="25"/>
        <v>0</v>
      </c>
      <c r="AF105" s="63">
        <f t="shared" si="25"/>
        <v>18</v>
      </c>
      <c r="AG105" s="75">
        <f>+AF105/S105</f>
        <v>1</v>
      </c>
      <c r="AH105" s="89"/>
    </row>
    <row r="106" spans="1:35" s="80" customFormat="1" ht="18" thickBot="1" x14ac:dyDescent="0.25">
      <c r="A106" s="98"/>
      <c r="B106" s="91"/>
      <c r="C106" s="92"/>
      <c r="D106" s="52"/>
      <c r="E106" s="52"/>
      <c r="F106" s="92"/>
      <c r="G106" s="492">
        <f>+G105+H105+I105</f>
        <v>0</v>
      </c>
      <c r="H106" s="492"/>
      <c r="I106" s="492"/>
      <c r="J106" s="493">
        <f>+J105+K105+L105</f>
        <v>0</v>
      </c>
      <c r="K106" s="494"/>
      <c r="L106" s="495"/>
      <c r="M106" s="492">
        <f>+M105+N105+O105</f>
        <v>18</v>
      </c>
      <c r="N106" s="492"/>
      <c r="O106" s="492"/>
      <c r="P106" s="492">
        <f>+P105+Q105+R105</f>
        <v>0</v>
      </c>
      <c r="Q106" s="492"/>
      <c r="R106" s="493"/>
      <c r="S106" s="125">
        <f>+G106+J106+M106+P106</f>
        <v>18</v>
      </c>
      <c r="T106" s="495">
        <f>+T105+U105+V105</f>
        <v>0</v>
      </c>
      <c r="U106" s="492"/>
      <c r="V106" s="492"/>
      <c r="W106" s="492">
        <f>+W105+X105+Y105</f>
        <v>0</v>
      </c>
      <c r="X106" s="492"/>
      <c r="Y106" s="492"/>
      <c r="Z106" s="493">
        <f>+Z105+AA105+AB105</f>
        <v>18</v>
      </c>
      <c r="AA106" s="494"/>
      <c r="AB106" s="495"/>
      <c r="AC106" s="492">
        <f>+AC105+AD105+AE105</f>
        <v>0</v>
      </c>
      <c r="AD106" s="492"/>
      <c r="AE106" s="492"/>
      <c r="AF106" s="63">
        <f>+T106+W106+Z106+AC106</f>
        <v>18</v>
      </c>
      <c r="AG106" s="75">
        <f>+AF106/S106</f>
        <v>1</v>
      </c>
      <c r="AH106" s="89"/>
    </row>
    <row r="107" spans="1:35" s="80" customFormat="1" ht="18" thickBot="1" x14ac:dyDescent="0.25">
      <c r="A107" s="98"/>
      <c r="B107" s="91"/>
      <c r="C107" s="92"/>
      <c r="D107" s="52"/>
      <c r="E107" s="52"/>
      <c r="F107" s="92"/>
      <c r="G107" s="487">
        <f>+G106/S106</f>
        <v>0</v>
      </c>
      <c r="H107" s="487"/>
      <c r="I107" s="487"/>
      <c r="J107" s="487">
        <f>+J106/S106</f>
        <v>0</v>
      </c>
      <c r="K107" s="487"/>
      <c r="L107" s="487"/>
      <c r="M107" s="487">
        <f>+M106/S106</f>
        <v>1</v>
      </c>
      <c r="N107" s="487"/>
      <c r="O107" s="487"/>
      <c r="P107" s="487">
        <f>+P106/S106</f>
        <v>0</v>
      </c>
      <c r="Q107" s="487"/>
      <c r="R107" s="488"/>
      <c r="S107" s="139">
        <f>+G107+J107+M107+P107</f>
        <v>1</v>
      </c>
      <c r="T107" s="496" t="e">
        <f>+T106/G106</f>
        <v>#DIV/0!</v>
      </c>
      <c r="U107" s="487"/>
      <c r="V107" s="487"/>
      <c r="W107" s="481" t="e">
        <f>+W106/J106</f>
        <v>#DIV/0!</v>
      </c>
      <c r="X107" s="481"/>
      <c r="Y107" s="481"/>
      <c r="Z107" s="487">
        <f>+Z106/M106</f>
        <v>1</v>
      </c>
      <c r="AA107" s="487"/>
      <c r="AB107" s="487"/>
      <c r="AC107" s="481" t="e">
        <f>+AC106/P106</f>
        <v>#DIV/0!</v>
      </c>
      <c r="AD107" s="481"/>
      <c r="AE107" s="481"/>
      <c r="AF107" s="79" t="e">
        <f>(T107+W107+Z107)/3</f>
        <v>#DIV/0!</v>
      </c>
      <c r="AG107" s="93"/>
      <c r="AH107" s="89"/>
    </row>
    <row r="108" spans="1:35" ht="69.75" customHeight="1" thickBot="1" x14ac:dyDescent="0.25">
      <c r="A108" s="489" t="s">
        <v>132</v>
      </c>
      <c r="B108" s="490"/>
      <c r="C108" s="490"/>
      <c r="D108" s="490"/>
      <c r="E108" s="490"/>
      <c r="F108" s="490"/>
      <c r="G108" s="490"/>
      <c r="H108" s="490"/>
      <c r="I108" s="490"/>
      <c r="J108" s="490"/>
      <c r="K108" s="490"/>
      <c r="L108" s="490"/>
      <c r="M108" s="490"/>
      <c r="N108" s="490"/>
      <c r="O108" s="490"/>
      <c r="P108" s="490"/>
      <c r="Q108" s="490"/>
      <c r="R108" s="490"/>
      <c r="S108" s="490"/>
      <c r="T108" s="490"/>
      <c r="U108" s="490"/>
      <c r="V108" s="490"/>
      <c r="W108" s="490"/>
      <c r="X108" s="490"/>
      <c r="Y108" s="490"/>
      <c r="Z108" s="490"/>
      <c r="AA108" s="490"/>
      <c r="AB108" s="490"/>
      <c r="AC108" s="490"/>
      <c r="AD108" s="490"/>
      <c r="AE108" s="490"/>
      <c r="AF108" s="490"/>
      <c r="AG108" s="490"/>
      <c r="AH108" s="491"/>
    </row>
    <row r="109" spans="1:35" s="80" customFormat="1" ht="308.25" customHeight="1" thickBot="1" x14ac:dyDescent="0.25">
      <c r="A109" s="68">
        <v>76</v>
      </c>
      <c r="B109" s="62" t="s">
        <v>175</v>
      </c>
      <c r="C109" s="62" t="s">
        <v>175</v>
      </c>
      <c r="D109" s="82" t="s">
        <v>220</v>
      </c>
      <c r="E109" s="62" t="s">
        <v>168</v>
      </c>
      <c r="F109" s="62" t="s">
        <v>244</v>
      </c>
      <c r="G109" s="68"/>
      <c r="H109" s="68">
        <v>1</v>
      </c>
      <c r="I109" s="68"/>
      <c r="J109" s="68"/>
      <c r="K109" s="68"/>
      <c r="L109" s="68"/>
      <c r="M109" s="68">
        <v>1</v>
      </c>
      <c r="N109" s="68"/>
      <c r="O109" s="68"/>
      <c r="P109" s="68"/>
      <c r="Q109" s="388">
        <v>1</v>
      </c>
      <c r="R109" s="98"/>
      <c r="S109" s="125">
        <f>IFERROR(SUM(G109:R109),"")</f>
        <v>3</v>
      </c>
      <c r="T109" s="94"/>
      <c r="U109" s="68">
        <v>1</v>
      </c>
      <c r="V109" s="51"/>
      <c r="W109" s="68">
        <v>1</v>
      </c>
      <c r="X109" s="68">
        <v>1</v>
      </c>
      <c r="Y109" s="68"/>
      <c r="Z109" s="68">
        <v>1</v>
      </c>
      <c r="AA109" s="68"/>
      <c r="AB109" s="68"/>
      <c r="AC109" s="51"/>
      <c r="AD109" s="68"/>
      <c r="AE109" s="51"/>
      <c r="AF109" s="64">
        <f>IFERROR(SUM(T109:AE109),"")</f>
        <v>4</v>
      </c>
      <c r="AG109" s="65">
        <f t="shared" si="23"/>
        <v>1</v>
      </c>
      <c r="AH109" s="49" t="s">
        <v>272</v>
      </c>
      <c r="AI109" s="228" t="s">
        <v>281</v>
      </c>
    </row>
    <row r="110" spans="1:35" s="80" customFormat="1" ht="128.25" customHeight="1" thickBot="1" x14ac:dyDescent="0.25">
      <c r="A110" s="68">
        <v>77</v>
      </c>
      <c r="B110" s="62" t="s">
        <v>175</v>
      </c>
      <c r="C110" s="62" t="s">
        <v>175</v>
      </c>
      <c r="D110" s="82" t="s">
        <v>1118</v>
      </c>
      <c r="E110" s="62" t="s">
        <v>994</v>
      </c>
      <c r="F110" s="62" t="s">
        <v>244</v>
      </c>
      <c r="G110" s="68"/>
      <c r="H110" s="68"/>
      <c r="I110" s="68"/>
      <c r="J110" s="68"/>
      <c r="K110" s="68"/>
      <c r="L110" s="68"/>
      <c r="M110" s="68"/>
      <c r="N110" s="68"/>
      <c r="O110" s="68"/>
      <c r="P110" s="68"/>
      <c r="Q110" s="68">
        <v>1</v>
      </c>
      <c r="R110" s="98"/>
      <c r="S110" s="125">
        <f>IFERROR(SUM(G110:R110),"")</f>
        <v>1</v>
      </c>
      <c r="T110" s="94"/>
      <c r="U110" s="51"/>
      <c r="V110" s="51"/>
      <c r="W110" s="51"/>
      <c r="X110" s="51"/>
      <c r="Y110" s="68"/>
      <c r="Z110" s="51"/>
      <c r="AA110" s="51"/>
      <c r="AB110" s="51"/>
      <c r="AC110" s="51"/>
      <c r="AD110" s="64">
        <v>1</v>
      </c>
      <c r="AE110" s="51"/>
      <c r="AF110" s="64">
        <f t="shared" ref="AF110:AF114" si="26">IFERROR(SUM(T110:AE110),"")</f>
        <v>1</v>
      </c>
      <c r="AG110" s="65">
        <f t="shared" si="23"/>
        <v>1</v>
      </c>
      <c r="AH110" s="49" t="s">
        <v>1008</v>
      </c>
      <c r="AI110" s="299" t="s">
        <v>282</v>
      </c>
    </row>
    <row r="111" spans="1:35" s="80" customFormat="1" ht="57.75" customHeight="1" thickBot="1" x14ac:dyDescent="0.25">
      <c r="A111" s="68">
        <v>78</v>
      </c>
      <c r="B111" s="62" t="s">
        <v>175</v>
      </c>
      <c r="C111" s="62" t="s">
        <v>175</v>
      </c>
      <c r="D111" s="82" t="s">
        <v>190</v>
      </c>
      <c r="E111" s="62" t="s">
        <v>301</v>
      </c>
      <c r="F111" s="62" t="s">
        <v>244</v>
      </c>
      <c r="G111" s="68"/>
      <c r="H111" s="68"/>
      <c r="I111" s="68"/>
      <c r="J111" s="68"/>
      <c r="K111" s="68"/>
      <c r="L111" s="68"/>
      <c r="M111" s="68"/>
      <c r="N111" s="68"/>
      <c r="O111" s="68">
        <v>1</v>
      </c>
      <c r="P111" s="68"/>
      <c r="Q111" s="68"/>
      <c r="R111" s="98"/>
      <c r="S111" s="125">
        <f>IFERROR(SUM(G111:R111),"")</f>
        <v>1</v>
      </c>
      <c r="T111" s="94"/>
      <c r="U111" s="51"/>
      <c r="V111" s="51"/>
      <c r="W111" s="51"/>
      <c r="X111" s="51"/>
      <c r="Y111" s="68"/>
      <c r="Z111" s="51"/>
      <c r="AA111" s="51"/>
      <c r="AB111" s="64">
        <v>1</v>
      </c>
      <c r="AC111" s="51"/>
      <c r="AD111" s="51"/>
      <c r="AE111" s="51"/>
      <c r="AF111" s="64">
        <f t="shared" si="26"/>
        <v>1</v>
      </c>
      <c r="AG111" s="65">
        <f t="shared" si="23"/>
        <v>1</v>
      </c>
      <c r="AH111" s="49" t="s">
        <v>718</v>
      </c>
    </row>
    <row r="112" spans="1:35" s="80" customFormat="1" ht="71.25" customHeight="1" thickBot="1" x14ac:dyDescent="0.25">
      <c r="A112" s="68">
        <v>79</v>
      </c>
      <c r="B112" s="49" t="s">
        <v>175</v>
      </c>
      <c r="C112" s="49" t="s">
        <v>175</v>
      </c>
      <c r="D112" s="54" t="s">
        <v>223</v>
      </c>
      <c r="E112" s="239" t="s">
        <v>259</v>
      </c>
      <c r="F112" s="62" t="s">
        <v>244</v>
      </c>
      <c r="G112" s="68"/>
      <c r="H112" s="68"/>
      <c r="I112" s="68"/>
      <c r="J112" s="68"/>
      <c r="K112" s="68"/>
      <c r="L112" s="68"/>
      <c r="M112" s="68">
        <v>1</v>
      </c>
      <c r="N112" s="68"/>
      <c r="O112" s="68"/>
      <c r="P112" s="68"/>
      <c r="Q112" s="68"/>
      <c r="R112" s="98"/>
      <c r="S112" s="125">
        <f t="shared" ref="S112" si="27">IFERROR(SUM(G112:R112),"")</f>
        <v>1</v>
      </c>
      <c r="T112" s="94"/>
      <c r="U112" s="51"/>
      <c r="V112" s="51"/>
      <c r="W112" s="51"/>
      <c r="X112" s="51"/>
      <c r="Y112" s="68"/>
      <c r="Z112" s="68">
        <v>1</v>
      </c>
      <c r="AA112" s="51"/>
      <c r="AB112" s="51"/>
      <c r="AC112" s="51"/>
      <c r="AD112" s="51"/>
      <c r="AE112" s="51"/>
      <c r="AF112" s="64">
        <f t="shared" si="26"/>
        <v>1</v>
      </c>
      <c r="AG112" s="65">
        <f t="shared" si="23"/>
        <v>1</v>
      </c>
      <c r="AH112" s="49" t="s">
        <v>269</v>
      </c>
    </row>
    <row r="113" spans="1:36" s="80" customFormat="1" ht="57.75" customHeight="1" thickBot="1" x14ac:dyDescent="0.25">
      <c r="A113" s="68">
        <v>80</v>
      </c>
      <c r="B113" s="49" t="s">
        <v>175</v>
      </c>
      <c r="C113" s="49" t="s">
        <v>175</v>
      </c>
      <c r="D113" s="54" t="s">
        <v>1119</v>
      </c>
      <c r="E113" s="49" t="s">
        <v>135</v>
      </c>
      <c r="F113" s="62" t="s">
        <v>24</v>
      </c>
      <c r="G113" s="68"/>
      <c r="H113" s="68"/>
      <c r="I113" s="68"/>
      <c r="J113" s="68"/>
      <c r="K113" s="68">
        <v>1</v>
      </c>
      <c r="L113" s="68"/>
      <c r="M113" s="68"/>
      <c r="N113" s="68"/>
      <c r="O113" s="68"/>
      <c r="P113" s="68"/>
      <c r="Q113" s="68"/>
      <c r="R113" s="98"/>
      <c r="S113" s="125">
        <v>1</v>
      </c>
      <c r="T113" s="94"/>
      <c r="U113" s="51"/>
      <c r="V113" s="51"/>
      <c r="W113" s="51"/>
      <c r="X113" s="51">
        <v>1</v>
      </c>
      <c r="Y113" s="68"/>
      <c r="Z113" s="51"/>
      <c r="AA113" s="51"/>
      <c r="AB113" s="51"/>
      <c r="AC113" s="51"/>
      <c r="AD113" s="51"/>
      <c r="AE113" s="51"/>
      <c r="AF113" s="64">
        <v>1</v>
      </c>
      <c r="AG113" s="65">
        <v>1</v>
      </c>
      <c r="AH113" s="49" t="s">
        <v>266</v>
      </c>
    </row>
    <row r="114" spans="1:36" s="80" customFormat="1" ht="69" customHeight="1" thickBot="1" x14ac:dyDescent="0.25">
      <c r="A114" s="68">
        <v>81</v>
      </c>
      <c r="B114" s="49" t="s">
        <v>175</v>
      </c>
      <c r="C114" s="49" t="s">
        <v>175</v>
      </c>
      <c r="D114" s="54" t="s">
        <v>173</v>
      </c>
      <c r="E114" s="49" t="s">
        <v>917</v>
      </c>
      <c r="F114" s="62" t="s">
        <v>24</v>
      </c>
      <c r="G114" s="68"/>
      <c r="H114" s="68"/>
      <c r="I114" s="68"/>
      <c r="J114" s="68"/>
      <c r="K114" s="68"/>
      <c r="L114" s="68"/>
      <c r="M114" s="68"/>
      <c r="N114" s="68"/>
      <c r="O114" s="68"/>
      <c r="P114" s="68"/>
      <c r="Q114" s="68">
        <v>1</v>
      </c>
      <c r="R114" s="98"/>
      <c r="S114" s="125">
        <v>1</v>
      </c>
      <c r="T114" s="94"/>
      <c r="U114" s="51"/>
      <c r="V114" s="51"/>
      <c r="W114" s="51"/>
      <c r="X114" s="51"/>
      <c r="Y114" s="68"/>
      <c r="Z114" s="51"/>
      <c r="AA114" s="51"/>
      <c r="AB114" s="51"/>
      <c r="AC114" s="51"/>
      <c r="AD114" s="51"/>
      <c r="AE114" s="64">
        <v>1</v>
      </c>
      <c r="AF114" s="64">
        <f t="shared" si="26"/>
        <v>1</v>
      </c>
      <c r="AG114" s="65">
        <f t="shared" si="23"/>
        <v>1</v>
      </c>
      <c r="AH114" s="49" t="s">
        <v>1113</v>
      </c>
    </row>
    <row r="115" spans="1:36" s="80" customFormat="1" ht="328.5" thickBot="1" x14ac:dyDescent="0.25">
      <c r="A115" s="68">
        <v>82</v>
      </c>
      <c r="B115" s="49" t="s">
        <v>175</v>
      </c>
      <c r="C115" s="49" t="s">
        <v>175</v>
      </c>
      <c r="D115" s="54" t="s">
        <v>218</v>
      </c>
      <c r="E115" s="49" t="s">
        <v>712</v>
      </c>
      <c r="F115" s="62" t="s">
        <v>244</v>
      </c>
      <c r="G115" s="68"/>
      <c r="H115" s="68"/>
      <c r="I115" s="68"/>
      <c r="J115" s="68"/>
      <c r="K115" s="68"/>
      <c r="L115" s="68"/>
      <c r="M115" s="68"/>
      <c r="N115" s="68"/>
      <c r="O115" s="68"/>
      <c r="P115" s="68"/>
      <c r="Q115" s="68">
        <v>1</v>
      </c>
      <c r="R115" s="98"/>
      <c r="S115" s="125">
        <f>IFERROR(SUM(G115:R115),"")</f>
        <v>1</v>
      </c>
      <c r="T115" s="94"/>
      <c r="U115" s="51"/>
      <c r="V115" s="51"/>
      <c r="W115" s="51"/>
      <c r="X115" s="51"/>
      <c r="Y115" s="68"/>
      <c r="Z115" s="51"/>
      <c r="AA115" s="51"/>
      <c r="AB115" s="51"/>
      <c r="AC115" s="51"/>
      <c r="AD115" s="51"/>
      <c r="AE115" s="64">
        <v>1</v>
      </c>
      <c r="AF115" s="64">
        <f t="shared" ref="AF115:AF116" si="28">IFERROR(SUM(T115:AE115),"")</f>
        <v>1</v>
      </c>
      <c r="AG115" s="65">
        <f t="shared" ref="AG115:AG116" si="29">IF(AND(S115=0,AF115=0),"",IF(IFERROR(AF115/S115,"")&gt;100%,100%,IFERROR(AF115/S115,"")))</f>
        <v>1</v>
      </c>
      <c r="AH115" s="49" t="s">
        <v>1114</v>
      </c>
    </row>
    <row r="116" spans="1:36" s="80" customFormat="1" ht="86.25" customHeight="1" thickBot="1" x14ac:dyDescent="0.25">
      <c r="A116" s="98">
        <v>83</v>
      </c>
      <c r="B116" s="49" t="s">
        <v>175</v>
      </c>
      <c r="C116" s="49" t="s">
        <v>175</v>
      </c>
      <c r="D116" s="54" t="s">
        <v>302</v>
      </c>
      <c r="E116" s="49" t="s">
        <v>916</v>
      </c>
      <c r="F116" s="62" t="s">
        <v>244</v>
      </c>
      <c r="G116" s="68"/>
      <c r="H116" s="68"/>
      <c r="I116" s="68"/>
      <c r="J116" s="68"/>
      <c r="K116" s="68"/>
      <c r="L116" s="68"/>
      <c r="M116" s="68"/>
      <c r="N116" s="68"/>
      <c r="O116" s="68"/>
      <c r="P116" s="68"/>
      <c r="Q116" s="68">
        <v>1</v>
      </c>
      <c r="R116" s="98"/>
      <c r="S116" s="125">
        <f>IFERROR(SUM(G116:R116),"")</f>
        <v>1</v>
      </c>
      <c r="T116" s="94"/>
      <c r="U116" s="51"/>
      <c r="V116" s="51"/>
      <c r="W116" s="51"/>
      <c r="X116" s="51"/>
      <c r="Y116" s="68"/>
      <c r="Z116" s="51"/>
      <c r="AA116" s="51"/>
      <c r="AB116" s="51"/>
      <c r="AC116" s="51"/>
      <c r="AD116" s="51"/>
      <c r="AE116" s="51">
        <v>1</v>
      </c>
      <c r="AF116" s="64">
        <f t="shared" si="28"/>
        <v>1</v>
      </c>
      <c r="AG116" s="65">
        <f t="shared" si="29"/>
        <v>1</v>
      </c>
      <c r="AH116" s="49" t="s">
        <v>1105</v>
      </c>
    </row>
    <row r="117" spans="1:36" ht="18" thickBot="1" x14ac:dyDescent="0.25"/>
    <row r="118" spans="1:36" s="80" customFormat="1" ht="18" thickBot="1" x14ac:dyDescent="0.25">
      <c r="A118" s="98"/>
      <c r="B118" s="91"/>
      <c r="C118" s="92"/>
      <c r="D118" s="52"/>
      <c r="E118" s="52"/>
      <c r="F118" s="92"/>
      <c r="G118" s="354">
        <f t="shared" ref="G118:AC118" si="30">SUM(G109:G116)</f>
        <v>0</v>
      </c>
      <c r="H118" s="354">
        <f t="shared" si="30"/>
        <v>1</v>
      </c>
      <c r="I118" s="354">
        <f t="shared" si="30"/>
        <v>0</v>
      </c>
      <c r="J118" s="354">
        <f t="shared" si="30"/>
        <v>0</v>
      </c>
      <c r="K118" s="354">
        <f t="shared" si="30"/>
        <v>1</v>
      </c>
      <c r="L118" s="354">
        <f t="shared" si="30"/>
        <v>0</v>
      </c>
      <c r="M118" s="354">
        <f t="shared" si="30"/>
        <v>2</v>
      </c>
      <c r="N118" s="354">
        <f t="shared" si="30"/>
        <v>0</v>
      </c>
      <c r="O118" s="354">
        <f t="shared" si="30"/>
        <v>1</v>
      </c>
      <c r="P118" s="354">
        <f t="shared" si="30"/>
        <v>0</v>
      </c>
      <c r="Q118" s="219">
        <f>SUM(Q109:Q116)</f>
        <v>5</v>
      </c>
      <c r="R118" s="354">
        <f t="shared" ref="R118" si="31">SUM(R109:R116)</f>
        <v>0</v>
      </c>
      <c r="S118" s="125">
        <f>SUM(S109:S116)</f>
        <v>10</v>
      </c>
      <c r="T118" s="354">
        <f t="shared" si="30"/>
        <v>0</v>
      </c>
      <c r="U118" s="354">
        <f t="shared" si="30"/>
        <v>1</v>
      </c>
      <c r="V118" s="354">
        <f t="shared" si="30"/>
        <v>0</v>
      </c>
      <c r="W118" s="354">
        <f t="shared" si="30"/>
        <v>1</v>
      </c>
      <c r="X118" s="354">
        <f t="shared" si="30"/>
        <v>2</v>
      </c>
      <c r="Y118" s="354">
        <f t="shared" si="30"/>
        <v>0</v>
      </c>
      <c r="Z118" s="354">
        <f t="shared" si="30"/>
        <v>2</v>
      </c>
      <c r="AA118" s="354">
        <f t="shared" si="30"/>
        <v>0</v>
      </c>
      <c r="AB118" s="354">
        <f t="shared" si="30"/>
        <v>1</v>
      </c>
      <c r="AC118" s="354">
        <f t="shared" si="30"/>
        <v>0</v>
      </c>
      <c r="AD118" s="354">
        <f>SUM(AD109:AD116)</f>
        <v>1</v>
      </c>
      <c r="AE118" s="354">
        <f t="shared" ref="AE118" si="32">SUM(AE109:AE116)</f>
        <v>3</v>
      </c>
      <c r="AF118" s="125">
        <f>SUM(AF109:AF116)</f>
        <v>11</v>
      </c>
      <c r="AG118" s="75">
        <f>+AF118/S118</f>
        <v>1.1000000000000001</v>
      </c>
      <c r="AH118" s="89"/>
    </row>
    <row r="119" spans="1:36" ht="18" thickBot="1" x14ac:dyDescent="0.25">
      <c r="A119" s="96"/>
      <c r="B119" s="215"/>
      <c r="C119" s="88"/>
      <c r="D119" s="95"/>
      <c r="E119" s="95"/>
      <c r="F119" s="214"/>
      <c r="G119" s="492">
        <f>+G118+H118+I118</f>
        <v>1</v>
      </c>
      <c r="H119" s="492"/>
      <c r="I119" s="492"/>
      <c r="J119" s="493">
        <f>+J118+K118+L118</f>
        <v>1</v>
      </c>
      <c r="K119" s="494"/>
      <c r="L119" s="495"/>
      <c r="M119" s="492">
        <f>+M118+N118+O118</f>
        <v>3</v>
      </c>
      <c r="N119" s="492"/>
      <c r="O119" s="492"/>
      <c r="P119" s="492">
        <f>+P118+Q118+R118</f>
        <v>5</v>
      </c>
      <c r="Q119" s="492"/>
      <c r="R119" s="493"/>
      <c r="S119" s="125">
        <f>+G119+J119+M119+P119</f>
        <v>10</v>
      </c>
      <c r="T119" s="495">
        <f>+T118+U118+V118</f>
        <v>1</v>
      </c>
      <c r="U119" s="492"/>
      <c r="V119" s="492"/>
      <c r="W119" s="492">
        <f>+W118+X118+Y118</f>
        <v>3</v>
      </c>
      <c r="X119" s="492"/>
      <c r="Y119" s="492"/>
      <c r="Z119" s="493">
        <f>+Z118+AA118+AB118</f>
        <v>3</v>
      </c>
      <c r="AA119" s="494"/>
      <c r="AB119" s="495"/>
      <c r="AC119" s="492">
        <f>+AC118+AD118+AE118</f>
        <v>4</v>
      </c>
      <c r="AD119" s="492"/>
      <c r="AE119" s="492"/>
      <c r="AF119" s="63">
        <f>+T119+W119+Z119+AC119</f>
        <v>11</v>
      </c>
      <c r="AG119" s="75">
        <f>+AF119/S119</f>
        <v>1.1000000000000001</v>
      </c>
      <c r="AH119" s="212"/>
    </row>
    <row r="120" spans="1:36" ht="18" thickBot="1" x14ac:dyDescent="0.25">
      <c r="A120" s="355"/>
      <c r="B120" s="140"/>
      <c r="C120" s="141"/>
      <c r="D120" s="142"/>
      <c r="E120" s="142"/>
      <c r="F120" s="213"/>
      <c r="G120" s="487">
        <f>+G119/S119</f>
        <v>0.1</v>
      </c>
      <c r="H120" s="487"/>
      <c r="I120" s="487"/>
      <c r="J120" s="487">
        <f>+J119/S119</f>
        <v>0.1</v>
      </c>
      <c r="K120" s="487"/>
      <c r="L120" s="487"/>
      <c r="M120" s="487">
        <f>+M119/S119</f>
        <v>0.3</v>
      </c>
      <c r="N120" s="487"/>
      <c r="O120" s="487"/>
      <c r="P120" s="487">
        <f>+P119/S119</f>
        <v>0.5</v>
      </c>
      <c r="Q120" s="487"/>
      <c r="R120" s="488"/>
      <c r="S120" s="139">
        <f>+G120+J120+M120+P120</f>
        <v>1</v>
      </c>
      <c r="T120" s="483">
        <f>+T119/G119</f>
        <v>1</v>
      </c>
      <c r="U120" s="481"/>
      <c r="V120" s="481"/>
      <c r="W120" s="482">
        <f>+W119/J119</f>
        <v>3</v>
      </c>
      <c r="X120" s="486"/>
      <c r="Y120" s="483"/>
      <c r="Z120" s="482">
        <f>+Z119/M119</f>
        <v>1</v>
      </c>
      <c r="AA120" s="486"/>
      <c r="AB120" s="483"/>
      <c r="AC120" s="481">
        <f>+AC119/P119</f>
        <v>0.8</v>
      </c>
      <c r="AD120" s="481"/>
      <c r="AE120" s="481"/>
      <c r="AF120" s="79">
        <f>(T120+W120+Z120)/3</f>
        <v>1.6666666666666667</v>
      </c>
      <c r="AG120" s="75"/>
      <c r="AH120" s="145"/>
    </row>
    <row r="121" spans="1:36" ht="69.75" customHeight="1" thickBot="1" x14ac:dyDescent="0.25">
      <c r="A121" s="489" t="s">
        <v>177</v>
      </c>
      <c r="B121" s="490"/>
      <c r="C121" s="490"/>
      <c r="D121" s="490"/>
      <c r="E121" s="490"/>
      <c r="F121" s="490"/>
      <c r="G121" s="490"/>
      <c r="H121" s="490"/>
      <c r="I121" s="490"/>
      <c r="J121" s="490"/>
      <c r="K121" s="490"/>
      <c r="L121" s="490"/>
      <c r="M121" s="490"/>
      <c r="N121" s="490"/>
      <c r="O121" s="490"/>
      <c r="P121" s="490"/>
      <c r="Q121" s="490"/>
      <c r="R121" s="490"/>
      <c r="S121" s="490"/>
      <c r="T121" s="490"/>
      <c r="U121" s="490"/>
      <c r="V121" s="490"/>
      <c r="W121" s="490"/>
      <c r="X121" s="490"/>
      <c r="Y121" s="490"/>
      <c r="Z121" s="490"/>
      <c r="AA121" s="490"/>
      <c r="AB121" s="490"/>
      <c r="AC121" s="490"/>
      <c r="AD121" s="490"/>
      <c r="AE121" s="490"/>
      <c r="AF121" s="490"/>
      <c r="AG121" s="490"/>
      <c r="AH121" s="491"/>
    </row>
    <row r="122" spans="1:36" s="195" customFormat="1" ht="226.5" customHeight="1" thickBot="1" x14ac:dyDescent="0.35">
      <c r="A122" s="146">
        <v>84</v>
      </c>
      <c r="B122" s="146" t="s">
        <v>152</v>
      </c>
      <c r="C122" s="189" t="s">
        <v>131</v>
      </c>
      <c r="D122" s="190" t="s">
        <v>179</v>
      </c>
      <c r="E122" s="241" t="s">
        <v>172</v>
      </c>
      <c r="F122" s="62" t="s">
        <v>251</v>
      </c>
      <c r="G122" s="146">
        <v>1</v>
      </c>
      <c r="H122" s="146"/>
      <c r="I122" s="191"/>
      <c r="J122" s="146"/>
      <c r="K122" s="146">
        <v>1</v>
      </c>
      <c r="L122" s="146"/>
      <c r="M122" s="146"/>
      <c r="N122" s="146"/>
      <c r="O122" s="146">
        <v>1</v>
      </c>
      <c r="P122" s="146"/>
      <c r="Q122" s="191"/>
      <c r="R122" s="192"/>
      <c r="S122" s="125">
        <f>IFERROR(SUM(G122:R122),"")</f>
        <v>3</v>
      </c>
      <c r="T122" s="193">
        <v>1</v>
      </c>
      <c r="U122" s="147"/>
      <c r="V122" s="147"/>
      <c r="W122" s="147"/>
      <c r="X122" s="146">
        <v>1</v>
      </c>
      <c r="Y122" s="147"/>
      <c r="Z122" s="147"/>
      <c r="AA122" s="147"/>
      <c r="AB122" s="146">
        <v>1</v>
      </c>
      <c r="AC122" s="147"/>
      <c r="AD122" s="147"/>
      <c r="AE122" s="147"/>
      <c r="AF122" s="191">
        <f>IFERROR(SUM(T122:AE122),"")</f>
        <v>3</v>
      </c>
      <c r="AG122" s="194">
        <f>IF(AND(S122=0,AF122=0),"",IF(IFERROR(AF122/S122,"")&gt;100%,100%,IFERROR(AF122/S122,"")))</f>
        <v>1</v>
      </c>
      <c r="AH122" s="51" t="s">
        <v>671</v>
      </c>
      <c r="AI122" s="83"/>
      <c r="AJ122" s="83"/>
    </row>
    <row r="123" spans="1:36" ht="69.75" thickBot="1" x14ac:dyDescent="0.25">
      <c r="A123" s="68">
        <v>85</v>
      </c>
      <c r="B123" s="61" t="s">
        <v>152</v>
      </c>
      <c r="C123" s="62" t="s">
        <v>131</v>
      </c>
      <c r="D123" s="49" t="s">
        <v>129</v>
      </c>
      <c r="E123" s="238" t="s">
        <v>714</v>
      </c>
      <c r="F123" s="62" t="s">
        <v>133</v>
      </c>
      <c r="G123" s="68">
        <v>1</v>
      </c>
      <c r="H123" s="68"/>
      <c r="I123" s="64"/>
      <c r="J123" s="68"/>
      <c r="K123" s="68">
        <v>1</v>
      </c>
      <c r="L123" s="64"/>
      <c r="M123" s="68"/>
      <c r="N123" s="68"/>
      <c r="O123" s="68">
        <v>1</v>
      </c>
      <c r="P123" s="68"/>
      <c r="Q123" s="64"/>
      <c r="R123" s="136"/>
      <c r="S123" s="125">
        <f t="shared" ref="S123:S135" si="33">IFERROR(SUM(G123:R123),"")</f>
        <v>3</v>
      </c>
      <c r="T123" s="178">
        <v>1</v>
      </c>
      <c r="U123" s="51"/>
      <c r="V123" s="51"/>
      <c r="W123" s="68"/>
      <c r="X123" s="68">
        <v>1</v>
      </c>
      <c r="Y123" s="51"/>
      <c r="Z123" s="51"/>
      <c r="AA123" s="51"/>
      <c r="AB123" s="68">
        <v>1</v>
      </c>
      <c r="AC123" s="51"/>
      <c r="AD123" s="51"/>
      <c r="AE123" s="51"/>
      <c r="AF123" s="64">
        <f t="shared" ref="AF123:AF139" si="34">IFERROR(SUM(T123:AE123),"")</f>
        <v>3</v>
      </c>
      <c r="AG123" s="65">
        <f t="shared" si="23"/>
        <v>1</v>
      </c>
      <c r="AH123" s="49" t="s">
        <v>669</v>
      </c>
    </row>
    <row r="124" spans="1:36" ht="108.75" customHeight="1" thickBot="1" x14ac:dyDescent="0.25">
      <c r="A124" s="68">
        <v>86</v>
      </c>
      <c r="B124" s="61" t="s">
        <v>152</v>
      </c>
      <c r="C124" s="62" t="s">
        <v>131</v>
      </c>
      <c r="D124" s="49" t="s">
        <v>118</v>
      </c>
      <c r="E124" s="238" t="s">
        <v>299</v>
      </c>
      <c r="F124" s="62" t="s">
        <v>133</v>
      </c>
      <c r="G124" s="68">
        <v>1</v>
      </c>
      <c r="H124" s="68"/>
      <c r="I124" s="64"/>
      <c r="J124" s="68"/>
      <c r="K124" s="68">
        <v>1</v>
      </c>
      <c r="L124" s="64"/>
      <c r="M124" s="68"/>
      <c r="N124" s="68"/>
      <c r="O124" s="68">
        <v>1</v>
      </c>
      <c r="P124" s="68"/>
      <c r="Q124" s="64"/>
      <c r="R124" s="136"/>
      <c r="S124" s="125">
        <f t="shared" si="33"/>
        <v>3</v>
      </c>
      <c r="T124" s="178">
        <v>1</v>
      </c>
      <c r="U124" s="51"/>
      <c r="V124" s="51"/>
      <c r="W124" s="51"/>
      <c r="X124" s="68">
        <v>1</v>
      </c>
      <c r="Y124" s="51"/>
      <c r="Z124" s="51"/>
      <c r="AA124" s="51"/>
      <c r="AB124" s="68">
        <v>1</v>
      </c>
      <c r="AC124" s="51"/>
      <c r="AD124" s="51"/>
      <c r="AE124" s="51"/>
      <c r="AF124" s="64">
        <f t="shared" si="34"/>
        <v>3</v>
      </c>
      <c r="AG124" s="65">
        <f t="shared" si="23"/>
        <v>1</v>
      </c>
      <c r="AH124" s="49" t="s">
        <v>659</v>
      </c>
    </row>
    <row r="125" spans="1:36" s="83" customFormat="1" ht="171" customHeight="1" thickBot="1" x14ac:dyDescent="0.25">
      <c r="A125" s="68">
        <v>87</v>
      </c>
      <c r="B125" s="68" t="s">
        <v>152</v>
      </c>
      <c r="C125" s="49" t="s">
        <v>131</v>
      </c>
      <c r="D125" s="49" t="s">
        <v>119</v>
      </c>
      <c r="E125" s="239" t="s">
        <v>304</v>
      </c>
      <c r="F125" s="49" t="s">
        <v>133</v>
      </c>
      <c r="G125" s="68">
        <v>1</v>
      </c>
      <c r="H125" s="68"/>
      <c r="I125" s="64"/>
      <c r="J125" s="68"/>
      <c r="K125" s="68">
        <v>1</v>
      </c>
      <c r="L125" s="64"/>
      <c r="M125" s="68"/>
      <c r="N125" s="68"/>
      <c r="O125" s="68">
        <v>1</v>
      </c>
      <c r="P125" s="68"/>
      <c r="Q125" s="64"/>
      <c r="R125" s="136"/>
      <c r="S125" s="125">
        <f t="shared" si="33"/>
        <v>3</v>
      </c>
      <c r="T125" s="178">
        <v>1</v>
      </c>
      <c r="U125" s="51"/>
      <c r="V125" s="51"/>
      <c r="W125" s="51"/>
      <c r="X125" s="68">
        <v>1</v>
      </c>
      <c r="Y125" s="51"/>
      <c r="Z125" s="51"/>
      <c r="AA125" s="51"/>
      <c r="AB125" s="68">
        <v>1</v>
      </c>
      <c r="AC125" s="51"/>
      <c r="AD125" s="51"/>
      <c r="AE125" s="51"/>
      <c r="AF125" s="64">
        <f t="shared" si="34"/>
        <v>3</v>
      </c>
      <c r="AG125" s="65">
        <f t="shared" si="23"/>
        <v>1</v>
      </c>
      <c r="AH125" s="51" t="s">
        <v>654</v>
      </c>
    </row>
    <row r="126" spans="1:36" s="83" customFormat="1" ht="104.25" thickBot="1" x14ac:dyDescent="0.25">
      <c r="A126" s="68">
        <v>88</v>
      </c>
      <c r="B126" s="68" t="s">
        <v>152</v>
      </c>
      <c r="C126" s="49" t="s">
        <v>131</v>
      </c>
      <c r="D126" s="49" t="s">
        <v>171</v>
      </c>
      <c r="E126" s="239" t="s">
        <v>172</v>
      </c>
      <c r="F126" s="57" t="s">
        <v>133</v>
      </c>
      <c r="G126" s="68">
        <v>1</v>
      </c>
      <c r="H126" s="68"/>
      <c r="I126" s="68"/>
      <c r="J126" s="68"/>
      <c r="K126" s="68">
        <v>1</v>
      </c>
      <c r="L126" s="68"/>
      <c r="M126" s="68"/>
      <c r="N126" s="68"/>
      <c r="O126" s="68">
        <v>1</v>
      </c>
      <c r="P126" s="68"/>
      <c r="Q126" s="68"/>
      <c r="R126" s="98"/>
      <c r="S126" s="125">
        <f t="shared" si="33"/>
        <v>3</v>
      </c>
      <c r="T126" s="178">
        <v>1</v>
      </c>
      <c r="U126" s="49"/>
      <c r="V126" s="49"/>
      <c r="W126" s="49"/>
      <c r="X126" s="68">
        <v>1</v>
      </c>
      <c r="Y126" s="49"/>
      <c r="Z126" s="49"/>
      <c r="AA126" s="49"/>
      <c r="AB126" s="68">
        <v>1</v>
      </c>
      <c r="AC126" s="49"/>
      <c r="AD126" s="49"/>
      <c r="AE126" s="49"/>
      <c r="AF126" s="64">
        <f t="shared" si="34"/>
        <v>3</v>
      </c>
      <c r="AG126" s="65">
        <f t="shared" si="23"/>
        <v>1</v>
      </c>
      <c r="AH126" s="51" t="s">
        <v>670</v>
      </c>
    </row>
    <row r="127" spans="1:36" ht="69.75" thickBot="1" x14ac:dyDescent="0.25">
      <c r="A127" s="68">
        <v>89</v>
      </c>
      <c r="B127" s="61" t="s">
        <v>152</v>
      </c>
      <c r="C127" s="90" t="s">
        <v>131</v>
      </c>
      <c r="D127" s="57" t="s">
        <v>120</v>
      </c>
      <c r="E127" s="238" t="s">
        <v>176</v>
      </c>
      <c r="F127" s="90" t="s">
        <v>133</v>
      </c>
      <c r="G127" s="68">
        <v>1</v>
      </c>
      <c r="H127" s="68"/>
      <c r="I127" s="64"/>
      <c r="J127" s="68"/>
      <c r="K127" s="68">
        <v>1</v>
      </c>
      <c r="L127" s="64"/>
      <c r="M127" s="68"/>
      <c r="N127" s="68"/>
      <c r="O127" s="68">
        <v>1</v>
      </c>
      <c r="P127" s="68"/>
      <c r="Q127" s="64"/>
      <c r="R127" s="136"/>
      <c r="S127" s="125">
        <f t="shared" si="33"/>
        <v>3</v>
      </c>
      <c r="T127" s="178">
        <v>1</v>
      </c>
      <c r="U127" s="66"/>
      <c r="V127" s="66"/>
      <c r="W127" s="68"/>
      <c r="X127" s="68">
        <v>1</v>
      </c>
      <c r="Y127" s="66"/>
      <c r="Z127" s="66"/>
      <c r="AA127" s="66"/>
      <c r="AB127" s="68">
        <v>1</v>
      </c>
      <c r="AC127" s="66"/>
      <c r="AD127" s="66"/>
      <c r="AE127" s="66"/>
      <c r="AF127" s="64">
        <f t="shared" si="34"/>
        <v>3</v>
      </c>
      <c r="AG127" s="65">
        <f t="shared" si="23"/>
        <v>1</v>
      </c>
      <c r="AH127" s="49" t="s">
        <v>661</v>
      </c>
    </row>
    <row r="128" spans="1:36" ht="87" thickBot="1" x14ac:dyDescent="0.25">
      <c r="A128" s="68">
        <v>90</v>
      </c>
      <c r="B128" s="61" t="s">
        <v>152</v>
      </c>
      <c r="C128" s="62" t="s">
        <v>131</v>
      </c>
      <c r="D128" s="49" t="s">
        <v>121</v>
      </c>
      <c r="E128" s="238" t="s">
        <v>183</v>
      </c>
      <c r="F128" s="62" t="s">
        <v>133</v>
      </c>
      <c r="G128" s="68">
        <v>1</v>
      </c>
      <c r="H128" s="68"/>
      <c r="I128" s="64"/>
      <c r="J128" s="68"/>
      <c r="K128" s="68">
        <v>1</v>
      </c>
      <c r="L128" s="64"/>
      <c r="M128" s="68"/>
      <c r="N128" s="68"/>
      <c r="O128" s="68">
        <v>1</v>
      </c>
      <c r="P128" s="68"/>
      <c r="Q128" s="64"/>
      <c r="R128" s="136"/>
      <c r="S128" s="125">
        <f t="shared" si="33"/>
        <v>3</v>
      </c>
      <c r="T128" s="178">
        <v>1</v>
      </c>
      <c r="U128" s="51"/>
      <c r="V128" s="51"/>
      <c r="W128" s="51"/>
      <c r="X128" s="68">
        <v>1</v>
      </c>
      <c r="Y128" s="51"/>
      <c r="Z128" s="51"/>
      <c r="AA128" s="51"/>
      <c r="AB128" s="68">
        <v>1</v>
      </c>
      <c r="AC128" s="51"/>
      <c r="AD128" s="51"/>
      <c r="AE128" s="51"/>
      <c r="AF128" s="64">
        <f t="shared" si="34"/>
        <v>3</v>
      </c>
      <c r="AG128" s="65">
        <f t="shared" si="23"/>
        <v>1</v>
      </c>
      <c r="AH128" s="49" t="s">
        <v>657</v>
      </c>
    </row>
    <row r="129" spans="1:45" ht="99" customHeight="1" thickBot="1" x14ac:dyDescent="0.25">
      <c r="A129" s="68">
        <v>91</v>
      </c>
      <c r="B129" s="61" t="s">
        <v>152</v>
      </c>
      <c r="C129" s="62" t="s">
        <v>131</v>
      </c>
      <c r="D129" s="49" t="s">
        <v>147</v>
      </c>
      <c r="E129" s="238" t="s">
        <v>298</v>
      </c>
      <c r="F129" s="62" t="s">
        <v>133</v>
      </c>
      <c r="G129" s="68">
        <v>1</v>
      </c>
      <c r="H129" s="68"/>
      <c r="I129" s="64"/>
      <c r="J129" s="68"/>
      <c r="K129" s="68">
        <v>1</v>
      </c>
      <c r="L129" s="64"/>
      <c r="M129" s="68"/>
      <c r="N129" s="68"/>
      <c r="O129" s="68">
        <v>1</v>
      </c>
      <c r="P129" s="68"/>
      <c r="Q129" s="64"/>
      <c r="R129" s="136"/>
      <c r="S129" s="125">
        <f t="shared" si="33"/>
        <v>3</v>
      </c>
      <c r="T129" s="178">
        <v>1</v>
      </c>
      <c r="U129" s="51"/>
      <c r="V129" s="51"/>
      <c r="W129" s="68"/>
      <c r="X129" s="68">
        <v>1</v>
      </c>
      <c r="Y129" s="51"/>
      <c r="Z129" s="51"/>
      <c r="AA129" s="51"/>
      <c r="AB129" s="68">
        <v>1</v>
      </c>
      <c r="AC129" s="51"/>
      <c r="AD129" s="51"/>
      <c r="AE129" s="51"/>
      <c r="AF129" s="64">
        <f t="shared" si="34"/>
        <v>3</v>
      </c>
      <c r="AG129" s="65">
        <f t="shared" si="23"/>
        <v>1</v>
      </c>
      <c r="AH129" s="49" t="s">
        <v>667</v>
      </c>
    </row>
    <row r="130" spans="1:45" ht="93" customHeight="1" thickBot="1" x14ac:dyDescent="0.25">
      <c r="A130" s="68">
        <v>92</v>
      </c>
      <c r="B130" s="61" t="s">
        <v>152</v>
      </c>
      <c r="C130" s="62" t="s">
        <v>131</v>
      </c>
      <c r="D130" s="49" t="s">
        <v>122</v>
      </c>
      <c r="E130" s="238" t="s">
        <v>183</v>
      </c>
      <c r="F130" s="62" t="s">
        <v>133</v>
      </c>
      <c r="G130" s="68">
        <v>1</v>
      </c>
      <c r="H130" s="68"/>
      <c r="I130" s="64"/>
      <c r="J130" s="68"/>
      <c r="K130" s="68">
        <v>1</v>
      </c>
      <c r="L130" s="64"/>
      <c r="M130" s="68"/>
      <c r="N130" s="68"/>
      <c r="O130" s="68">
        <v>1</v>
      </c>
      <c r="P130" s="68"/>
      <c r="Q130" s="64"/>
      <c r="R130" s="136"/>
      <c r="S130" s="125">
        <f t="shared" si="33"/>
        <v>3</v>
      </c>
      <c r="T130" s="178">
        <v>1</v>
      </c>
      <c r="U130" s="51"/>
      <c r="V130" s="51"/>
      <c r="W130" s="51"/>
      <c r="X130" s="68">
        <v>1</v>
      </c>
      <c r="Y130" s="51"/>
      <c r="Z130" s="51"/>
      <c r="AA130" s="51"/>
      <c r="AB130" s="68">
        <v>1</v>
      </c>
      <c r="AC130" s="51"/>
      <c r="AD130" s="51"/>
      <c r="AE130" s="51"/>
      <c r="AF130" s="64">
        <f t="shared" si="34"/>
        <v>3</v>
      </c>
      <c r="AG130" s="65">
        <f t="shared" si="23"/>
        <v>1</v>
      </c>
      <c r="AH130" s="49" t="s">
        <v>664</v>
      </c>
    </row>
    <row r="131" spans="1:45" ht="69.75" thickBot="1" x14ac:dyDescent="0.25">
      <c r="A131" s="68">
        <v>93</v>
      </c>
      <c r="B131" s="61" t="s">
        <v>152</v>
      </c>
      <c r="C131" s="62" t="s">
        <v>131</v>
      </c>
      <c r="D131" s="49" t="s">
        <v>156</v>
      </c>
      <c r="E131" s="238" t="s">
        <v>135</v>
      </c>
      <c r="F131" s="62" t="s">
        <v>133</v>
      </c>
      <c r="G131" s="68">
        <v>1</v>
      </c>
      <c r="H131" s="68"/>
      <c r="I131" s="64"/>
      <c r="J131" s="68"/>
      <c r="K131" s="68">
        <v>1</v>
      </c>
      <c r="L131" s="64"/>
      <c r="M131" s="68"/>
      <c r="N131" s="68"/>
      <c r="O131" s="68">
        <v>1</v>
      </c>
      <c r="P131" s="68"/>
      <c r="Q131" s="64"/>
      <c r="R131" s="136"/>
      <c r="S131" s="125">
        <f t="shared" si="33"/>
        <v>3</v>
      </c>
      <c r="T131" s="178">
        <v>1</v>
      </c>
      <c r="U131" s="51"/>
      <c r="V131" s="51"/>
      <c r="W131" s="68"/>
      <c r="X131" s="68">
        <v>1</v>
      </c>
      <c r="Y131" s="51"/>
      <c r="Z131" s="51"/>
      <c r="AA131" s="51"/>
      <c r="AB131" s="68">
        <v>1</v>
      </c>
      <c r="AC131" s="51"/>
      <c r="AD131" s="51"/>
      <c r="AE131" s="51"/>
      <c r="AF131" s="64">
        <f t="shared" si="34"/>
        <v>3</v>
      </c>
      <c r="AG131" s="65">
        <f t="shared" si="23"/>
        <v>1</v>
      </c>
      <c r="AH131" s="49" t="s">
        <v>656</v>
      </c>
      <c r="AI131" s="80"/>
      <c r="AJ131" s="80"/>
      <c r="AK131" s="80"/>
      <c r="AL131" s="80"/>
      <c r="AM131" s="80"/>
      <c r="AN131" s="80"/>
      <c r="AO131" s="80"/>
      <c r="AP131" s="80"/>
      <c r="AQ131" s="80"/>
      <c r="AR131" s="80"/>
      <c r="AS131" s="80"/>
    </row>
    <row r="132" spans="1:45" ht="69.75" thickBot="1" x14ac:dyDescent="0.25">
      <c r="A132" s="68">
        <v>94</v>
      </c>
      <c r="B132" s="61" t="s">
        <v>152</v>
      </c>
      <c r="C132" s="62" t="s">
        <v>131</v>
      </c>
      <c r="D132" s="49" t="s">
        <v>123</v>
      </c>
      <c r="E132" s="238" t="s">
        <v>168</v>
      </c>
      <c r="F132" s="62" t="s">
        <v>133</v>
      </c>
      <c r="G132" s="68">
        <v>1</v>
      </c>
      <c r="H132" s="68"/>
      <c r="I132" s="64"/>
      <c r="J132" s="68"/>
      <c r="K132" s="68">
        <v>1</v>
      </c>
      <c r="L132" s="64"/>
      <c r="M132" s="68"/>
      <c r="N132" s="68"/>
      <c r="O132" s="68">
        <v>1</v>
      </c>
      <c r="P132" s="68"/>
      <c r="Q132" s="64"/>
      <c r="R132" s="136"/>
      <c r="S132" s="125">
        <f t="shared" si="33"/>
        <v>3</v>
      </c>
      <c r="T132" s="178">
        <v>1</v>
      </c>
      <c r="U132" s="51"/>
      <c r="V132" s="51"/>
      <c r="W132" s="51"/>
      <c r="X132" s="68">
        <v>1</v>
      </c>
      <c r="Y132" s="51"/>
      <c r="Z132" s="51"/>
      <c r="AA132" s="51"/>
      <c r="AB132" s="68">
        <v>1</v>
      </c>
      <c r="AC132" s="51"/>
      <c r="AD132" s="51"/>
      <c r="AE132" s="51"/>
      <c r="AF132" s="64">
        <f t="shared" si="34"/>
        <v>3</v>
      </c>
      <c r="AG132" s="65">
        <f t="shared" si="23"/>
        <v>1</v>
      </c>
      <c r="AH132" s="49" t="s">
        <v>660</v>
      </c>
    </row>
    <row r="133" spans="1:45" ht="94.5" customHeight="1" thickBot="1" x14ac:dyDescent="0.25">
      <c r="A133" s="68">
        <v>95</v>
      </c>
      <c r="B133" s="61" t="s">
        <v>152</v>
      </c>
      <c r="C133" s="62" t="s">
        <v>131</v>
      </c>
      <c r="D133" s="49" t="s">
        <v>162</v>
      </c>
      <c r="E133" s="238" t="s">
        <v>168</v>
      </c>
      <c r="F133" s="62" t="s">
        <v>133</v>
      </c>
      <c r="G133" s="68">
        <v>1</v>
      </c>
      <c r="H133" s="68"/>
      <c r="I133" s="64"/>
      <c r="J133" s="68"/>
      <c r="K133" s="68">
        <v>1</v>
      </c>
      <c r="L133" s="64"/>
      <c r="M133" s="68"/>
      <c r="N133" s="68"/>
      <c r="O133" s="68">
        <v>1</v>
      </c>
      <c r="P133" s="68"/>
      <c r="Q133" s="64"/>
      <c r="R133" s="136"/>
      <c r="S133" s="125">
        <f t="shared" si="33"/>
        <v>3</v>
      </c>
      <c r="T133" s="178">
        <v>1</v>
      </c>
      <c r="U133" s="51"/>
      <c r="V133" s="51"/>
      <c r="W133" s="51"/>
      <c r="X133" s="68">
        <v>1</v>
      </c>
      <c r="Y133" s="51"/>
      <c r="Z133" s="51"/>
      <c r="AA133" s="51"/>
      <c r="AB133" s="68">
        <v>1</v>
      </c>
      <c r="AC133" s="51"/>
      <c r="AD133" s="51"/>
      <c r="AE133" s="51"/>
      <c r="AF133" s="64">
        <f t="shared" si="34"/>
        <v>3</v>
      </c>
      <c r="AG133" s="65">
        <f t="shared" si="23"/>
        <v>1</v>
      </c>
      <c r="AH133" s="49" t="s">
        <v>665</v>
      </c>
    </row>
    <row r="134" spans="1:45" ht="69.75" thickBot="1" x14ac:dyDescent="0.25">
      <c r="A134" s="68">
        <v>96</v>
      </c>
      <c r="B134" s="61" t="s">
        <v>152</v>
      </c>
      <c r="C134" s="62" t="s">
        <v>131</v>
      </c>
      <c r="D134" s="49" t="s">
        <v>148</v>
      </c>
      <c r="E134" s="239" t="s">
        <v>276</v>
      </c>
      <c r="F134" s="62" t="s">
        <v>133</v>
      </c>
      <c r="G134" s="68">
        <v>1</v>
      </c>
      <c r="H134" s="68"/>
      <c r="I134" s="64"/>
      <c r="J134" s="68"/>
      <c r="K134" s="68">
        <v>1</v>
      </c>
      <c r="L134" s="64"/>
      <c r="M134" s="68"/>
      <c r="N134" s="68"/>
      <c r="O134" s="68">
        <v>1</v>
      </c>
      <c r="P134" s="68"/>
      <c r="Q134" s="64"/>
      <c r="R134" s="136"/>
      <c r="S134" s="125">
        <f t="shared" si="33"/>
        <v>3</v>
      </c>
      <c r="T134" s="178">
        <v>1</v>
      </c>
      <c r="U134" s="51"/>
      <c r="V134" s="51"/>
      <c r="W134" s="68"/>
      <c r="X134" s="68">
        <v>1</v>
      </c>
      <c r="Y134" s="51"/>
      <c r="Z134" s="51"/>
      <c r="AA134" s="51"/>
      <c r="AB134" s="68">
        <v>1</v>
      </c>
      <c r="AC134" s="51"/>
      <c r="AD134" s="51"/>
      <c r="AE134" s="51"/>
      <c r="AF134" s="64">
        <f t="shared" si="34"/>
        <v>3</v>
      </c>
      <c r="AG134" s="65">
        <f t="shared" si="23"/>
        <v>1</v>
      </c>
      <c r="AH134" s="49" t="s">
        <v>666</v>
      </c>
    </row>
    <row r="135" spans="1:45" ht="98.25" customHeight="1" thickBot="1" x14ac:dyDescent="0.25">
      <c r="A135" s="68">
        <v>97</v>
      </c>
      <c r="B135" s="61" t="s">
        <v>152</v>
      </c>
      <c r="C135" s="90" t="s">
        <v>131</v>
      </c>
      <c r="D135" s="57" t="s">
        <v>124</v>
      </c>
      <c r="E135" s="238" t="s">
        <v>176</v>
      </c>
      <c r="F135" s="90" t="s">
        <v>133</v>
      </c>
      <c r="G135" s="68">
        <v>1</v>
      </c>
      <c r="H135" s="68"/>
      <c r="I135" s="64"/>
      <c r="J135" s="68"/>
      <c r="K135" s="68">
        <v>1</v>
      </c>
      <c r="L135" s="64"/>
      <c r="M135" s="68"/>
      <c r="N135" s="68"/>
      <c r="O135" s="68">
        <v>1</v>
      </c>
      <c r="P135" s="68"/>
      <c r="Q135" s="64"/>
      <c r="R135" s="136"/>
      <c r="S135" s="125">
        <f t="shared" si="33"/>
        <v>3</v>
      </c>
      <c r="T135" s="178">
        <v>1</v>
      </c>
      <c r="U135" s="66"/>
      <c r="V135" s="66"/>
      <c r="W135" s="68"/>
      <c r="X135" s="68">
        <v>1</v>
      </c>
      <c r="Y135" s="66"/>
      <c r="Z135" s="66"/>
      <c r="AA135" s="66"/>
      <c r="AB135" s="68">
        <v>1</v>
      </c>
      <c r="AC135" s="66"/>
      <c r="AD135" s="66"/>
      <c r="AE135" s="66"/>
      <c r="AF135" s="64">
        <f t="shared" si="34"/>
        <v>3</v>
      </c>
      <c r="AG135" s="65">
        <f t="shared" si="23"/>
        <v>1</v>
      </c>
      <c r="AH135" s="49" t="s">
        <v>663</v>
      </c>
    </row>
    <row r="136" spans="1:45" ht="97.5" customHeight="1" thickBot="1" x14ac:dyDescent="0.25">
      <c r="A136" s="68">
        <v>98</v>
      </c>
      <c r="B136" s="61" t="s">
        <v>152</v>
      </c>
      <c r="C136" s="57" t="s">
        <v>131</v>
      </c>
      <c r="D136" s="49" t="s">
        <v>158</v>
      </c>
      <c r="E136" s="239" t="s">
        <v>715</v>
      </c>
      <c r="F136" s="57" t="s">
        <v>133</v>
      </c>
      <c r="G136" s="68">
        <v>1</v>
      </c>
      <c r="H136" s="68"/>
      <c r="I136" s="64"/>
      <c r="J136" s="68"/>
      <c r="K136" s="68">
        <v>1</v>
      </c>
      <c r="L136" s="64"/>
      <c r="M136" s="68"/>
      <c r="N136" s="68"/>
      <c r="O136" s="68">
        <v>1</v>
      </c>
      <c r="P136" s="68"/>
      <c r="Q136" s="64"/>
      <c r="R136" s="136"/>
      <c r="S136" s="125">
        <f>IFERROR(SUM(G136:R136),"")</f>
        <v>3</v>
      </c>
      <c r="T136" s="178">
        <v>1</v>
      </c>
      <c r="U136" s="66"/>
      <c r="V136" s="66"/>
      <c r="W136" s="68"/>
      <c r="X136" s="68">
        <v>1</v>
      </c>
      <c r="Y136" s="66"/>
      <c r="Z136" s="66"/>
      <c r="AA136" s="66"/>
      <c r="AB136" s="68">
        <v>1</v>
      </c>
      <c r="AC136" s="66"/>
      <c r="AD136" s="66"/>
      <c r="AE136" s="66"/>
      <c r="AF136" s="64">
        <f t="shared" si="34"/>
        <v>3</v>
      </c>
      <c r="AG136" s="65">
        <f t="shared" si="23"/>
        <v>1</v>
      </c>
      <c r="AH136" s="51" t="s">
        <v>668</v>
      </c>
    </row>
    <row r="137" spans="1:45" ht="57.75" customHeight="1" thickBot="1" x14ac:dyDescent="0.25">
      <c r="A137" s="68">
        <f t="shared" ref="A137:A139" si="35">+A136+1</f>
        <v>99</v>
      </c>
      <c r="B137" s="61" t="s">
        <v>152</v>
      </c>
      <c r="C137" s="57" t="s">
        <v>131</v>
      </c>
      <c r="D137" s="49" t="s">
        <v>160</v>
      </c>
      <c r="E137" s="239" t="s">
        <v>165</v>
      </c>
      <c r="F137" s="57" t="s">
        <v>133</v>
      </c>
      <c r="G137" s="68">
        <v>1</v>
      </c>
      <c r="H137" s="68"/>
      <c r="I137" s="64"/>
      <c r="J137" s="68"/>
      <c r="K137" s="68">
        <v>1</v>
      </c>
      <c r="L137" s="64"/>
      <c r="M137" s="68"/>
      <c r="N137" s="68"/>
      <c r="O137" s="68">
        <v>1</v>
      </c>
      <c r="P137" s="68"/>
      <c r="Q137" s="64"/>
      <c r="R137" s="136"/>
      <c r="S137" s="125">
        <f>IFERROR(SUM(G137:R137),"")</f>
        <v>3</v>
      </c>
      <c r="T137" s="178">
        <v>1</v>
      </c>
      <c r="U137" s="66"/>
      <c r="V137" s="66"/>
      <c r="W137" s="66"/>
      <c r="X137" s="68">
        <v>1</v>
      </c>
      <c r="Y137" s="66"/>
      <c r="Z137" s="66"/>
      <c r="AA137" s="66"/>
      <c r="AB137" s="68">
        <v>1</v>
      </c>
      <c r="AC137" s="66"/>
      <c r="AD137" s="66"/>
      <c r="AE137" s="66"/>
      <c r="AF137" s="64">
        <f t="shared" si="34"/>
        <v>3</v>
      </c>
      <c r="AG137" s="65">
        <f t="shared" si="23"/>
        <v>1</v>
      </c>
      <c r="AH137" s="49" t="s">
        <v>658</v>
      </c>
    </row>
    <row r="138" spans="1:45" s="83" customFormat="1" ht="87" thickBot="1" x14ac:dyDescent="0.25">
      <c r="A138" s="68">
        <f t="shared" si="35"/>
        <v>100</v>
      </c>
      <c r="B138" s="68" t="s">
        <v>152</v>
      </c>
      <c r="C138" s="57" t="s">
        <v>131</v>
      </c>
      <c r="D138" s="49" t="s">
        <v>159</v>
      </c>
      <c r="E138" s="239" t="s">
        <v>176</v>
      </c>
      <c r="F138" s="57" t="s">
        <v>133</v>
      </c>
      <c r="G138" s="68">
        <v>1</v>
      </c>
      <c r="H138" s="68"/>
      <c r="I138" s="64"/>
      <c r="J138" s="68"/>
      <c r="K138" s="68">
        <v>1</v>
      </c>
      <c r="L138" s="64"/>
      <c r="M138" s="68"/>
      <c r="N138" s="68"/>
      <c r="O138" s="68">
        <v>1</v>
      </c>
      <c r="P138" s="68"/>
      <c r="Q138" s="64"/>
      <c r="R138" s="136"/>
      <c r="S138" s="125">
        <f>IFERROR(SUM(G138:R138),"")</f>
        <v>3</v>
      </c>
      <c r="T138" s="178">
        <v>1</v>
      </c>
      <c r="U138" s="66"/>
      <c r="V138" s="66"/>
      <c r="W138" s="66"/>
      <c r="X138" s="68">
        <v>1</v>
      </c>
      <c r="Y138" s="66"/>
      <c r="Z138" s="66"/>
      <c r="AA138" s="66"/>
      <c r="AB138" s="68">
        <v>1</v>
      </c>
      <c r="AC138" s="66"/>
      <c r="AD138" s="66"/>
      <c r="AE138" s="66"/>
      <c r="AF138" s="64">
        <f t="shared" si="34"/>
        <v>3</v>
      </c>
      <c r="AG138" s="65">
        <f t="shared" si="23"/>
        <v>1</v>
      </c>
      <c r="AH138" s="51" t="s">
        <v>662</v>
      </c>
    </row>
    <row r="139" spans="1:45" ht="93.75" customHeight="1" thickBot="1" x14ac:dyDescent="0.25">
      <c r="A139" s="68">
        <f t="shared" si="35"/>
        <v>101</v>
      </c>
      <c r="B139" s="68" t="s">
        <v>152</v>
      </c>
      <c r="C139" s="49" t="s">
        <v>131</v>
      </c>
      <c r="D139" s="49" t="s">
        <v>199</v>
      </c>
      <c r="E139" s="239" t="s">
        <v>135</v>
      </c>
      <c r="F139" s="49" t="s">
        <v>133</v>
      </c>
      <c r="G139" s="68">
        <v>1</v>
      </c>
      <c r="H139" s="68"/>
      <c r="I139" s="64"/>
      <c r="J139" s="68"/>
      <c r="K139" s="68">
        <v>1</v>
      </c>
      <c r="L139" s="64"/>
      <c r="M139" s="68"/>
      <c r="N139" s="68"/>
      <c r="O139" s="68">
        <v>1</v>
      </c>
      <c r="P139" s="68"/>
      <c r="Q139" s="64"/>
      <c r="R139" s="136"/>
      <c r="S139" s="125">
        <f>IFERROR(SUM(G139:R139),"")</f>
        <v>3</v>
      </c>
      <c r="T139" s="178">
        <v>1</v>
      </c>
      <c r="U139" s="68"/>
      <c r="V139" s="51"/>
      <c r="W139" s="68"/>
      <c r="X139" s="68">
        <v>1</v>
      </c>
      <c r="Y139" s="51"/>
      <c r="Z139" s="51"/>
      <c r="AA139" s="51"/>
      <c r="AB139" s="68">
        <v>1</v>
      </c>
      <c r="AC139" s="51"/>
      <c r="AD139" s="51"/>
      <c r="AE139" s="51"/>
      <c r="AF139" s="64">
        <f t="shared" si="34"/>
        <v>3</v>
      </c>
      <c r="AG139" s="65">
        <f t="shared" si="23"/>
        <v>1</v>
      </c>
      <c r="AH139" s="49" t="s">
        <v>655</v>
      </c>
      <c r="AI139" s="80"/>
      <c r="AJ139" s="80"/>
      <c r="AK139" s="80"/>
      <c r="AL139" s="80"/>
      <c r="AM139" s="80"/>
      <c r="AN139" s="80"/>
      <c r="AO139" s="80"/>
      <c r="AP139" s="80"/>
      <c r="AQ139" s="80"/>
      <c r="AR139" s="80"/>
      <c r="AS139" s="80"/>
    </row>
    <row r="140" spans="1:45" ht="18" thickBot="1" x14ac:dyDescent="0.25">
      <c r="A140" s="96"/>
      <c r="B140" s="97"/>
      <c r="C140" s="211"/>
      <c r="D140" s="211"/>
      <c r="E140" s="231"/>
      <c r="F140" s="211"/>
      <c r="G140" s="216">
        <f t="shared" ref="G140:AF140" si="36">SUM(G122:G139)</f>
        <v>18</v>
      </c>
      <c r="H140" s="216">
        <f t="shared" si="36"/>
        <v>0</v>
      </c>
      <c r="I140" s="216">
        <f t="shared" si="36"/>
        <v>0</v>
      </c>
      <c r="J140" s="216">
        <f t="shared" si="36"/>
        <v>0</v>
      </c>
      <c r="K140" s="216">
        <f t="shared" si="36"/>
        <v>18</v>
      </c>
      <c r="L140" s="216">
        <f t="shared" si="36"/>
        <v>0</v>
      </c>
      <c r="M140" s="216">
        <f t="shared" si="36"/>
        <v>0</v>
      </c>
      <c r="N140" s="216">
        <f t="shared" si="36"/>
        <v>0</v>
      </c>
      <c r="O140" s="216">
        <f t="shared" si="36"/>
        <v>18</v>
      </c>
      <c r="P140" s="216">
        <f t="shared" si="36"/>
        <v>0</v>
      </c>
      <c r="Q140" s="216">
        <f t="shared" si="36"/>
        <v>0</v>
      </c>
      <c r="R140" s="217">
        <f t="shared" si="36"/>
        <v>0</v>
      </c>
      <c r="S140" s="132">
        <f t="shared" si="36"/>
        <v>54</v>
      </c>
      <c r="T140" s="218">
        <f t="shared" si="36"/>
        <v>18</v>
      </c>
      <c r="U140" s="216">
        <f t="shared" si="36"/>
        <v>0</v>
      </c>
      <c r="V140" s="216">
        <f t="shared" si="36"/>
        <v>0</v>
      </c>
      <c r="W140" s="216">
        <f t="shared" si="36"/>
        <v>0</v>
      </c>
      <c r="X140" s="216">
        <f t="shared" si="36"/>
        <v>18</v>
      </c>
      <c r="Y140" s="216">
        <f t="shared" si="36"/>
        <v>0</v>
      </c>
      <c r="Z140" s="216">
        <f t="shared" si="36"/>
        <v>0</v>
      </c>
      <c r="AA140" s="216">
        <f t="shared" si="36"/>
        <v>0</v>
      </c>
      <c r="AB140" s="216">
        <f t="shared" si="36"/>
        <v>18</v>
      </c>
      <c r="AC140" s="216">
        <f t="shared" si="36"/>
        <v>0</v>
      </c>
      <c r="AD140" s="216">
        <f t="shared" si="36"/>
        <v>0</v>
      </c>
      <c r="AE140" s="216">
        <f t="shared" si="36"/>
        <v>0</v>
      </c>
      <c r="AF140" s="74">
        <f t="shared" si="36"/>
        <v>54</v>
      </c>
      <c r="AG140" s="75">
        <f>+AF140/S140</f>
        <v>1</v>
      </c>
      <c r="AH140" s="212"/>
    </row>
    <row r="141" spans="1:45" ht="18" thickBot="1" x14ac:dyDescent="0.25">
      <c r="A141" s="96"/>
      <c r="B141" s="97"/>
      <c r="C141" s="211"/>
      <c r="D141" s="211"/>
      <c r="E141" s="231"/>
      <c r="F141" s="211"/>
      <c r="G141" s="473">
        <f>+G140+H140+I140</f>
        <v>18</v>
      </c>
      <c r="H141" s="473"/>
      <c r="I141" s="473"/>
      <c r="J141" s="473">
        <f>+J140+K140+L140</f>
        <v>18</v>
      </c>
      <c r="K141" s="473"/>
      <c r="L141" s="473"/>
      <c r="M141" s="473">
        <f>+M140+N140+O140</f>
        <v>18</v>
      </c>
      <c r="N141" s="473"/>
      <c r="O141" s="473"/>
      <c r="P141" s="473">
        <f>+P140+Q140+R140</f>
        <v>0</v>
      </c>
      <c r="Q141" s="473"/>
      <c r="R141" s="484"/>
      <c r="S141" s="132">
        <f>+G141+J141+M141+P141</f>
        <v>54</v>
      </c>
      <c r="T141" s="480">
        <f>+T140+U140+V140</f>
        <v>18</v>
      </c>
      <c r="U141" s="473"/>
      <c r="V141" s="473"/>
      <c r="W141" s="473">
        <f>+W140+X140+Y140</f>
        <v>18</v>
      </c>
      <c r="X141" s="473"/>
      <c r="Y141" s="473"/>
      <c r="Z141" s="473">
        <f>+Z140+AA140+AB140</f>
        <v>18</v>
      </c>
      <c r="AA141" s="473"/>
      <c r="AB141" s="473"/>
      <c r="AC141" s="473">
        <f>+AC140+AD140+AE140</f>
        <v>0</v>
      </c>
      <c r="AD141" s="473"/>
      <c r="AE141" s="473"/>
      <c r="AF141" s="74">
        <f>+T141+W141+Z141+AC141</f>
        <v>54</v>
      </c>
      <c r="AG141" s="75">
        <f>+AF141/S141</f>
        <v>1</v>
      </c>
      <c r="AH141" s="212"/>
    </row>
    <row r="142" spans="1:45" ht="18" thickBot="1" x14ac:dyDescent="0.25">
      <c r="A142" s="96"/>
      <c r="B142" s="97"/>
      <c r="C142" s="211"/>
      <c r="D142" s="211"/>
      <c r="E142" s="231"/>
      <c r="F142" s="211"/>
      <c r="G142" s="481">
        <f>+G141/S141</f>
        <v>0.33333333333333331</v>
      </c>
      <c r="H142" s="481"/>
      <c r="I142" s="481"/>
      <c r="J142" s="481">
        <f>+J141/S141</f>
        <v>0.33333333333333331</v>
      </c>
      <c r="K142" s="481"/>
      <c r="L142" s="481"/>
      <c r="M142" s="481">
        <f>+M141/S141</f>
        <v>0.33333333333333331</v>
      </c>
      <c r="N142" s="481"/>
      <c r="O142" s="481"/>
      <c r="P142" s="481">
        <f>+P141/S141</f>
        <v>0</v>
      </c>
      <c r="Q142" s="481"/>
      <c r="R142" s="482"/>
      <c r="S142" s="133">
        <f>+G142+J142+M142+P142</f>
        <v>1</v>
      </c>
      <c r="T142" s="483">
        <f>+T141/G141</f>
        <v>1</v>
      </c>
      <c r="U142" s="481"/>
      <c r="V142" s="481"/>
      <c r="W142" s="482">
        <f>+W141/J141</f>
        <v>1</v>
      </c>
      <c r="X142" s="486"/>
      <c r="Y142" s="483"/>
      <c r="Z142" s="482">
        <f>+Z141/M141</f>
        <v>1</v>
      </c>
      <c r="AA142" s="486"/>
      <c r="AB142" s="483"/>
      <c r="AC142" s="481" t="e">
        <f>+AC141/P141</f>
        <v>#DIV/0!</v>
      </c>
      <c r="AD142" s="481"/>
      <c r="AE142" s="481"/>
      <c r="AF142" s="79">
        <f>(T142+W142+Z142)/3</f>
        <v>1</v>
      </c>
      <c r="AG142" s="75"/>
      <c r="AH142" s="212"/>
    </row>
    <row r="143" spans="1:45" ht="54.75" customHeight="1" thickBot="1" x14ac:dyDescent="0.25">
      <c r="A143" s="476" t="s">
        <v>144</v>
      </c>
      <c r="B143" s="477"/>
      <c r="C143" s="477"/>
      <c r="D143" s="477"/>
      <c r="E143" s="477"/>
      <c r="F143" s="477"/>
      <c r="G143" s="477"/>
      <c r="H143" s="477"/>
      <c r="I143" s="477"/>
      <c r="J143" s="477"/>
      <c r="K143" s="477"/>
      <c r="L143" s="477"/>
      <c r="M143" s="477"/>
      <c r="N143" s="477"/>
      <c r="O143" s="477"/>
      <c r="P143" s="477"/>
      <c r="Q143" s="477"/>
      <c r="R143" s="477"/>
      <c r="S143" s="485"/>
      <c r="T143" s="477"/>
      <c r="U143" s="477"/>
      <c r="V143" s="477"/>
      <c r="W143" s="477"/>
      <c r="X143" s="477"/>
      <c r="Y143" s="477"/>
      <c r="Z143" s="477"/>
      <c r="AA143" s="477"/>
      <c r="AB143" s="477"/>
      <c r="AC143" s="477"/>
      <c r="AD143" s="477"/>
      <c r="AE143" s="477"/>
      <c r="AF143" s="477"/>
      <c r="AG143" s="477"/>
      <c r="AH143" s="479"/>
    </row>
    <row r="144" spans="1:45" s="80" customFormat="1" ht="108" customHeight="1" thickBot="1" x14ac:dyDescent="0.25">
      <c r="A144" s="68">
        <v>102</v>
      </c>
      <c r="B144" s="49" t="s">
        <v>188</v>
      </c>
      <c r="C144" s="49" t="s">
        <v>188</v>
      </c>
      <c r="D144" s="54" t="s">
        <v>234</v>
      </c>
      <c r="E144" s="238" t="s">
        <v>139</v>
      </c>
      <c r="F144" s="62" t="s">
        <v>133</v>
      </c>
      <c r="G144" s="68">
        <v>1</v>
      </c>
      <c r="H144" s="68">
        <v>1</v>
      </c>
      <c r="I144" s="68">
        <v>1</v>
      </c>
      <c r="J144" s="68">
        <v>1</v>
      </c>
      <c r="K144" s="68">
        <v>1</v>
      </c>
      <c r="L144" s="68">
        <v>1</v>
      </c>
      <c r="M144" s="68">
        <v>1</v>
      </c>
      <c r="N144" s="68">
        <v>1</v>
      </c>
      <c r="O144" s="68">
        <v>1</v>
      </c>
      <c r="P144" s="68">
        <v>1</v>
      </c>
      <c r="Q144" s="68">
        <v>1</v>
      </c>
      <c r="R144" s="98">
        <v>1</v>
      </c>
      <c r="S144" s="125">
        <f t="shared" ref="S144:S150" si="37">IFERROR(SUM(G144:R144),"")</f>
        <v>12</v>
      </c>
      <c r="T144" s="178">
        <v>6</v>
      </c>
      <c r="U144" s="68">
        <v>1</v>
      </c>
      <c r="V144" s="68">
        <v>9</v>
      </c>
      <c r="W144" s="68">
        <v>3</v>
      </c>
      <c r="X144" s="64">
        <v>0</v>
      </c>
      <c r="Y144" s="68">
        <v>5</v>
      </c>
      <c r="Z144" s="68">
        <v>1</v>
      </c>
      <c r="AA144" s="68">
        <v>1</v>
      </c>
      <c r="AB144" s="68">
        <v>1</v>
      </c>
      <c r="AC144" s="68">
        <v>9</v>
      </c>
      <c r="AD144" s="68">
        <v>1</v>
      </c>
      <c r="AE144" s="51"/>
      <c r="AF144" s="64">
        <f>IFERROR(SUM(T144:AE144),"")</f>
        <v>37</v>
      </c>
      <c r="AG144" s="65">
        <f>IF(AND(S144=0,AF144=0),"",IF(IFERROR(AF144/S144,"")&gt;100%,100%,IFERROR(AF144/S144,"")))</f>
        <v>1</v>
      </c>
      <c r="AH144" s="49" t="s">
        <v>914</v>
      </c>
    </row>
    <row r="145" spans="1:34" s="80" customFormat="1" ht="117" customHeight="1" thickBot="1" x14ac:dyDescent="0.25">
      <c r="A145" s="98" t="s">
        <v>998</v>
      </c>
      <c r="B145" s="49" t="s">
        <v>188</v>
      </c>
      <c r="C145" s="49" t="s">
        <v>188</v>
      </c>
      <c r="D145" s="54" t="s">
        <v>234</v>
      </c>
      <c r="E145" s="238" t="s">
        <v>139</v>
      </c>
      <c r="F145" s="62" t="s">
        <v>133</v>
      </c>
      <c r="G145" s="68"/>
      <c r="H145" s="68"/>
      <c r="I145" s="68"/>
      <c r="J145" s="68"/>
      <c r="K145" s="68"/>
      <c r="L145" s="68"/>
      <c r="M145" s="68"/>
      <c r="N145" s="68"/>
      <c r="O145" s="68"/>
      <c r="P145" s="68"/>
      <c r="Q145" s="68"/>
      <c r="R145" s="98"/>
      <c r="S145" s="125"/>
      <c r="T145" s="178"/>
      <c r="U145" s="68"/>
      <c r="V145" s="68"/>
      <c r="W145" s="68"/>
      <c r="X145" s="51"/>
      <c r="Y145" s="68"/>
      <c r="Z145" s="68"/>
      <c r="AA145" s="68"/>
      <c r="AB145" s="68"/>
      <c r="AC145" s="68"/>
      <c r="AD145" s="68"/>
      <c r="AE145" s="51"/>
      <c r="AF145" s="64"/>
      <c r="AG145" s="255"/>
      <c r="AH145" s="89" t="s">
        <v>915</v>
      </c>
    </row>
    <row r="146" spans="1:34" s="80" customFormat="1" ht="135" customHeight="1" thickBot="1" x14ac:dyDescent="0.25">
      <c r="A146" s="98" t="s">
        <v>999</v>
      </c>
      <c r="B146" s="49" t="s">
        <v>188</v>
      </c>
      <c r="C146" s="49" t="s">
        <v>188</v>
      </c>
      <c r="D146" s="54" t="s">
        <v>234</v>
      </c>
      <c r="E146" s="238" t="s">
        <v>139</v>
      </c>
      <c r="F146" s="62" t="s">
        <v>133</v>
      </c>
      <c r="G146" s="68"/>
      <c r="H146" s="68"/>
      <c r="I146" s="68"/>
      <c r="J146" s="68"/>
      <c r="K146" s="68"/>
      <c r="L146" s="68"/>
      <c r="M146" s="68"/>
      <c r="N146" s="68"/>
      <c r="O146" s="68"/>
      <c r="P146" s="68"/>
      <c r="Q146" s="68"/>
      <c r="R146" s="98"/>
      <c r="S146" s="125"/>
      <c r="T146" s="178"/>
      <c r="U146" s="68"/>
      <c r="V146" s="68"/>
      <c r="W146" s="68"/>
      <c r="X146" s="51"/>
      <c r="Y146" s="68"/>
      <c r="Z146" s="68"/>
      <c r="AA146" s="68"/>
      <c r="AB146" s="68"/>
      <c r="AC146" s="68"/>
      <c r="AD146" s="68"/>
      <c r="AE146" s="51"/>
      <c r="AF146" s="64"/>
      <c r="AG146" s="255"/>
      <c r="AH146" s="89" t="s">
        <v>1011</v>
      </c>
    </row>
    <row r="147" spans="1:34" s="83" customFormat="1" ht="133.5" customHeight="1" thickBot="1" x14ac:dyDescent="0.25">
      <c r="A147" s="98">
        <v>103</v>
      </c>
      <c r="B147" s="49" t="s">
        <v>188</v>
      </c>
      <c r="C147" s="49" t="s">
        <v>188</v>
      </c>
      <c r="D147" s="99" t="s">
        <v>178</v>
      </c>
      <c r="E147" s="239" t="s">
        <v>139</v>
      </c>
      <c r="F147" s="57" t="s">
        <v>24</v>
      </c>
      <c r="G147" s="224"/>
      <c r="H147" s="224"/>
      <c r="I147" s="224"/>
      <c r="J147" s="224"/>
      <c r="K147" s="224"/>
      <c r="L147" s="224"/>
      <c r="M147" s="224"/>
      <c r="N147" s="224"/>
      <c r="O147" s="224"/>
      <c r="P147" s="224"/>
      <c r="Q147" s="224">
        <v>1</v>
      </c>
      <c r="R147" s="225"/>
      <c r="S147" s="125">
        <f t="shared" si="37"/>
        <v>1</v>
      </c>
      <c r="T147" s="226"/>
      <c r="U147" s="224"/>
      <c r="V147" s="224"/>
      <c r="W147" s="224"/>
      <c r="X147" s="224"/>
      <c r="Y147" s="247"/>
      <c r="Z147" s="224"/>
      <c r="AA147" s="224"/>
      <c r="AB147" s="224"/>
      <c r="AC147" s="224"/>
      <c r="AD147" s="416">
        <v>1</v>
      </c>
      <c r="AE147" s="224"/>
      <c r="AF147" s="64">
        <f>IFERROR(SUM(T147:AE147),"")</f>
        <v>1</v>
      </c>
      <c r="AG147" s="65">
        <f>IF(AND(S147=0,AF147=0),"",IF(IFERROR(AF147/S147,"")&gt;100%,100%,IFERROR(AF147/S147,"")))</f>
        <v>1</v>
      </c>
      <c r="AH147" s="100" t="s">
        <v>1076</v>
      </c>
    </row>
    <row r="148" spans="1:34" s="83" customFormat="1" ht="257.25" customHeight="1" thickBot="1" x14ac:dyDescent="0.25">
      <c r="A148" s="98">
        <v>104</v>
      </c>
      <c r="B148" s="49" t="s">
        <v>188</v>
      </c>
      <c r="C148" s="49" t="s">
        <v>188</v>
      </c>
      <c r="D148" s="99" t="s">
        <v>170</v>
      </c>
      <c r="E148" s="239" t="s">
        <v>139</v>
      </c>
      <c r="F148" s="57" t="s">
        <v>24</v>
      </c>
      <c r="G148" s="224"/>
      <c r="H148" s="224"/>
      <c r="I148" s="224"/>
      <c r="J148" s="224"/>
      <c r="K148" s="224"/>
      <c r="L148" s="224">
        <v>1</v>
      </c>
      <c r="M148" s="224"/>
      <c r="N148" s="224"/>
      <c r="O148" s="224"/>
      <c r="P148" s="224"/>
      <c r="Q148" s="224">
        <v>1</v>
      </c>
      <c r="R148" s="225"/>
      <c r="S148" s="125">
        <f t="shared" si="37"/>
        <v>2</v>
      </c>
      <c r="T148" s="226"/>
      <c r="U148" s="224"/>
      <c r="V148" s="224"/>
      <c r="W148" s="224"/>
      <c r="X148" s="224"/>
      <c r="Y148" s="224">
        <v>1</v>
      </c>
      <c r="Z148" s="224"/>
      <c r="AA148" s="224"/>
      <c r="AB148" s="224"/>
      <c r="AC148" s="224"/>
      <c r="AD148" s="224"/>
      <c r="AE148" s="224">
        <v>1</v>
      </c>
      <c r="AF148" s="64">
        <f>IFERROR(SUM(T148:AE148),"")</f>
        <v>2</v>
      </c>
      <c r="AG148" s="65">
        <f>IF(AND(S148=0,AF148=0),"",IF(IFERROR(AF148/S148,"")&gt;100%,100%,IFERROR(AF148/S148,"")))</f>
        <v>1</v>
      </c>
      <c r="AH148" s="89" t="s">
        <v>1075</v>
      </c>
    </row>
    <row r="149" spans="1:34" s="83" customFormat="1" ht="150" customHeight="1" thickBot="1" x14ac:dyDescent="0.25">
      <c r="A149" s="98">
        <v>105</v>
      </c>
      <c r="B149" s="49" t="s">
        <v>188</v>
      </c>
      <c r="C149" s="49" t="s">
        <v>188</v>
      </c>
      <c r="D149" s="99" t="s">
        <v>1010</v>
      </c>
      <c r="E149" s="239" t="s">
        <v>135</v>
      </c>
      <c r="F149" s="57" t="s">
        <v>24</v>
      </c>
      <c r="G149" s="224"/>
      <c r="H149" s="224"/>
      <c r="I149" s="224"/>
      <c r="J149" s="224"/>
      <c r="K149" s="224"/>
      <c r="L149" s="224">
        <v>1</v>
      </c>
      <c r="M149" s="224"/>
      <c r="N149" s="224"/>
      <c r="O149" s="224"/>
      <c r="P149" s="224"/>
      <c r="Q149" s="224"/>
      <c r="R149" s="225"/>
      <c r="S149" s="125">
        <f t="shared" si="37"/>
        <v>1</v>
      </c>
      <c r="T149" s="226"/>
      <c r="U149" s="224"/>
      <c r="V149" s="224"/>
      <c r="W149" s="224"/>
      <c r="X149" s="224"/>
      <c r="Y149" s="224">
        <v>1</v>
      </c>
      <c r="Z149" s="224"/>
      <c r="AA149" s="224"/>
      <c r="AB149" s="224"/>
      <c r="AC149" s="224"/>
      <c r="AD149" s="224"/>
      <c r="AE149" s="224"/>
      <c r="AF149" s="64">
        <f t="shared" ref="AF149" si="38">IFERROR(SUM(T149:AE149),"")</f>
        <v>1</v>
      </c>
      <c r="AG149" s="65">
        <f t="shared" ref="AG149" si="39">IF(AND(S149=0,AF149=0),"",IF(IFERROR(AF149/S149,"")&gt;100%,100%,IFERROR(AF149/S149,"")))</f>
        <v>1</v>
      </c>
      <c r="AH149" s="100" t="s">
        <v>913</v>
      </c>
    </row>
    <row r="150" spans="1:34" s="80" customFormat="1" ht="142.5" customHeight="1" thickBot="1" x14ac:dyDescent="0.25">
      <c r="A150" s="98">
        <v>106</v>
      </c>
      <c r="B150" s="49" t="s">
        <v>188</v>
      </c>
      <c r="C150" s="49" t="s">
        <v>188</v>
      </c>
      <c r="D150" s="229" t="s">
        <v>226</v>
      </c>
      <c r="E150" s="238" t="s">
        <v>224</v>
      </c>
      <c r="F150" s="57" t="s">
        <v>24</v>
      </c>
      <c r="G150" s="224"/>
      <c r="H150" s="224"/>
      <c r="I150" s="224"/>
      <c r="J150" s="224"/>
      <c r="K150" s="224">
        <v>1</v>
      </c>
      <c r="L150" s="224"/>
      <c r="M150" s="224"/>
      <c r="N150" s="224"/>
      <c r="O150" s="224"/>
      <c r="P150" s="224"/>
      <c r="Q150" s="224"/>
      <c r="R150" s="225"/>
      <c r="S150" s="125">
        <f t="shared" si="37"/>
        <v>1</v>
      </c>
      <c r="T150" s="226"/>
      <c r="U150" s="224"/>
      <c r="V150" s="224"/>
      <c r="W150" s="224"/>
      <c r="X150" s="224">
        <v>1</v>
      </c>
      <c r="Y150" s="224"/>
      <c r="Z150" s="224"/>
      <c r="AA150" s="224"/>
      <c r="AB150" s="224"/>
      <c r="AC150" s="224"/>
      <c r="AD150" s="224"/>
      <c r="AE150" s="224"/>
      <c r="AF150" s="64">
        <f t="shared" ref="AF150" si="40">IFERROR(SUM(T150:AE150),"")</f>
        <v>1</v>
      </c>
      <c r="AG150" s="65">
        <f t="shared" ref="AG150" si="41">IF(AND(S150=0,AF150=0),"",IF(IFERROR(AF150/S150,"")&gt;100%,100%,IFERROR(AF150/S150,"")))</f>
        <v>1</v>
      </c>
      <c r="AH150" s="101" t="s">
        <v>225</v>
      </c>
    </row>
    <row r="151" spans="1:34" s="83" customFormat="1" ht="168.75" customHeight="1" thickBot="1" x14ac:dyDescent="0.25">
      <c r="A151" s="98">
        <v>107</v>
      </c>
      <c r="B151" s="49" t="s">
        <v>188</v>
      </c>
      <c r="C151" s="49" t="s">
        <v>188</v>
      </c>
      <c r="D151" s="99" t="s">
        <v>219</v>
      </c>
      <c r="E151" s="239" t="s">
        <v>139</v>
      </c>
      <c r="F151" s="57" t="s">
        <v>24</v>
      </c>
      <c r="G151" s="224"/>
      <c r="H151" s="224"/>
      <c r="I151" s="224"/>
      <c r="J151" s="224"/>
      <c r="K151" s="224">
        <v>18</v>
      </c>
      <c r="L151" s="224">
        <v>4</v>
      </c>
      <c r="M151" s="224"/>
      <c r="N151" s="224">
        <v>2</v>
      </c>
      <c r="O151" s="224">
        <v>14</v>
      </c>
      <c r="P151" s="224"/>
      <c r="Q151" s="224"/>
      <c r="R151" s="225"/>
      <c r="S151" s="125">
        <f>IFERROR(SUM(G151:R151),"")</f>
        <v>38</v>
      </c>
      <c r="T151" s="226"/>
      <c r="U151" s="224"/>
      <c r="V151" s="224"/>
      <c r="W151" s="224"/>
      <c r="X151" s="224">
        <v>18</v>
      </c>
      <c r="Y151" s="224">
        <v>5</v>
      </c>
      <c r="Z151" s="224"/>
      <c r="AA151" s="256">
        <v>3</v>
      </c>
      <c r="AB151" s="224">
        <v>13</v>
      </c>
      <c r="AC151" s="224"/>
      <c r="AD151" s="224"/>
      <c r="AE151" s="224"/>
      <c r="AF151" s="64">
        <f>IFERROR(SUM(T151:AE151),"")</f>
        <v>39</v>
      </c>
      <c r="AG151" s="65">
        <f>IF(AND(S151=0,AF151=0),"",IF(IFERROR(AF151/S151,"")&gt;100%,100%,IFERROR(AF151/S151,"")))</f>
        <v>1</v>
      </c>
      <c r="AH151" s="237" t="s">
        <v>710</v>
      </c>
    </row>
    <row r="152" spans="1:34" s="80" customFormat="1" ht="119.25" customHeight="1" thickBot="1" x14ac:dyDescent="0.25">
      <c r="A152" s="68">
        <v>108</v>
      </c>
      <c r="B152" s="49" t="s">
        <v>188</v>
      </c>
      <c r="C152" s="49" t="s">
        <v>188</v>
      </c>
      <c r="D152" s="54" t="s">
        <v>236</v>
      </c>
      <c r="E152" s="238" t="s">
        <v>169</v>
      </c>
      <c r="F152" s="57" t="s">
        <v>24</v>
      </c>
      <c r="G152" s="68"/>
      <c r="H152" s="68"/>
      <c r="I152" s="68"/>
      <c r="J152" s="68"/>
      <c r="K152" s="68"/>
      <c r="L152" s="68">
        <v>1</v>
      </c>
      <c r="M152" s="68"/>
      <c r="N152" s="68"/>
      <c r="O152" s="68"/>
      <c r="P152" s="68"/>
      <c r="Q152" s="68"/>
      <c r="R152" s="98"/>
      <c r="S152" s="125">
        <f>IFERROR(SUM(G152:R152),"")</f>
        <v>1</v>
      </c>
      <c r="T152" s="94"/>
      <c r="U152" s="51"/>
      <c r="V152" s="51"/>
      <c r="W152" s="51"/>
      <c r="X152" s="51"/>
      <c r="Y152" s="68">
        <v>1</v>
      </c>
      <c r="Z152" s="51"/>
      <c r="AA152" s="51"/>
      <c r="AB152" s="51"/>
      <c r="AC152" s="51"/>
      <c r="AD152" s="51"/>
      <c r="AE152" s="51"/>
      <c r="AF152" s="64">
        <f>IFERROR(SUM(T152:AE152),"")</f>
        <v>1</v>
      </c>
      <c r="AG152" s="65">
        <f>IF(AND(S152=0,AF152=0),"",IF(IFERROR(AF152/S152,"")&gt;100%,100%,IFERROR(AF152/S152,"")))</f>
        <v>1</v>
      </c>
      <c r="AH152" s="49" t="s">
        <v>237</v>
      </c>
    </row>
    <row r="153" spans="1:34" s="252" customFormat="1" ht="57.75" customHeight="1" thickBot="1" x14ac:dyDescent="0.25">
      <c r="A153" s="249">
        <v>109</v>
      </c>
      <c r="B153" s="49" t="s">
        <v>188</v>
      </c>
      <c r="C153" s="49" t="s">
        <v>188</v>
      </c>
      <c r="D153" s="54" t="s">
        <v>303</v>
      </c>
      <c r="E153" s="49" t="s">
        <v>995</v>
      </c>
      <c r="F153" s="238" t="s">
        <v>244</v>
      </c>
      <c r="G153" s="242"/>
      <c r="H153" s="242"/>
      <c r="I153" s="242"/>
      <c r="J153" s="242"/>
      <c r="K153" s="242"/>
      <c r="L153" s="242"/>
      <c r="M153" s="242"/>
      <c r="N153" s="242"/>
      <c r="O153" s="242"/>
      <c r="P153" s="242"/>
      <c r="Q153" s="242">
        <v>1</v>
      </c>
      <c r="R153" s="249"/>
      <c r="S153" s="125">
        <f>IFERROR(SUM(G153:R153),"")</f>
        <v>1</v>
      </c>
      <c r="T153" s="250"/>
      <c r="U153" s="251"/>
      <c r="V153" s="251"/>
      <c r="W153" s="251"/>
      <c r="X153" s="251"/>
      <c r="Y153" s="242"/>
      <c r="Z153" s="251"/>
      <c r="AA153" s="251"/>
      <c r="AB153" s="251"/>
      <c r="AC153" s="251"/>
      <c r="AD153" s="389">
        <v>1</v>
      </c>
      <c r="AE153" s="251"/>
      <c r="AF153" s="64">
        <f>IFERROR(SUM(T153:AE153),"")</f>
        <v>1</v>
      </c>
      <c r="AG153" s="65">
        <f>IF(AND(S153=0,AF153=0),"",IF(IFERROR(AF153/S153,"")&gt;100%,100%,IFERROR(AF153/S153,"")))</f>
        <v>1</v>
      </c>
      <c r="AH153" s="239" t="s">
        <v>1007</v>
      </c>
    </row>
    <row r="154" spans="1:34" ht="18" thickBot="1" x14ac:dyDescent="0.25">
      <c r="A154" s="96"/>
      <c r="B154" s="97"/>
      <c r="C154" s="211"/>
      <c r="D154" s="102"/>
      <c r="E154" s="102"/>
      <c r="F154" s="103"/>
      <c r="G154" s="216">
        <f t="shared" ref="G154:AE154" si="42">SUM(G144:G153)</f>
        <v>1</v>
      </c>
      <c r="H154" s="216">
        <f t="shared" si="42"/>
        <v>1</v>
      </c>
      <c r="I154" s="216">
        <f t="shared" si="42"/>
        <v>1</v>
      </c>
      <c r="J154" s="216">
        <f t="shared" si="42"/>
        <v>1</v>
      </c>
      <c r="K154" s="216">
        <f t="shared" si="42"/>
        <v>20</v>
      </c>
      <c r="L154" s="216">
        <f t="shared" si="42"/>
        <v>8</v>
      </c>
      <c r="M154" s="216">
        <f t="shared" si="42"/>
        <v>1</v>
      </c>
      <c r="N154" s="216">
        <f t="shared" si="42"/>
        <v>3</v>
      </c>
      <c r="O154" s="216">
        <f t="shared" si="42"/>
        <v>15</v>
      </c>
      <c r="P154" s="216">
        <f t="shared" si="42"/>
        <v>1</v>
      </c>
      <c r="Q154" s="217">
        <f t="shared" si="42"/>
        <v>4</v>
      </c>
      <c r="R154" s="217">
        <f t="shared" si="42"/>
        <v>1</v>
      </c>
      <c r="S154" s="132">
        <f t="shared" si="42"/>
        <v>57</v>
      </c>
      <c r="T154" s="218">
        <f t="shared" si="42"/>
        <v>6</v>
      </c>
      <c r="U154" s="216">
        <f t="shared" si="42"/>
        <v>1</v>
      </c>
      <c r="V154" s="216">
        <f t="shared" si="42"/>
        <v>9</v>
      </c>
      <c r="W154" s="216">
        <f t="shared" si="42"/>
        <v>3</v>
      </c>
      <c r="X154" s="216">
        <f t="shared" si="42"/>
        <v>19</v>
      </c>
      <c r="Y154" s="216">
        <f t="shared" si="42"/>
        <v>13</v>
      </c>
      <c r="Z154" s="216">
        <f t="shared" si="42"/>
        <v>1</v>
      </c>
      <c r="AA154" s="216">
        <f t="shared" si="42"/>
        <v>4</v>
      </c>
      <c r="AB154" s="216">
        <f t="shared" si="42"/>
        <v>14</v>
      </c>
      <c r="AC154" s="216">
        <f t="shared" si="42"/>
        <v>9</v>
      </c>
      <c r="AD154" s="216">
        <f t="shared" si="42"/>
        <v>3</v>
      </c>
      <c r="AE154" s="216">
        <f t="shared" si="42"/>
        <v>1</v>
      </c>
      <c r="AF154" s="74">
        <f>SUM(AF143:AF153)</f>
        <v>83</v>
      </c>
      <c r="AG154" s="75">
        <f>+AF154/S154</f>
        <v>1.4561403508771931</v>
      </c>
      <c r="AH154" s="104"/>
    </row>
    <row r="155" spans="1:34" ht="18" thickBot="1" x14ac:dyDescent="0.25">
      <c r="A155" s="96"/>
      <c r="B155" s="97"/>
      <c r="C155" s="211"/>
      <c r="D155" s="102"/>
      <c r="E155" s="102"/>
      <c r="F155" s="103"/>
      <c r="G155" s="473">
        <f>+G154+H154+I154</f>
        <v>3</v>
      </c>
      <c r="H155" s="473"/>
      <c r="I155" s="473"/>
      <c r="J155" s="473">
        <f>+J154+K154+L154</f>
        <v>29</v>
      </c>
      <c r="K155" s="473"/>
      <c r="L155" s="473"/>
      <c r="M155" s="473">
        <f>+M154+N154+O154</f>
        <v>19</v>
      </c>
      <c r="N155" s="473"/>
      <c r="O155" s="473"/>
      <c r="P155" s="473">
        <f>+P154+Q154+R154</f>
        <v>6</v>
      </c>
      <c r="Q155" s="473"/>
      <c r="R155" s="484"/>
      <c r="S155" s="132">
        <f>+G155+J155+M155+P155</f>
        <v>57</v>
      </c>
      <c r="T155" s="480">
        <f>+T154+U154+V154</f>
        <v>16</v>
      </c>
      <c r="U155" s="473"/>
      <c r="V155" s="473"/>
      <c r="W155" s="473">
        <f>+W154+X154+Y154</f>
        <v>35</v>
      </c>
      <c r="X155" s="473"/>
      <c r="Y155" s="473"/>
      <c r="Z155" s="473">
        <f>+Z154+AA154+AB154</f>
        <v>19</v>
      </c>
      <c r="AA155" s="473"/>
      <c r="AB155" s="473"/>
      <c r="AC155" s="473">
        <f>+AC154+AD154+AE154</f>
        <v>13</v>
      </c>
      <c r="AD155" s="473"/>
      <c r="AE155" s="473"/>
      <c r="AF155" s="74">
        <f>+T155+W155+Z155+AC155</f>
        <v>83</v>
      </c>
      <c r="AG155" s="75">
        <f>+AF155/S155</f>
        <v>1.4561403508771931</v>
      </c>
      <c r="AH155" s="104"/>
    </row>
    <row r="156" spans="1:34" ht="18" thickBot="1" x14ac:dyDescent="0.25">
      <c r="A156" s="96"/>
      <c r="B156" s="97"/>
      <c r="C156" s="211"/>
      <c r="D156" s="102"/>
      <c r="E156" s="102"/>
      <c r="F156" s="103"/>
      <c r="G156" s="481">
        <f>+G155/S155</f>
        <v>5.2631578947368418E-2</v>
      </c>
      <c r="H156" s="481"/>
      <c r="I156" s="481"/>
      <c r="J156" s="481">
        <f>+J155/S155</f>
        <v>0.50877192982456143</v>
      </c>
      <c r="K156" s="481"/>
      <c r="L156" s="481"/>
      <c r="M156" s="481">
        <f>+M155/S155</f>
        <v>0.33333333333333331</v>
      </c>
      <c r="N156" s="481"/>
      <c r="O156" s="481"/>
      <c r="P156" s="481">
        <f>+P155/S155</f>
        <v>0.10526315789473684</v>
      </c>
      <c r="Q156" s="481"/>
      <c r="R156" s="482"/>
      <c r="S156" s="133">
        <f>+G156+J156+M156+P156</f>
        <v>0.99999999999999989</v>
      </c>
      <c r="T156" s="483">
        <f>+T155/G155</f>
        <v>5.333333333333333</v>
      </c>
      <c r="U156" s="481"/>
      <c r="V156" s="481"/>
      <c r="W156" s="481">
        <f>+W155/J155</f>
        <v>1.2068965517241379</v>
      </c>
      <c r="X156" s="481"/>
      <c r="Y156" s="481"/>
      <c r="Z156" s="481">
        <f>+Z155/M155</f>
        <v>1</v>
      </c>
      <c r="AA156" s="481"/>
      <c r="AB156" s="481"/>
      <c r="AC156" s="481">
        <f>+AC155/P155</f>
        <v>2.1666666666666665</v>
      </c>
      <c r="AD156" s="481"/>
      <c r="AE156" s="481"/>
      <c r="AF156" s="79">
        <f>(T156+W156+Z156)/3</f>
        <v>2.5134099616858236</v>
      </c>
      <c r="AG156" s="75"/>
      <c r="AH156" s="104"/>
    </row>
    <row r="157" spans="1:34" ht="31.5" customHeight="1" thickBot="1" x14ac:dyDescent="0.25">
      <c r="A157" s="476" t="s">
        <v>145</v>
      </c>
      <c r="B157" s="477"/>
      <c r="C157" s="477"/>
      <c r="D157" s="477"/>
      <c r="E157" s="477"/>
      <c r="F157" s="477"/>
      <c r="G157" s="477"/>
      <c r="H157" s="477"/>
      <c r="I157" s="477"/>
      <c r="J157" s="477"/>
      <c r="K157" s="477"/>
      <c r="L157" s="477"/>
      <c r="M157" s="477"/>
      <c r="N157" s="477"/>
      <c r="O157" s="477"/>
      <c r="P157" s="477"/>
      <c r="Q157" s="477"/>
      <c r="R157" s="477"/>
      <c r="S157" s="485"/>
      <c r="T157" s="477"/>
      <c r="U157" s="477"/>
      <c r="V157" s="477"/>
      <c r="W157" s="477"/>
      <c r="X157" s="477"/>
      <c r="Y157" s="477"/>
      <c r="Z157" s="477"/>
      <c r="AA157" s="477"/>
      <c r="AB157" s="477"/>
      <c r="AC157" s="477"/>
      <c r="AD157" s="477"/>
      <c r="AE157" s="477"/>
      <c r="AF157" s="477"/>
      <c r="AG157" s="477"/>
      <c r="AH157" s="479"/>
    </row>
    <row r="158" spans="1:34" s="80" customFormat="1" ht="409.6" customHeight="1" thickBot="1" x14ac:dyDescent="0.25">
      <c r="A158" s="68">
        <v>110</v>
      </c>
      <c r="B158" s="68" t="s">
        <v>153</v>
      </c>
      <c r="C158" s="68" t="s">
        <v>138</v>
      </c>
      <c r="D158" s="54" t="s">
        <v>180</v>
      </c>
      <c r="E158" s="49" t="s">
        <v>20</v>
      </c>
      <c r="F158" s="49" t="s">
        <v>252</v>
      </c>
      <c r="G158" s="390">
        <v>1</v>
      </c>
      <c r="H158" s="390"/>
      <c r="I158" s="390"/>
      <c r="J158" s="390"/>
      <c r="K158" s="390"/>
      <c r="L158" s="390">
        <v>2</v>
      </c>
      <c r="M158" s="390">
        <v>1</v>
      </c>
      <c r="N158" s="390"/>
      <c r="O158" s="390">
        <v>1</v>
      </c>
      <c r="P158" s="390">
        <v>2</v>
      </c>
      <c r="Q158" s="390"/>
      <c r="R158" s="391">
        <v>1</v>
      </c>
      <c r="S158" s="125">
        <f>IFERROR(SUM(G158:R158),"")</f>
        <v>8</v>
      </c>
      <c r="T158" s="392">
        <v>1</v>
      </c>
      <c r="U158" s="390"/>
      <c r="V158" s="390"/>
      <c r="W158" s="390"/>
      <c r="X158" s="390"/>
      <c r="Y158" s="390">
        <v>2</v>
      </c>
      <c r="Z158" s="390">
        <v>1</v>
      </c>
      <c r="AA158" s="390"/>
      <c r="AB158" s="390">
        <v>1</v>
      </c>
      <c r="AC158" s="390">
        <v>2</v>
      </c>
      <c r="AD158" s="390">
        <v>3</v>
      </c>
      <c r="AE158" s="390">
        <v>2</v>
      </c>
      <c r="AF158" s="64">
        <f t="shared" ref="AF158:AF163" si="43">IFERROR(SUM(T158:AE158),"")</f>
        <v>12</v>
      </c>
      <c r="AG158" s="65">
        <f>IF(AND(S158=0,AF158=0),"",IF(IFERROR(AF158/S158,"")&gt;100%,100%,IFERROR(AF158/S158,"")))</f>
        <v>1</v>
      </c>
      <c r="AH158" s="105" t="s">
        <v>1077</v>
      </c>
    </row>
    <row r="159" spans="1:34" ht="18" thickBot="1" x14ac:dyDescent="0.25">
      <c r="A159" s="96"/>
      <c r="B159" s="97"/>
      <c r="C159" s="97"/>
      <c r="D159" s="102"/>
      <c r="E159" s="102"/>
      <c r="F159" s="211"/>
      <c r="G159" s="216">
        <f t="shared" ref="G159:AF159" si="44">SUM(G158:G158)</f>
        <v>1</v>
      </c>
      <c r="H159" s="216">
        <f t="shared" si="44"/>
        <v>0</v>
      </c>
      <c r="I159" s="216">
        <f t="shared" si="44"/>
        <v>0</v>
      </c>
      <c r="J159" s="216">
        <f t="shared" si="44"/>
        <v>0</v>
      </c>
      <c r="K159" s="216">
        <f t="shared" si="44"/>
        <v>0</v>
      </c>
      <c r="L159" s="216">
        <f t="shared" si="44"/>
        <v>2</v>
      </c>
      <c r="M159" s="216">
        <f t="shared" si="44"/>
        <v>1</v>
      </c>
      <c r="N159" s="216">
        <f t="shared" si="44"/>
        <v>0</v>
      </c>
      <c r="O159" s="216">
        <f t="shared" si="44"/>
        <v>1</v>
      </c>
      <c r="P159" s="216">
        <f t="shared" si="44"/>
        <v>2</v>
      </c>
      <c r="Q159" s="216">
        <f t="shared" si="44"/>
        <v>0</v>
      </c>
      <c r="R159" s="217">
        <f t="shared" si="44"/>
        <v>1</v>
      </c>
      <c r="S159" s="132">
        <f t="shared" si="44"/>
        <v>8</v>
      </c>
      <c r="T159" s="218">
        <f t="shared" si="44"/>
        <v>1</v>
      </c>
      <c r="U159" s="216">
        <f t="shared" si="44"/>
        <v>0</v>
      </c>
      <c r="V159" s="216">
        <f t="shared" si="44"/>
        <v>0</v>
      </c>
      <c r="W159" s="216">
        <f t="shared" si="44"/>
        <v>0</v>
      </c>
      <c r="X159" s="216">
        <f t="shared" si="44"/>
        <v>0</v>
      </c>
      <c r="Y159" s="216">
        <f t="shared" si="44"/>
        <v>2</v>
      </c>
      <c r="Z159" s="216">
        <f t="shared" si="44"/>
        <v>1</v>
      </c>
      <c r="AA159" s="216">
        <f t="shared" si="44"/>
        <v>0</v>
      </c>
      <c r="AB159" s="216">
        <f t="shared" si="44"/>
        <v>1</v>
      </c>
      <c r="AC159" s="216">
        <f t="shared" si="44"/>
        <v>2</v>
      </c>
      <c r="AD159" s="216">
        <f t="shared" si="44"/>
        <v>3</v>
      </c>
      <c r="AE159" s="216">
        <f t="shared" si="44"/>
        <v>2</v>
      </c>
      <c r="AF159" s="74">
        <f t="shared" si="44"/>
        <v>12</v>
      </c>
      <c r="AG159" s="75">
        <f>+AF159/S159</f>
        <v>1.5</v>
      </c>
      <c r="AH159" s="104"/>
    </row>
    <row r="160" spans="1:34" ht="18" thickBot="1" x14ac:dyDescent="0.25">
      <c r="A160" s="96"/>
      <c r="B160" s="97"/>
      <c r="C160" s="97"/>
      <c r="D160" s="102"/>
      <c r="E160" s="102"/>
      <c r="F160" s="211"/>
      <c r="G160" s="473">
        <f>+G159+H159+I159</f>
        <v>1</v>
      </c>
      <c r="H160" s="473"/>
      <c r="I160" s="473"/>
      <c r="J160" s="473">
        <f>+J159+K159+L159</f>
        <v>2</v>
      </c>
      <c r="K160" s="473"/>
      <c r="L160" s="473"/>
      <c r="M160" s="473">
        <f>+M159+N159+O159</f>
        <v>2</v>
      </c>
      <c r="N160" s="473"/>
      <c r="O160" s="473"/>
      <c r="P160" s="473">
        <f>+P159+Q159+R159</f>
        <v>3</v>
      </c>
      <c r="Q160" s="473"/>
      <c r="R160" s="484"/>
      <c r="S160" s="132">
        <f>+G160+J160+M160+P160</f>
        <v>8</v>
      </c>
      <c r="T160" s="480">
        <f>+T159+U159+V159</f>
        <v>1</v>
      </c>
      <c r="U160" s="473"/>
      <c r="V160" s="473"/>
      <c r="W160" s="473">
        <f>+W159+X159+Y159</f>
        <v>2</v>
      </c>
      <c r="X160" s="473"/>
      <c r="Y160" s="473"/>
      <c r="Z160" s="473">
        <f>+Z159+AA159+AB159</f>
        <v>2</v>
      </c>
      <c r="AA160" s="473"/>
      <c r="AB160" s="473"/>
      <c r="AC160" s="473">
        <f>+AC159+AD159+AE159</f>
        <v>7</v>
      </c>
      <c r="AD160" s="473"/>
      <c r="AE160" s="473"/>
      <c r="AF160" s="74">
        <f>+T160+W160+Z160+AC160</f>
        <v>12</v>
      </c>
      <c r="AG160" s="75">
        <f>+AF160/S160</f>
        <v>1.5</v>
      </c>
      <c r="AH160" s="104"/>
    </row>
    <row r="161" spans="1:36" ht="18" thickBot="1" x14ac:dyDescent="0.25">
      <c r="A161" s="96"/>
      <c r="B161" s="97"/>
      <c r="C161" s="97"/>
      <c r="D161" s="102"/>
      <c r="E161" s="102"/>
      <c r="F161" s="211"/>
      <c r="G161" s="481">
        <f>+G160/S160</f>
        <v>0.125</v>
      </c>
      <c r="H161" s="481"/>
      <c r="I161" s="481"/>
      <c r="J161" s="481">
        <f>+J160/S160</f>
        <v>0.25</v>
      </c>
      <c r="K161" s="481"/>
      <c r="L161" s="481"/>
      <c r="M161" s="481">
        <f>+M160/S160</f>
        <v>0.25</v>
      </c>
      <c r="N161" s="481"/>
      <c r="O161" s="481"/>
      <c r="P161" s="481">
        <f>+P160/S160</f>
        <v>0.375</v>
      </c>
      <c r="Q161" s="481"/>
      <c r="R161" s="482"/>
      <c r="S161" s="133">
        <f>+G161+J161+M161+P161</f>
        <v>1</v>
      </c>
      <c r="T161" s="483">
        <f>+T160/G160</f>
        <v>1</v>
      </c>
      <c r="U161" s="481"/>
      <c r="V161" s="481"/>
      <c r="W161" s="481">
        <f>+W160/J160</f>
        <v>1</v>
      </c>
      <c r="X161" s="481"/>
      <c r="Y161" s="481"/>
      <c r="Z161" s="481">
        <f>+Z160/M160</f>
        <v>1</v>
      </c>
      <c r="AA161" s="481"/>
      <c r="AB161" s="481"/>
      <c r="AC161" s="481">
        <f>+AC160/P160</f>
        <v>2.3333333333333335</v>
      </c>
      <c r="AD161" s="481"/>
      <c r="AE161" s="481"/>
      <c r="AF161" s="79">
        <f>(T161+W161+Z161)/3</f>
        <v>1</v>
      </c>
      <c r="AG161" s="75"/>
      <c r="AH161" s="104"/>
    </row>
    <row r="162" spans="1:36" ht="31.5" customHeight="1" x14ac:dyDescent="0.2">
      <c r="A162" s="476" t="s">
        <v>146</v>
      </c>
      <c r="B162" s="477"/>
      <c r="C162" s="477"/>
      <c r="D162" s="477"/>
      <c r="E162" s="477"/>
      <c r="F162" s="477"/>
      <c r="G162" s="477"/>
      <c r="H162" s="477"/>
      <c r="I162" s="477"/>
      <c r="J162" s="477"/>
      <c r="K162" s="477"/>
      <c r="L162" s="477"/>
      <c r="M162" s="477"/>
      <c r="N162" s="477"/>
      <c r="O162" s="477"/>
      <c r="P162" s="477"/>
      <c r="Q162" s="477"/>
      <c r="R162" s="477"/>
      <c r="S162" s="478"/>
      <c r="T162" s="477"/>
      <c r="U162" s="477"/>
      <c r="V162" s="477"/>
      <c r="W162" s="477"/>
      <c r="X162" s="477"/>
      <c r="Y162" s="477"/>
      <c r="Z162" s="477"/>
      <c r="AA162" s="477"/>
      <c r="AB162" s="477"/>
      <c r="AC162" s="477"/>
      <c r="AD162" s="477"/>
      <c r="AE162" s="477"/>
      <c r="AF162" s="477"/>
      <c r="AG162" s="477"/>
      <c r="AH162" s="479"/>
    </row>
    <row r="163" spans="1:36" s="80" customFormat="1" ht="135" customHeight="1" x14ac:dyDescent="0.2">
      <c r="A163" s="68">
        <v>111</v>
      </c>
      <c r="B163" s="68" t="s">
        <v>25</v>
      </c>
      <c r="C163" s="68" t="s">
        <v>283</v>
      </c>
      <c r="D163" s="54" t="s">
        <v>221</v>
      </c>
      <c r="E163" s="242" t="s">
        <v>139</v>
      </c>
      <c r="F163" s="49" t="s">
        <v>253</v>
      </c>
      <c r="G163" s="219"/>
      <c r="H163" s="219">
        <v>1</v>
      </c>
      <c r="I163" s="219"/>
      <c r="J163" s="219"/>
      <c r="K163" s="219">
        <v>1</v>
      </c>
      <c r="L163" s="219"/>
      <c r="M163" s="219"/>
      <c r="N163" s="219">
        <v>1</v>
      </c>
      <c r="O163" s="219"/>
      <c r="P163" s="219"/>
      <c r="Q163" s="219"/>
      <c r="R163" s="219">
        <v>1</v>
      </c>
      <c r="S163" s="148">
        <f>IFERROR(SUM(G163:R163),"")</f>
        <v>4</v>
      </c>
      <c r="T163" s="219"/>
      <c r="U163" s="219">
        <v>1</v>
      </c>
      <c r="V163" s="219">
        <v>1</v>
      </c>
      <c r="W163" s="219"/>
      <c r="X163" s="219">
        <v>1</v>
      </c>
      <c r="Y163" s="219"/>
      <c r="Z163" s="219">
        <v>1</v>
      </c>
      <c r="AA163" s="219"/>
      <c r="AB163" s="219"/>
      <c r="AC163" s="219"/>
      <c r="AD163" s="219">
        <v>1</v>
      </c>
      <c r="AE163" s="219"/>
      <c r="AF163" s="64">
        <f t="shared" si="43"/>
        <v>5</v>
      </c>
      <c r="AG163" s="65">
        <f>IF(AND(S163=0,AF163=0),"",IF(IFERROR(AF163/S163,"")&gt;100%,100%,IFERROR(AF163/S163,"")))</f>
        <v>1</v>
      </c>
      <c r="AH163" s="105" t="s">
        <v>997</v>
      </c>
    </row>
    <row r="164" spans="1:36" s="80" customFormat="1" ht="102.75" customHeight="1" x14ac:dyDescent="0.2">
      <c r="A164" s="68">
        <v>112</v>
      </c>
      <c r="B164" s="68" t="s">
        <v>25</v>
      </c>
      <c r="C164" s="68" t="s">
        <v>137</v>
      </c>
      <c r="D164" s="54" t="s">
        <v>194</v>
      </c>
      <c r="E164" s="242" t="s">
        <v>716</v>
      </c>
      <c r="F164" s="49" t="s">
        <v>254</v>
      </c>
      <c r="G164" s="224">
        <v>1</v>
      </c>
      <c r="H164" s="224">
        <v>1</v>
      </c>
      <c r="I164" s="224">
        <v>1</v>
      </c>
      <c r="J164" s="224">
        <v>1</v>
      </c>
      <c r="K164" s="224">
        <v>1</v>
      </c>
      <c r="L164" s="224">
        <v>1</v>
      </c>
      <c r="M164" s="224">
        <v>1</v>
      </c>
      <c r="N164" s="224">
        <v>1</v>
      </c>
      <c r="O164" s="224">
        <v>1</v>
      </c>
      <c r="P164" s="224">
        <v>1</v>
      </c>
      <c r="Q164" s="224">
        <v>1</v>
      </c>
      <c r="R164" s="63">
        <v>1</v>
      </c>
      <c r="S164" s="63">
        <f>IFERROR(SUM(G164:R164),"")</f>
        <v>12</v>
      </c>
      <c r="T164" s="224">
        <v>1</v>
      </c>
      <c r="U164" s="224">
        <v>1</v>
      </c>
      <c r="V164" s="224">
        <v>1</v>
      </c>
      <c r="W164" s="224">
        <v>1</v>
      </c>
      <c r="X164" s="224">
        <v>1</v>
      </c>
      <c r="Y164" s="224">
        <v>1</v>
      </c>
      <c r="Z164" s="244">
        <v>1</v>
      </c>
      <c r="AA164" s="224">
        <v>1</v>
      </c>
      <c r="AB164" s="224">
        <v>1</v>
      </c>
      <c r="AC164" s="224">
        <v>1</v>
      </c>
      <c r="AD164" s="224">
        <v>1</v>
      </c>
      <c r="AE164" s="224">
        <v>1</v>
      </c>
      <c r="AF164" s="64">
        <f t="shared" ref="AF164" si="45">IFERROR(SUM(T164:AE164),"")</f>
        <v>12</v>
      </c>
      <c r="AG164" s="65">
        <f>IF(AND(S164=0,AF164=0),"",IF(IFERROR(AF164/S164,"")&gt;100%,100%,IFERROR(AF164/S164,"")))</f>
        <v>1</v>
      </c>
      <c r="AH164" s="230" t="s">
        <v>1078</v>
      </c>
      <c r="AJ164" s="80">
        <v>75891</v>
      </c>
    </row>
    <row r="165" spans="1:36" ht="78.75" customHeight="1" thickBot="1" x14ac:dyDescent="0.25">
      <c r="A165" s="96"/>
      <c r="B165" s="97"/>
      <c r="C165" s="97"/>
      <c r="D165" s="102"/>
      <c r="E165" s="102"/>
      <c r="F165" s="211"/>
      <c r="G165" s="216">
        <f t="shared" ref="G165:R165" si="46">G163+G164</f>
        <v>1</v>
      </c>
      <c r="H165" s="216">
        <f t="shared" si="46"/>
        <v>2</v>
      </c>
      <c r="I165" s="216">
        <f t="shared" si="46"/>
        <v>1</v>
      </c>
      <c r="J165" s="216">
        <f t="shared" si="46"/>
        <v>1</v>
      </c>
      <c r="K165" s="216">
        <f t="shared" si="46"/>
        <v>2</v>
      </c>
      <c r="L165" s="216">
        <f t="shared" si="46"/>
        <v>1</v>
      </c>
      <c r="M165" s="216">
        <f t="shared" si="46"/>
        <v>1</v>
      </c>
      <c r="N165" s="216">
        <f t="shared" si="46"/>
        <v>2</v>
      </c>
      <c r="O165" s="216">
        <f t="shared" si="46"/>
        <v>1</v>
      </c>
      <c r="P165" s="216">
        <f t="shared" si="46"/>
        <v>1</v>
      </c>
      <c r="Q165" s="216">
        <f t="shared" si="46"/>
        <v>1</v>
      </c>
      <c r="R165" s="216">
        <f t="shared" si="46"/>
        <v>2</v>
      </c>
      <c r="S165" s="201">
        <f>S164+S163</f>
        <v>16</v>
      </c>
      <c r="T165" s="218">
        <f t="shared" ref="T165:AF165" si="47">+T164+T163</f>
        <v>1</v>
      </c>
      <c r="U165" s="216">
        <f t="shared" si="47"/>
        <v>2</v>
      </c>
      <c r="V165" s="216">
        <f t="shared" si="47"/>
        <v>2</v>
      </c>
      <c r="W165" s="216">
        <f t="shared" si="47"/>
        <v>1</v>
      </c>
      <c r="X165" s="216">
        <f t="shared" si="47"/>
        <v>2</v>
      </c>
      <c r="Y165" s="216">
        <f t="shared" si="47"/>
        <v>1</v>
      </c>
      <c r="Z165" s="216">
        <f t="shared" si="47"/>
        <v>2</v>
      </c>
      <c r="AA165" s="216">
        <f t="shared" si="47"/>
        <v>1</v>
      </c>
      <c r="AB165" s="216">
        <f t="shared" si="47"/>
        <v>1</v>
      </c>
      <c r="AC165" s="216">
        <f t="shared" si="47"/>
        <v>1</v>
      </c>
      <c r="AD165" s="216">
        <f t="shared" si="47"/>
        <v>2</v>
      </c>
      <c r="AE165" s="216">
        <f t="shared" si="47"/>
        <v>1</v>
      </c>
      <c r="AF165" s="74">
        <f t="shared" si="47"/>
        <v>17</v>
      </c>
      <c r="AG165" s="75">
        <f>+AF165/S165</f>
        <v>1.0625</v>
      </c>
      <c r="AH165" s="104"/>
    </row>
    <row r="166" spans="1:36" s="80" customFormat="1" ht="25.5" customHeight="1" thickBot="1" x14ac:dyDescent="0.25">
      <c r="A166" s="68"/>
      <c r="B166" s="106"/>
      <c r="C166" s="68"/>
      <c r="D166" s="54"/>
      <c r="E166" s="99"/>
      <c r="F166" s="177"/>
      <c r="G166" s="473">
        <f>G165+H165+I165</f>
        <v>4</v>
      </c>
      <c r="H166" s="473"/>
      <c r="I166" s="473"/>
      <c r="J166" s="473">
        <f>J165+K165+L165</f>
        <v>4</v>
      </c>
      <c r="K166" s="473"/>
      <c r="L166" s="473"/>
      <c r="M166" s="473">
        <f>M165+N165+O165</f>
        <v>4</v>
      </c>
      <c r="N166" s="473"/>
      <c r="O166" s="473"/>
      <c r="P166" s="473">
        <f>P165+Q165+R165</f>
        <v>4</v>
      </c>
      <c r="Q166" s="473"/>
      <c r="R166" s="473"/>
      <c r="S166" s="132">
        <f>+G166+J166+M166+P166</f>
        <v>16</v>
      </c>
      <c r="T166" s="480">
        <f>+T165+U165+V165</f>
        <v>5</v>
      </c>
      <c r="U166" s="473"/>
      <c r="V166" s="473"/>
      <c r="W166" s="473">
        <f>+W165+X165+Y165</f>
        <v>4</v>
      </c>
      <c r="X166" s="473"/>
      <c r="Y166" s="473"/>
      <c r="Z166" s="473">
        <f>+Z165+AA165+AB165</f>
        <v>4</v>
      </c>
      <c r="AA166" s="473"/>
      <c r="AB166" s="473"/>
      <c r="AC166" s="473">
        <f>+AC165+AD165+AE165</f>
        <v>4</v>
      </c>
      <c r="AD166" s="473"/>
      <c r="AE166" s="473"/>
      <c r="AF166" s="74">
        <f>+T166+W166+Z166+AC166</f>
        <v>17</v>
      </c>
      <c r="AG166" s="75">
        <f>+AF166/S166</f>
        <v>1.0625</v>
      </c>
      <c r="AH166" s="101"/>
    </row>
    <row r="167" spans="1:36" s="80" customFormat="1" ht="21.75" customHeight="1" x14ac:dyDescent="0.2">
      <c r="A167" s="149"/>
      <c r="B167" s="150"/>
      <c r="C167" s="149"/>
      <c r="D167" s="151"/>
      <c r="E167" s="151"/>
      <c r="F167" s="152"/>
      <c r="G167" s="474">
        <f>+G166/S166</f>
        <v>0.25</v>
      </c>
      <c r="H167" s="474"/>
      <c r="I167" s="474"/>
      <c r="J167" s="474">
        <f>+J166/S166</f>
        <v>0.25</v>
      </c>
      <c r="K167" s="474"/>
      <c r="L167" s="474"/>
      <c r="M167" s="474">
        <f>+M166/S166</f>
        <v>0.25</v>
      </c>
      <c r="N167" s="474"/>
      <c r="O167" s="474"/>
      <c r="P167" s="474">
        <f>+P166/S166</f>
        <v>0.25</v>
      </c>
      <c r="Q167" s="474"/>
      <c r="R167" s="475"/>
      <c r="S167" s="143">
        <f>+G167+J167+M167+P167</f>
        <v>1</v>
      </c>
      <c r="T167" s="474">
        <f>+T166/AF166</f>
        <v>0.29411764705882354</v>
      </c>
      <c r="U167" s="474"/>
      <c r="V167" s="474"/>
      <c r="W167" s="474" t="e">
        <f>+W166/AI166</f>
        <v>#DIV/0!</v>
      </c>
      <c r="X167" s="474"/>
      <c r="Y167" s="474"/>
      <c r="Z167" s="474" t="e">
        <f>+Z166/AL166</f>
        <v>#DIV/0!</v>
      </c>
      <c r="AA167" s="474"/>
      <c r="AB167" s="474"/>
      <c r="AC167" s="474" t="e">
        <f>+AC166/AO166</f>
        <v>#DIV/0!</v>
      </c>
      <c r="AD167" s="474"/>
      <c r="AE167" s="474"/>
      <c r="AF167" s="144" t="e">
        <f>(T167+W167+Z167)/3</f>
        <v>#DIV/0!</v>
      </c>
      <c r="AG167" s="153"/>
      <c r="AH167" s="154"/>
    </row>
    <row r="168" spans="1:36" s="80" customFormat="1" x14ac:dyDescent="0.2">
      <c r="A168" s="463"/>
      <c r="B168" s="464"/>
      <c r="C168" s="464"/>
      <c r="D168" s="464"/>
      <c r="E168" s="464"/>
      <c r="F168" s="464"/>
      <c r="G168" s="464"/>
      <c r="H168" s="464"/>
      <c r="I168" s="464"/>
      <c r="J168" s="464"/>
      <c r="K168" s="464"/>
      <c r="L168" s="464"/>
      <c r="M168" s="464"/>
      <c r="N168" s="464"/>
      <c r="O168" s="464"/>
      <c r="P168" s="464"/>
      <c r="Q168" s="464"/>
      <c r="R168" s="464"/>
      <c r="S168" s="464"/>
      <c r="T168" s="464"/>
      <c r="U168" s="464"/>
      <c r="V168" s="464"/>
      <c r="W168" s="464"/>
      <c r="X168" s="464"/>
      <c r="Y168" s="464"/>
      <c r="Z168" s="464"/>
      <c r="AA168" s="464"/>
      <c r="AB168" s="464"/>
      <c r="AC168" s="464"/>
      <c r="AD168" s="464"/>
      <c r="AE168" s="464"/>
      <c r="AF168" s="464"/>
      <c r="AG168" s="464"/>
      <c r="AH168" s="465"/>
    </row>
    <row r="169" spans="1:36" s="80" customFormat="1" ht="29.25" customHeight="1" x14ac:dyDescent="0.2">
      <c r="A169" s="108"/>
      <c r="B169" s="108"/>
      <c r="C169" s="109"/>
      <c r="D169" s="110"/>
      <c r="E169" s="110"/>
      <c r="F169" s="111"/>
      <c r="G169" s="112"/>
      <c r="H169" s="112"/>
      <c r="I169" s="112"/>
      <c r="J169" s="112"/>
      <c r="K169" s="112"/>
      <c r="L169" s="112"/>
      <c r="M169" s="112"/>
      <c r="N169" s="112"/>
      <c r="O169" s="112"/>
      <c r="P169" s="112"/>
      <c r="Q169" s="112"/>
      <c r="R169" s="112"/>
      <c r="S169" s="113"/>
      <c r="T169" s="112"/>
      <c r="U169" s="112"/>
      <c r="V169" s="112"/>
      <c r="W169" s="112"/>
      <c r="X169" s="112"/>
      <c r="Y169" s="112"/>
      <c r="Z169" s="112"/>
      <c r="AA169" s="112"/>
      <c r="AB169" s="112"/>
      <c r="AC169" s="112"/>
      <c r="AD169" s="112"/>
      <c r="AE169" s="112"/>
      <c r="AF169" s="114"/>
      <c r="AG169" s="115"/>
      <c r="AH169" s="107"/>
    </row>
    <row r="170" spans="1:36" s="80" customFormat="1" ht="29.25" customHeight="1" x14ac:dyDescent="0.2">
      <c r="A170" s="108"/>
      <c r="B170" s="108"/>
      <c r="C170" s="109"/>
      <c r="D170" s="110"/>
      <c r="E170" s="110"/>
      <c r="F170" s="111"/>
      <c r="G170" s="466" t="s">
        <v>2</v>
      </c>
      <c r="H170" s="466"/>
      <c r="I170" s="466"/>
      <c r="J170" s="466"/>
      <c r="K170" s="466"/>
      <c r="L170" s="466"/>
      <c r="M170" s="466"/>
      <c r="N170" s="466"/>
      <c r="O170" s="466"/>
      <c r="P170" s="466"/>
      <c r="Q170" s="466"/>
      <c r="R170" s="466"/>
      <c r="S170" s="466"/>
      <c r="T170" s="467" t="s">
        <v>3</v>
      </c>
      <c r="U170" s="468"/>
      <c r="V170" s="468"/>
      <c r="W170" s="468"/>
      <c r="X170" s="468"/>
      <c r="Y170" s="468"/>
      <c r="Z170" s="468"/>
      <c r="AA170" s="468"/>
      <c r="AB170" s="468"/>
      <c r="AC170" s="468"/>
      <c r="AD170" s="468"/>
      <c r="AE170" s="469"/>
    </row>
    <row r="171" spans="1:36" s="80" customFormat="1" ht="29.25" customHeight="1" x14ac:dyDescent="0.2">
      <c r="A171" s="108"/>
      <c r="B171" s="108"/>
      <c r="C171" s="109"/>
      <c r="D171" s="110"/>
      <c r="E171" s="110"/>
      <c r="F171" s="111"/>
      <c r="G171" s="161">
        <f t="shared" ref="G171:R171" si="48">G24+G39+G61+G83+G105+G118++G140+G154+G159+G165</f>
        <v>52</v>
      </c>
      <c r="H171" s="161">
        <f t="shared" si="48"/>
        <v>7</v>
      </c>
      <c r="I171" s="161">
        <f t="shared" si="48"/>
        <v>3</v>
      </c>
      <c r="J171" s="161">
        <f t="shared" si="48"/>
        <v>4</v>
      </c>
      <c r="K171" s="161">
        <f t="shared" si="48"/>
        <v>46</v>
      </c>
      <c r="L171" s="161">
        <f t="shared" si="48"/>
        <v>11</v>
      </c>
      <c r="M171" s="161">
        <f t="shared" si="48"/>
        <v>36</v>
      </c>
      <c r="N171" s="161">
        <f t="shared" si="48"/>
        <v>23</v>
      </c>
      <c r="O171" s="161">
        <f t="shared" si="48"/>
        <v>40</v>
      </c>
      <c r="P171" s="161">
        <f t="shared" si="48"/>
        <v>10</v>
      </c>
      <c r="Q171" s="161">
        <f t="shared" si="48"/>
        <v>11</v>
      </c>
      <c r="R171" s="161">
        <f t="shared" si="48"/>
        <v>5</v>
      </c>
      <c r="S171" s="162">
        <f>SUM(G171:R171)</f>
        <v>248</v>
      </c>
      <c r="T171" s="161">
        <f t="shared" ref="T171:AE171" si="49">+T24+T39+T61+T83+T105+T118++T140+T154+T159+T165</f>
        <v>52</v>
      </c>
      <c r="U171" s="161">
        <f t="shared" si="49"/>
        <v>12</v>
      </c>
      <c r="V171" s="161">
        <f t="shared" si="49"/>
        <v>12</v>
      </c>
      <c r="W171" s="161">
        <f t="shared" si="49"/>
        <v>8</v>
      </c>
      <c r="X171" s="161">
        <f t="shared" si="49"/>
        <v>45</v>
      </c>
      <c r="Y171" s="161">
        <f t="shared" si="49"/>
        <v>16</v>
      </c>
      <c r="Z171" s="161">
        <f t="shared" si="49"/>
        <v>41</v>
      </c>
      <c r="AA171" s="161">
        <f t="shared" si="49"/>
        <v>19</v>
      </c>
      <c r="AB171" s="161">
        <f t="shared" si="49"/>
        <v>39</v>
      </c>
      <c r="AC171" s="161">
        <f t="shared" si="49"/>
        <v>12</v>
      </c>
      <c r="AD171" s="161">
        <f t="shared" si="49"/>
        <v>16</v>
      </c>
      <c r="AE171" s="161">
        <f t="shared" si="49"/>
        <v>8</v>
      </c>
    </row>
    <row r="172" spans="1:36" s="80" customFormat="1" ht="29.25" customHeight="1" x14ac:dyDescent="0.2">
      <c r="A172" s="108"/>
      <c r="B172" s="108"/>
      <c r="C172" s="109"/>
      <c r="D172" s="110"/>
      <c r="E172" s="110"/>
      <c r="F172" s="111"/>
      <c r="G172" s="163"/>
      <c r="H172" s="163"/>
      <c r="I172" s="163"/>
      <c r="J172" s="163"/>
      <c r="K172" s="163"/>
      <c r="L172" s="164"/>
      <c r="M172" s="164"/>
      <c r="N172" s="163"/>
      <c r="O172" s="163"/>
      <c r="P172" s="163"/>
      <c r="Q172" s="163"/>
      <c r="R172" s="163"/>
      <c r="S172" s="165"/>
      <c r="T172" s="470" t="s">
        <v>27</v>
      </c>
      <c r="U172" s="471"/>
      <c r="V172" s="471"/>
      <c r="W172" s="471"/>
      <c r="X172" s="471"/>
      <c r="Y172" s="471"/>
      <c r="Z172" s="471"/>
      <c r="AA172" s="471"/>
      <c r="AB172" s="471"/>
      <c r="AC172" s="471"/>
      <c r="AD172" s="471"/>
      <c r="AE172" s="472"/>
    </row>
    <row r="173" spans="1:36" s="80" customFormat="1" ht="29.25" customHeight="1" x14ac:dyDescent="0.2">
      <c r="A173" s="108"/>
      <c r="B173" s="108"/>
      <c r="C173" s="109"/>
      <c r="D173" s="110"/>
      <c r="E173" s="110"/>
      <c r="F173" s="111"/>
      <c r="G173" s="166"/>
      <c r="H173" s="166"/>
      <c r="I173" s="166"/>
      <c r="J173" s="166"/>
      <c r="K173" s="166"/>
      <c r="L173" s="167"/>
      <c r="M173" s="167"/>
      <c r="N173" s="166"/>
      <c r="O173" s="166"/>
      <c r="P173" s="166"/>
      <c r="Q173" s="168" t="s">
        <v>28</v>
      </c>
      <c r="R173" s="169"/>
      <c r="S173" s="170"/>
      <c r="T173" s="171">
        <f>IFERROR(T171/G171,"")</f>
        <v>1</v>
      </c>
      <c r="U173" s="171">
        <f>IFERROR(U171/H171,"")</f>
        <v>1.7142857142857142</v>
      </c>
      <c r="V173" s="171">
        <f>IFERROR(V171/I171,"")</f>
        <v>4</v>
      </c>
      <c r="W173" s="171">
        <f t="shared" ref="W173:AE173" si="50">IFERROR(W171/J171,"")</f>
        <v>2</v>
      </c>
      <c r="X173" s="171">
        <f t="shared" si="50"/>
        <v>0.97826086956521741</v>
      </c>
      <c r="Y173" s="171">
        <f t="shared" si="50"/>
        <v>1.4545454545454546</v>
      </c>
      <c r="Z173" s="171">
        <f t="shared" si="50"/>
        <v>1.1388888888888888</v>
      </c>
      <c r="AA173" s="171">
        <f t="shared" si="50"/>
        <v>0.82608695652173914</v>
      </c>
      <c r="AB173" s="171">
        <f t="shared" si="50"/>
        <v>0.97499999999999998</v>
      </c>
      <c r="AC173" s="171">
        <f t="shared" si="50"/>
        <v>1.2</v>
      </c>
      <c r="AD173" s="171">
        <f t="shared" si="50"/>
        <v>1.4545454545454546</v>
      </c>
      <c r="AE173" s="171">
        <f t="shared" si="50"/>
        <v>1.6</v>
      </c>
    </row>
    <row r="174" spans="1:36" s="80" customFormat="1" ht="29.25" customHeight="1" x14ac:dyDescent="0.2">
      <c r="A174" s="108"/>
      <c r="B174" s="108"/>
      <c r="C174" s="109"/>
      <c r="D174" s="110"/>
      <c r="E174" s="110"/>
      <c r="F174" s="111"/>
      <c r="G174" s="166"/>
      <c r="H174" s="166"/>
      <c r="I174" s="166"/>
      <c r="J174" s="166"/>
      <c r="K174" s="166"/>
      <c r="L174" s="167"/>
      <c r="M174" s="167"/>
      <c r="N174" s="166"/>
      <c r="O174" s="166"/>
      <c r="P174" s="166"/>
      <c r="Q174" s="168" t="s">
        <v>29</v>
      </c>
      <c r="R174" s="169"/>
      <c r="S174" s="170"/>
      <c r="T174" s="457">
        <f>IFERROR(SUM(T171:V171)/SUM(G171:I171),"")</f>
        <v>1.2258064516129032</v>
      </c>
      <c r="U174" s="457"/>
      <c r="V174" s="457"/>
      <c r="W174" s="457">
        <f>IFERROR(SUM(W171:Y171)/SUM(J171:L171),"")</f>
        <v>1.1311475409836065</v>
      </c>
      <c r="X174" s="457"/>
      <c r="Y174" s="457"/>
      <c r="Z174" s="457">
        <f>IFERROR(SUM(Z171:AB171)/SUM(M171:O171),"")</f>
        <v>1</v>
      </c>
      <c r="AA174" s="457"/>
      <c r="AB174" s="457"/>
      <c r="AC174" s="457">
        <f>IFERROR(SUM(AC171:AE171)/SUM(P171:R171),"")</f>
        <v>1.3846153846153846</v>
      </c>
      <c r="AD174" s="457"/>
      <c r="AE174" s="457"/>
    </row>
    <row r="175" spans="1:36" s="80" customFormat="1" ht="29.25" customHeight="1" x14ac:dyDescent="0.2">
      <c r="A175" s="108"/>
      <c r="B175" s="108"/>
      <c r="C175" s="109"/>
      <c r="D175" s="110"/>
      <c r="E175" s="110"/>
      <c r="F175" s="111"/>
      <c r="G175" s="166"/>
      <c r="H175" s="166"/>
      <c r="I175" s="166"/>
      <c r="J175" s="166"/>
      <c r="K175" s="166"/>
      <c r="L175" s="167"/>
      <c r="M175" s="167"/>
      <c r="N175" s="166"/>
      <c r="O175" s="166"/>
      <c r="P175" s="166"/>
      <c r="Q175" s="168" t="s">
        <v>30</v>
      </c>
      <c r="R175" s="169"/>
      <c r="S175" s="170"/>
      <c r="T175" s="457">
        <f>IFERROR(SUM(T171:Y171)/SUM(G171:L171),"")</f>
        <v>1.1788617886178863</v>
      </c>
      <c r="U175" s="457"/>
      <c r="V175" s="457"/>
      <c r="W175" s="457"/>
      <c r="X175" s="457"/>
      <c r="Y175" s="457"/>
      <c r="Z175" s="457">
        <f>IFERROR(SUM(Z171:AE171)/SUM(M171:R171),"")</f>
        <v>1.08</v>
      </c>
      <c r="AA175" s="457"/>
      <c r="AB175" s="457"/>
      <c r="AC175" s="457"/>
      <c r="AD175" s="457"/>
      <c r="AE175" s="457"/>
    </row>
    <row r="176" spans="1:36" s="80" customFormat="1" ht="29.25" customHeight="1" x14ac:dyDescent="0.2">
      <c r="A176" s="108"/>
      <c r="B176" s="108"/>
      <c r="C176" s="109"/>
      <c r="D176" s="110"/>
      <c r="E176" s="110"/>
      <c r="F176" s="111"/>
      <c r="G176" s="166"/>
      <c r="H176" s="166"/>
      <c r="I176" s="166"/>
      <c r="J176" s="166"/>
      <c r="K176" s="166"/>
      <c r="L176" s="167"/>
      <c r="M176" s="167"/>
      <c r="N176" s="166"/>
      <c r="O176" s="166"/>
      <c r="P176" s="166"/>
      <c r="Q176" s="168" t="s">
        <v>31</v>
      </c>
      <c r="R176" s="169"/>
      <c r="S176" s="170"/>
      <c r="T176" s="458">
        <f>IFERROR(SUM(T171:AE171)/SUM(G171:R171),"")</f>
        <v>1.1290322580645162</v>
      </c>
      <c r="U176" s="459"/>
      <c r="V176" s="459"/>
      <c r="W176" s="459"/>
      <c r="X176" s="459"/>
      <c r="Y176" s="459"/>
      <c r="Z176" s="459"/>
      <c r="AA176" s="459"/>
      <c r="AB176" s="459"/>
      <c r="AC176" s="459"/>
      <c r="AD176" s="459"/>
      <c r="AE176" s="460"/>
    </row>
    <row r="177" spans="1:34" s="80" customFormat="1" ht="29.25" customHeight="1" x14ac:dyDescent="0.2">
      <c r="A177" s="108"/>
      <c r="B177" s="108"/>
      <c r="C177" s="109"/>
      <c r="D177" s="110"/>
      <c r="E177" s="110"/>
      <c r="F177" s="111"/>
      <c r="G177" s="172"/>
      <c r="H177" s="161">
        <f>SUM($G171:H171)</f>
        <v>59</v>
      </c>
      <c r="I177" s="161">
        <f>SUM($G171:I171)</f>
        <v>62</v>
      </c>
      <c r="J177" s="161">
        <f>SUM($G171:J171)</f>
        <v>66</v>
      </c>
      <c r="K177" s="161">
        <f>SUM($G171:K171)</f>
        <v>112</v>
      </c>
      <c r="L177" s="161">
        <f>SUM($G171:L171)</f>
        <v>123</v>
      </c>
      <c r="M177" s="161">
        <f>SUM($G171:M171)</f>
        <v>159</v>
      </c>
      <c r="N177" s="161">
        <f>SUM($G171:N171)</f>
        <v>182</v>
      </c>
      <c r="O177" s="161">
        <f>SUM($G171:O171)</f>
        <v>222</v>
      </c>
      <c r="P177" s="161">
        <f>SUM($G171:P171)</f>
        <v>232</v>
      </c>
      <c r="Q177" s="161">
        <f>SUM($G171:Q171)</f>
        <v>243</v>
      </c>
      <c r="R177" s="161">
        <f>SUM($G171:R171)</f>
        <v>248</v>
      </c>
      <c r="S177" s="173"/>
      <c r="T177" s="161">
        <f>SUM($T171:T$171)</f>
        <v>52</v>
      </c>
      <c r="U177" s="161">
        <f>SUM($T171:U$171)</f>
        <v>64</v>
      </c>
      <c r="V177" s="161">
        <f>SUM($T171:V$171)</f>
        <v>76</v>
      </c>
      <c r="W177" s="161">
        <f>SUM($T171:W$171)</f>
        <v>84</v>
      </c>
      <c r="X177" s="161">
        <f>SUM($T171:X$171)</f>
        <v>129</v>
      </c>
      <c r="Y177" s="161">
        <f>SUM($T171:Y$171)</f>
        <v>145</v>
      </c>
      <c r="Z177" s="161">
        <f>SUM($T171:Z$171)</f>
        <v>186</v>
      </c>
      <c r="AA177" s="161">
        <f>SUM($T171:AA$171)</f>
        <v>205</v>
      </c>
      <c r="AB177" s="161">
        <f>SUM($T171:AB$171)</f>
        <v>244</v>
      </c>
      <c r="AC177" s="161">
        <f>SUM($T171:AC$171)</f>
        <v>256</v>
      </c>
      <c r="AD177" s="161">
        <f>SUM($T171:AD$171)</f>
        <v>272</v>
      </c>
      <c r="AE177" s="161">
        <f>SUM($T171:AE$171)</f>
        <v>280</v>
      </c>
    </row>
    <row r="178" spans="1:34" s="80" customFormat="1" ht="29.25" customHeight="1" x14ac:dyDescent="0.2">
      <c r="A178" s="108"/>
      <c r="B178" s="108"/>
      <c r="C178" s="109"/>
      <c r="D178" s="110"/>
      <c r="E178" s="110"/>
      <c r="F178" s="111"/>
      <c r="G178" s="172"/>
      <c r="H178" s="172"/>
      <c r="I178" s="172"/>
      <c r="J178" s="172"/>
      <c r="K178" s="172"/>
      <c r="L178" s="174"/>
      <c r="M178" s="174"/>
      <c r="N178" s="172"/>
      <c r="O178" s="172"/>
      <c r="P178" s="172"/>
      <c r="Q178" s="172"/>
      <c r="R178" s="172"/>
      <c r="S178" s="175"/>
      <c r="T178" s="179"/>
      <c r="U178" s="176">
        <f>IFERROR(U177/H177,"")</f>
        <v>1.0847457627118644</v>
      </c>
      <c r="V178" s="176">
        <f t="shared" ref="V178:AE178" si="51">IFERROR(V177/I177,"")</f>
        <v>1.2258064516129032</v>
      </c>
      <c r="W178" s="176">
        <f t="shared" si="51"/>
        <v>1.2727272727272727</v>
      </c>
      <c r="X178" s="176">
        <f t="shared" si="51"/>
        <v>1.1517857142857142</v>
      </c>
      <c r="Y178" s="176">
        <f t="shared" si="51"/>
        <v>1.1788617886178863</v>
      </c>
      <c r="Z178" s="176">
        <f t="shared" si="51"/>
        <v>1.1698113207547169</v>
      </c>
      <c r="AA178" s="176">
        <f t="shared" si="51"/>
        <v>1.1263736263736264</v>
      </c>
      <c r="AB178" s="176">
        <f t="shared" si="51"/>
        <v>1.0990990990990992</v>
      </c>
      <c r="AC178" s="176">
        <f t="shared" si="51"/>
        <v>1.103448275862069</v>
      </c>
      <c r="AD178" s="176">
        <f t="shared" si="51"/>
        <v>1.1193415637860082</v>
      </c>
      <c r="AE178" s="176">
        <f t="shared" si="51"/>
        <v>1.1290322580645162</v>
      </c>
    </row>
    <row r="179" spans="1:34" x14ac:dyDescent="0.2">
      <c r="R179" s="71"/>
      <c r="S179" s="116"/>
      <c r="AE179" s="71"/>
      <c r="AF179" s="116"/>
      <c r="AH179" s="71"/>
    </row>
    <row r="180" spans="1:34" x14ac:dyDescent="0.2">
      <c r="R180" s="71"/>
      <c r="S180" s="116"/>
      <c r="AE180" s="71"/>
      <c r="AF180" s="116"/>
      <c r="AH180" s="71"/>
    </row>
    <row r="181" spans="1:34" ht="124.5" customHeight="1" x14ac:dyDescent="0.2">
      <c r="A181" s="454" t="s">
        <v>163</v>
      </c>
      <c r="B181" s="454"/>
      <c r="C181" s="454"/>
      <c r="D181" s="454"/>
      <c r="E181" s="454"/>
      <c r="F181" s="454"/>
      <c r="G181" s="454"/>
      <c r="H181" s="454"/>
      <c r="I181" s="454"/>
      <c r="J181" s="454"/>
      <c r="K181" s="454"/>
      <c r="L181" s="454"/>
      <c r="M181" s="454"/>
      <c r="N181" s="454"/>
      <c r="O181" s="454"/>
      <c r="P181" s="454"/>
      <c r="Q181" s="454"/>
      <c r="R181" s="454"/>
      <c r="S181" s="454"/>
      <c r="T181" s="461"/>
      <c r="U181" s="454"/>
      <c r="V181" s="454"/>
      <c r="W181" s="454"/>
      <c r="X181" s="454"/>
      <c r="Y181" s="454"/>
      <c r="Z181" s="454"/>
      <c r="AA181" s="454"/>
      <c r="AB181" s="454"/>
      <c r="AC181" s="454"/>
      <c r="AD181" s="454"/>
      <c r="AE181" s="454"/>
      <c r="AF181" s="454"/>
      <c r="AG181" s="454"/>
      <c r="AH181" s="454"/>
    </row>
    <row r="182" spans="1:34" ht="24.75" customHeight="1" x14ac:dyDescent="0.2">
      <c r="A182" s="454" t="s">
        <v>141</v>
      </c>
      <c r="B182" s="454"/>
      <c r="C182" s="454"/>
      <c r="D182" s="454"/>
      <c r="E182" s="454"/>
      <c r="F182" s="454"/>
      <c r="G182" s="454"/>
      <c r="H182" s="117"/>
      <c r="I182" s="117"/>
      <c r="J182" s="117"/>
      <c r="K182" s="117"/>
      <c r="L182" s="117"/>
      <c r="M182" s="117"/>
      <c r="N182" s="117"/>
      <c r="O182" s="117"/>
      <c r="P182" s="117"/>
      <c r="Q182" s="117"/>
      <c r="R182" s="117"/>
      <c r="S182" s="118"/>
      <c r="U182" s="117"/>
      <c r="V182" s="117"/>
      <c r="W182" s="117"/>
      <c r="X182" s="117"/>
      <c r="Y182" s="117"/>
      <c r="Z182" s="117"/>
      <c r="AA182" s="117"/>
      <c r="AB182" s="117"/>
      <c r="AC182" s="117"/>
      <c r="AD182" s="117"/>
      <c r="AE182" s="117"/>
      <c r="AF182" s="118"/>
      <c r="AG182" s="117"/>
      <c r="AH182" s="117"/>
    </row>
    <row r="183" spans="1:34" ht="51" customHeight="1" x14ac:dyDescent="0.3">
      <c r="A183" s="462" t="s">
        <v>142</v>
      </c>
      <c r="B183" s="462"/>
      <c r="C183" s="462"/>
      <c r="D183" s="462"/>
      <c r="E183" s="462"/>
      <c r="F183" s="462"/>
      <c r="R183" s="71"/>
      <c r="S183" s="116"/>
      <c r="AE183" s="71"/>
      <c r="AF183" s="116"/>
      <c r="AH183" s="71"/>
    </row>
    <row r="184" spans="1:34" ht="23.25" customHeight="1" x14ac:dyDescent="0.2">
      <c r="A184" s="454"/>
      <c r="B184" s="454"/>
      <c r="C184" s="454"/>
      <c r="D184" s="454"/>
      <c r="E184" s="454"/>
      <c r="F184" s="454"/>
      <c r="G184" s="454"/>
      <c r="R184" s="71"/>
      <c r="S184" s="116"/>
      <c r="AE184" s="71"/>
      <c r="AF184" s="116"/>
      <c r="AH184" s="71"/>
    </row>
    <row r="185" spans="1:34" ht="17.25" customHeight="1" x14ac:dyDescent="0.2">
      <c r="A185" s="454" t="s">
        <v>143</v>
      </c>
      <c r="B185" s="454"/>
      <c r="C185" s="454"/>
      <c r="D185" s="454"/>
      <c r="E185" s="234"/>
      <c r="R185" s="71"/>
      <c r="S185" s="116"/>
      <c r="AE185" s="71"/>
      <c r="AF185" s="116"/>
      <c r="AH185" s="71"/>
    </row>
    <row r="186" spans="1:34" x14ac:dyDescent="0.2">
      <c r="R186" s="71"/>
      <c r="S186" s="116"/>
      <c r="AE186" s="71"/>
      <c r="AF186" s="116"/>
      <c r="AH186" s="71"/>
    </row>
    <row r="187" spans="1:34" ht="42" customHeight="1" x14ac:dyDescent="0.2">
      <c r="A187" s="454" t="s">
        <v>202</v>
      </c>
      <c r="B187" s="454"/>
      <c r="C187" s="454"/>
      <c r="D187" s="454"/>
      <c r="E187" s="454"/>
      <c r="F187" s="454"/>
      <c r="G187" s="454"/>
      <c r="H187" s="454"/>
      <c r="I187" s="454"/>
      <c r="J187" s="454"/>
      <c r="K187" s="454"/>
      <c r="L187" s="454"/>
      <c r="R187" s="71"/>
      <c r="S187" s="116"/>
      <c r="AE187" s="71"/>
      <c r="AF187" s="116"/>
      <c r="AH187" s="71"/>
    </row>
    <row r="188" spans="1:34" x14ac:dyDescent="0.2">
      <c r="R188" s="71"/>
      <c r="S188" s="116"/>
      <c r="AE188" s="71"/>
      <c r="AF188" s="116"/>
      <c r="AH188" s="71"/>
    </row>
    <row r="189" spans="1:34" ht="17.25" customHeight="1" x14ac:dyDescent="0.2">
      <c r="A189" s="454" t="s">
        <v>203</v>
      </c>
      <c r="B189" s="454"/>
      <c r="C189" s="454"/>
      <c r="D189" s="454"/>
      <c r="E189" s="454"/>
      <c r="F189" s="454"/>
      <c r="G189" s="454"/>
      <c r="H189" s="454"/>
      <c r="I189" s="454"/>
      <c r="J189" s="454"/>
      <c r="K189" s="454"/>
      <c r="L189" s="454"/>
      <c r="M189" s="454"/>
      <c r="R189" s="71"/>
      <c r="S189" s="116"/>
      <c r="AE189" s="71"/>
      <c r="AF189" s="116"/>
      <c r="AH189" s="71"/>
    </row>
    <row r="190" spans="1:34" x14ac:dyDescent="0.2">
      <c r="R190" s="71"/>
      <c r="S190" s="116"/>
      <c r="AE190" s="71"/>
      <c r="AF190" s="116"/>
      <c r="AH190" s="71"/>
    </row>
    <row r="191" spans="1:34" ht="25.5" customHeight="1" x14ac:dyDescent="0.2">
      <c r="A191" s="455" t="s">
        <v>149</v>
      </c>
      <c r="B191" s="455"/>
      <c r="C191" s="455"/>
      <c r="D191" s="455"/>
      <c r="E191" s="455"/>
      <c r="F191" s="455"/>
      <c r="R191" s="71"/>
      <c r="S191" s="116"/>
      <c r="AE191" s="71"/>
      <c r="AF191" s="116"/>
      <c r="AH191" s="71"/>
    </row>
    <row r="192" spans="1:34" ht="408.75" customHeight="1" x14ac:dyDescent="0.2">
      <c r="A192" s="456" t="s">
        <v>240</v>
      </c>
      <c r="B192" s="456"/>
      <c r="C192" s="456"/>
      <c r="D192" s="456"/>
      <c r="E192" s="456"/>
      <c r="F192" s="456"/>
      <c r="R192" s="71"/>
      <c r="S192" s="116"/>
      <c r="AE192" s="71"/>
      <c r="AF192" s="116"/>
      <c r="AH192" s="71"/>
    </row>
    <row r="193" spans="1:34" ht="408.75" customHeight="1" x14ac:dyDescent="0.2">
      <c r="A193" s="456" t="s">
        <v>996</v>
      </c>
      <c r="B193" s="456"/>
      <c r="C193" s="456"/>
      <c r="D193" s="456"/>
      <c r="E193" s="456"/>
      <c r="F193" s="456"/>
      <c r="G193" s="58"/>
      <c r="H193" s="58"/>
      <c r="I193" s="58"/>
      <c r="J193" s="58"/>
      <c r="K193" s="58"/>
      <c r="L193" s="58"/>
      <c r="M193" s="58"/>
      <c r="N193" s="58"/>
      <c r="O193" s="58"/>
      <c r="P193" s="58"/>
      <c r="Q193" s="58"/>
      <c r="R193" s="71"/>
      <c r="S193" s="116"/>
      <c r="AE193" s="71"/>
      <c r="AF193" s="116"/>
      <c r="AH193" s="71"/>
    </row>
    <row r="194" spans="1:34" x14ac:dyDescent="0.2">
      <c r="A194" s="456"/>
      <c r="B194" s="456"/>
      <c r="C194" s="456"/>
      <c r="D194" s="456"/>
      <c r="E194" s="456"/>
      <c r="F194" s="456"/>
      <c r="G194" s="58"/>
      <c r="H194" s="58"/>
      <c r="I194" s="58"/>
      <c r="J194" s="58"/>
      <c r="K194" s="58"/>
      <c r="L194" s="58"/>
      <c r="M194" s="58"/>
      <c r="N194" s="58"/>
      <c r="O194" s="58"/>
      <c r="P194" s="58"/>
      <c r="Q194" s="58"/>
      <c r="R194" s="71"/>
      <c r="S194" s="116"/>
      <c r="AE194" s="71"/>
      <c r="AF194" s="116"/>
      <c r="AH194" s="71"/>
    </row>
    <row r="195" spans="1:34" x14ac:dyDescent="0.2">
      <c r="B195" s="58"/>
      <c r="C195" s="58"/>
      <c r="F195" s="58"/>
      <c r="G195" s="58"/>
      <c r="H195" s="58"/>
      <c r="I195" s="58"/>
      <c r="J195" s="58"/>
      <c r="K195" s="58"/>
      <c r="L195" s="58"/>
      <c r="M195" s="58"/>
      <c r="N195" s="58"/>
      <c r="O195" s="58"/>
      <c r="P195" s="58"/>
      <c r="Q195" s="58"/>
      <c r="R195" s="71"/>
      <c r="S195" s="116"/>
      <c r="AE195" s="71"/>
      <c r="AF195" s="116"/>
      <c r="AH195" s="71"/>
    </row>
    <row r="196" spans="1:34" x14ac:dyDescent="0.2">
      <c r="B196" s="58"/>
      <c r="C196" s="58"/>
      <c r="F196" s="58"/>
      <c r="G196" s="58"/>
      <c r="H196" s="58"/>
      <c r="I196" s="58"/>
      <c r="J196" s="58"/>
      <c r="K196" s="58"/>
      <c r="L196" s="58"/>
      <c r="M196" s="58"/>
      <c r="N196" s="58"/>
      <c r="O196" s="58"/>
      <c r="P196" s="58"/>
      <c r="Q196" s="58"/>
      <c r="R196" s="71"/>
      <c r="S196" s="116"/>
      <c r="AE196" s="71"/>
      <c r="AF196" s="116"/>
      <c r="AH196" s="71"/>
    </row>
    <row r="197" spans="1:34" x14ac:dyDescent="0.2">
      <c r="B197" s="58"/>
      <c r="C197" s="58"/>
      <c r="F197" s="58"/>
      <c r="G197" s="58"/>
      <c r="H197" s="58"/>
      <c r="I197" s="58"/>
      <c r="J197" s="58"/>
      <c r="K197" s="58"/>
      <c r="L197" s="58"/>
      <c r="M197" s="58"/>
      <c r="N197" s="58"/>
      <c r="O197" s="58"/>
      <c r="P197" s="58"/>
      <c r="Q197" s="58"/>
      <c r="R197" s="71"/>
      <c r="S197" s="116"/>
      <c r="AE197" s="71"/>
      <c r="AF197" s="116"/>
      <c r="AH197" s="71"/>
    </row>
    <row r="198" spans="1:34" x14ac:dyDescent="0.2">
      <c r="B198" s="58"/>
      <c r="C198" s="58"/>
      <c r="F198" s="58"/>
      <c r="G198" s="58"/>
      <c r="H198" s="58"/>
      <c r="I198" s="58"/>
      <c r="J198" s="58"/>
      <c r="K198" s="58"/>
      <c r="L198" s="58"/>
      <c r="M198" s="58"/>
      <c r="N198" s="58"/>
      <c r="O198" s="58"/>
      <c r="P198" s="58"/>
      <c r="Q198" s="58"/>
      <c r="R198" s="71"/>
      <c r="S198" s="116"/>
      <c r="AE198" s="71"/>
      <c r="AF198" s="116"/>
      <c r="AH198" s="71"/>
    </row>
    <row r="199" spans="1:34" x14ac:dyDescent="0.2">
      <c r="B199" s="58"/>
      <c r="C199" s="58"/>
      <c r="F199" s="58"/>
      <c r="G199" s="58"/>
      <c r="H199" s="58"/>
      <c r="I199" s="58"/>
      <c r="J199" s="58"/>
      <c r="K199" s="58"/>
      <c r="L199" s="58"/>
      <c r="M199" s="58"/>
      <c r="N199" s="58"/>
      <c r="O199" s="58"/>
      <c r="P199" s="58"/>
      <c r="Q199" s="58"/>
      <c r="R199" s="71"/>
      <c r="S199" s="116"/>
      <c r="AE199" s="71"/>
      <c r="AF199" s="116"/>
      <c r="AH199" s="71"/>
    </row>
    <row r="200" spans="1:34" x14ac:dyDescent="0.2">
      <c r="B200" s="58"/>
      <c r="C200" s="58"/>
      <c r="F200" s="58"/>
      <c r="G200" s="58"/>
      <c r="H200" s="58"/>
      <c r="I200" s="58"/>
      <c r="J200" s="58"/>
      <c r="K200" s="58"/>
      <c r="L200" s="58"/>
      <c r="M200" s="58"/>
      <c r="N200" s="58"/>
      <c r="O200" s="58"/>
      <c r="P200" s="58"/>
      <c r="Q200" s="58"/>
      <c r="R200" s="71"/>
      <c r="S200" s="116"/>
      <c r="AE200" s="71"/>
      <c r="AF200" s="116"/>
      <c r="AH200" s="71"/>
    </row>
    <row r="201" spans="1:34" x14ac:dyDescent="0.2">
      <c r="B201" s="58"/>
      <c r="C201" s="58"/>
      <c r="F201" s="58"/>
      <c r="G201" s="58"/>
      <c r="H201" s="58"/>
      <c r="I201" s="58"/>
      <c r="J201" s="58"/>
      <c r="K201" s="58"/>
      <c r="L201" s="58"/>
      <c r="M201" s="58"/>
      <c r="N201" s="58"/>
      <c r="O201" s="58"/>
      <c r="P201" s="58"/>
      <c r="Q201" s="58"/>
      <c r="R201" s="71"/>
      <c r="S201" s="116"/>
      <c r="AE201" s="71"/>
      <c r="AF201" s="116"/>
      <c r="AH201" s="71"/>
    </row>
    <row r="202" spans="1:34" x14ac:dyDescent="0.2">
      <c r="B202" s="58"/>
      <c r="C202" s="58"/>
      <c r="F202" s="58"/>
      <c r="G202" s="58"/>
      <c r="H202" s="58"/>
      <c r="I202" s="58"/>
      <c r="J202" s="58"/>
      <c r="K202" s="58"/>
      <c r="L202" s="58"/>
      <c r="M202" s="58"/>
      <c r="N202" s="58"/>
      <c r="O202" s="58"/>
      <c r="P202" s="58"/>
      <c r="Q202" s="58"/>
      <c r="R202" s="71"/>
      <c r="S202" s="116"/>
      <c r="AE202" s="71"/>
      <c r="AF202" s="116"/>
      <c r="AH202" s="71"/>
    </row>
    <row r="203" spans="1:34" x14ac:dyDescent="0.2">
      <c r="B203" s="58"/>
      <c r="C203" s="58"/>
      <c r="F203" s="58"/>
      <c r="G203" s="58"/>
      <c r="H203" s="58"/>
      <c r="I203" s="58"/>
      <c r="J203" s="58"/>
      <c r="K203" s="58"/>
      <c r="L203" s="58"/>
      <c r="M203" s="58"/>
      <c r="N203" s="58"/>
      <c r="O203" s="58"/>
      <c r="P203" s="58"/>
      <c r="Q203" s="58"/>
      <c r="R203" s="71"/>
      <c r="S203" s="116"/>
      <c r="AE203" s="71"/>
      <c r="AF203" s="116"/>
      <c r="AH203" s="71"/>
    </row>
    <row r="204" spans="1:34" x14ac:dyDescent="0.2">
      <c r="B204" s="58"/>
      <c r="C204" s="58"/>
      <c r="F204" s="58"/>
      <c r="G204" s="58"/>
      <c r="H204" s="58"/>
      <c r="I204" s="58"/>
      <c r="J204" s="58"/>
      <c r="K204" s="58"/>
      <c r="L204" s="58"/>
      <c r="M204" s="58"/>
      <c r="N204" s="58"/>
      <c r="O204" s="58"/>
      <c r="P204" s="58"/>
      <c r="Q204" s="58"/>
      <c r="R204" s="71"/>
      <c r="S204" s="116"/>
      <c r="AE204" s="71"/>
      <c r="AF204" s="116"/>
      <c r="AH204" s="71"/>
    </row>
    <row r="205" spans="1:34" x14ac:dyDescent="0.2">
      <c r="B205" s="58"/>
      <c r="C205" s="58"/>
      <c r="F205" s="58"/>
      <c r="G205" s="58"/>
      <c r="H205" s="58"/>
      <c r="I205" s="58"/>
      <c r="J205" s="58"/>
      <c r="K205" s="58"/>
      <c r="L205" s="58"/>
      <c r="M205" s="58"/>
      <c r="N205" s="58"/>
      <c r="O205" s="58"/>
      <c r="P205" s="58"/>
      <c r="Q205" s="58"/>
      <c r="R205" s="71"/>
      <c r="S205" s="116"/>
      <c r="AE205" s="71"/>
      <c r="AF205" s="116"/>
      <c r="AH205" s="71"/>
    </row>
    <row r="206" spans="1:34" x14ac:dyDescent="0.2">
      <c r="B206" s="58"/>
      <c r="C206" s="58"/>
      <c r="F206" s="58"/>
      <c r="G206" s="58"/>
      <c r="H206" s="58"/>
      <c r="I206" s="58"/>
      <c r="J206" s="58"/>
      <c r="K206" s="58"/>
      <c r="L206" s="58"/>
      <c r="M206" s="58"/>
      <c r="N206" s="58"/>
      <c r="O206" s="58"/>
      <c r="P206" s="58"/>
      <c r="Q206" s="58"/>
      <c r="R206" s="71"/>
      <c r="S206" s="116"/>
      <c r="AE206" s="71"/>
      <c r="AF206" s="116"/>
      <c r="AH206" s="71"/>
    </row>
    <row r="207" spans="1:34" x14ac:dyDescent="0.2">
      <c r="B207" s="58"/>
      <c r="C207" s="58"/>
      <c r="F207" s="58"/>
      <c r="G207" s="58"/>
      <c r="H207" s="58"/>
      <c r="I207" s="58"/>
      <c r="J207" s="58"/>
      <c r="K207" s="58"/>
      <c r="L207" s="58"/>
      <c r="M207" s="58"/>
      <c r="N207" s="58"/>
      <c r="O207" s="58"/>
      <c r="P207" s="58"/>
      <c r="Q207" s="58"/>
      <c r="R207" s="71"/>
      <c r="S207" s="116"/>
      <c r="AE207" s="71"/>
      <c r="AF207" s="116"/>
      <c r="AH207" s="71"/>
    </row>
    <row r="208" spans="1:34" x14ac:dyDescent="0.2">
      <c r="B208" s="58"/>
      <c r="C208" s="58"/>
      <c r="F208" s="58"/>
      <c r="G208" s="58"/>
      <c r="H208" s="58"/>
      <c r="I208" s="58"/>
      <c r="J208" s="58"/>
      <c r="K208" s="58"/>
      <c r="L208" s="58"/>
      <c r="M208" s="58"/>
      <c r="N208" s="58"/>
      <c r="O208" s="58"/>
      <c r="P208" s="58"/>
      <c r="Q208" s="58"/>
      <c r="R208" s="71"/>
      <c r="S208" s="116"/>
      <c r="AE208" s="71"/>
      <c r="AF208" s="116"/>
      <c r="AH208" s="71"/>
    </row>
    <row r="209" spans="2:34" x14ac:dyDescent="0.2">
      <c r="B209" s="58"/>
      <c r="C209" s="58"/>
      <c r="F209" s="58"/>
      <c r="G209" s="58"/>
      <c r="H209" s="58"/>
      <c r="I209" s="58"/>
      <c r="J209" s="58"/>
      <c r="K209" s="58"/>
      <c r="L209" s="58"/>
      <c r="M209" s="58"/>
      <c r="N209" s="58"/>
      <c r="O209" s="58"/>
      <c r="P209" s="58"/>
      <c r="Q209" s="58"/>
      <c r="R209" s="71"/>
      <c r="S209" s="116"/>
      <c r="AE209" s="71"/>
      <c r="AF209" s="116"/>
      <c r="AH209" s="71"/>
    </row>
    <row r="210" spans="2:34" x14ac:dyDescent="0.2">
      <c r="B210" s="58"/>
      <c r="C210" s="58"/>
      <c r="F210" s="58"/>
      <c r="G210" s="58"/>
      <c r="H210" s="58"/>
      <c r="I210" s="58"/>
      <c r="J210" s="58"/>
      <c r="K210" s="58"/>
      <c r="L210" s="58"/>
      <c r="M210" s="58"/>
      <c r="N210" s="58"/>
      <c r="O210" s="58"/>
      <c r="P210" s="58"/>
      <c r="Q210" s="58"/>
      <c r="R210" s="71"/>
      <c r="S210" s="116"/>
      <c r="AE210" s="71"/>
      <c r="AF210" s="116"/>
      <c r="AH210" s="71"/>
    </row>
    <row r="211" spans="2:34" x14ac:dyDescent="0.2">
      <c r="B211" s="58"/>
      <c r="C211" s="58"/>
      <c r="F211" s="58"/>
      <c r="G211" s="58"/>
      <c r="H211" s="58"/>
      <c r="I211" s="58"/>
      <c r="J211" s="58"/>
      <c r="K211" s="58"/>
      <c r="L211" s="58"/>
      <c r="M211" s="58"/>
      <c r="N211" s="58"/>
      <c r="O211" s="58"/>
      <c r="P211" s="58"/>
      <c r="Q211" s="58"/>
      <c r="R211" s="71"/>
      <c r="S211" s="116"/>
      <c r="AE211" s="71"/>
      <c r="AF211" s="116"/>
      <c r="AH211" s="71"/>
    </row>
    <row r="212" spans="2:34" x14ac:dyDescent="0.2">
      <c r="B212" s="58"/>
      <c r="C212" s="58"/>
      <c r="F212" s="58"/>
      <c r="G212" s="58"/>
      <c r="H212" s="58"/>
      <c r="I212" s="58"/>
      <c r="J212" s="58"/>
      <c r="K212" s="58"/>
      <c r="L212" s="58"/>
      <c r="M212" s="58"/>
      <c r="N212" s="58"/>
      <c r="O212" s="58"/>
      <c r="P212" s="58"/>
      <c r="Q212" s="58"/>
      <c r="R212" s="71"/>
      <c r="S212" s="116"/>
      <c r="AE212" s="71"/>
      <c r="AF212" s="116"/>
      <c r="AH212" s="71"/>
    </row>
    <row r="213" spans="2:34" x14ac:dyDescent="0.2">
      <c r="B213" s="58"/>
      <c r="C213" s="58"/>
      <c r="F213" s="58"/>
      <c r="G213" s="58"/>
      <c r="H213" s="58"/>
      <c r="I213" s="58"/>
      <c r="J213" s="58"/>
      <c r="K213" s="58"/>
      <c r="L213" s="58"/>
      <c r="M213" s="58"/>
      <c r="N213" s="58"/>
      <c r="O213" s="58"/>
      <c r="P213" s="58"/>
      <c r="Q213" s="58"/>
      <c r="R213" s="71"/>
      <c r="S213" s="116"/>
      <c r="AE213" s="71"/>
      <c r="AF213" s="116"/>
      <c r="AH213" s="71"/>
    </row>
    <row r="214" spans="2:34" x14ac:dyDescent="0.2">
      <c r="B214" s="58"/>
      <c r="C214" s="58"/>
      <c r="F214" s="58"/>
      <c r="G214" s="58"/>
      <c r="H214" s="58"/>
      <c r="I214" s="58"/>
      <c r="J214" s="58"/>
      <c r="K214" s="58"/>
      <c r="L214" s="58"/>
      <c r="M214" s="58"/>
      <c r="N214" s="58"/>
      <c r="O214" s="58"/>
      <c r="P214" s="58"/>
      <c r="Q214" s="58"/>
      <c r="R214" s="71"/>
      <c r="S214" s="116"/>
      <c r="AE214" s="71"/>
      <c r="AF214" s="116"/>
      <c r="AH214" s="71"/>
    </row>
    <row r="215" spans="2:34" x14ac:dyDescent="0.2">
      <c r="B215" s="58"/>
      <c r="C215" s="58"/>
      <c r="F215" s="58"/>
      <c r="G215" s="58"/>
      <c r="H215" s="58"/>
      <c r="I215" s="58"/>
      <c r="J215" s="58"/>
      <c r="K215" s="58"/>
      <c r="L215" s="58"/>
      <c r="M215" s="58"/>
      <c r="N215" s="58"/>
      <c r="O215" s="58"/>
      <c r="P215" s="58"/>
      <c r="Q215" s="58"/>
      <c r="R215" s="71"/>
      <c r="S215" s="116"/>
      <c r="AE215" s="71"/>
      <c r="AF215" s="116"/>
      <c r="AH215" s="71"/>
    </row>
    <row r="216" spans="2:34" x14ac:dyDescent="0.2">
      <c r="B216" s="58"/>
      <c r="C216" s="58"/>
      <c r="F216" s="58"/>
      <c r="G216" s="58"/>
      <c r="H216" s="58"/>
      <c r="I216" s="58"/>
      <c r="J216" s="58"/>
      <c r="K216" s="58"/>
      <c r="L216" s="58"/>
      <c r="M216" s="58"/>
      <c r="N216" s="58"/>
      <c r="O216" s="58"/>
      <c r="P216" s="58"/>
      <c r="Q216" s="58"/>
      <c r="R216" s="71"/>
      <c r="S216" s="116"/>
      <c r="AE216" s="71"/>
      <c r="AF216" s="116"/>
      <c r="AH216" s="71"/>
    </row>
    <row r="217" spans="2:34" x14ac:dyDescent="0.2">
      <c r="B217" s="58"/>
      <c r="C217" s="58"/>
      <c r="F217" s="58"/>
      <c r="G217" s="58"/>
      <c r="H217" s="58"/>
      <c r="I217" s="58"/>
      <c r="J217" s="58"/>
      <c r="K217" s="58"/>
      <c r="L217" s="58"/>
      <c r="M217" s="58"/>
      <c r="N217" s="58"/>
      <c r="O217" s="58"/>
      <c r="P217" s="58"/>
      <c r="Q217" s="58"/>
      <c r="R217" s="71"/>
      <c r="S217" s="116"/>
      <c r="AE217" s="71"/>
      <c r="AF217" s="116"/>
      <c r="AH217" s="71"/>
    </row>
  </sheetData>
  <autoFilter ref="A12:BW167" xr:uid="{00000000-0009-0000-0000-000000000000}"/>
  <mergeCells count="210">
    <mergeCell ref="A193:F193"/>
    <mergeCell ref="A194:F194"/>
    <mergeCell ref="A1:AH1"/>
    <mergeCell ref="A2:AH2"/>
    <mergeCell ref="A3:AH3"/>
    <mergeCell ref="A4:AH4"/>
    <mergeCell ref="A5:AH5"/>
    <mergeCell ref="A6:AH6"/>
    <mergeCell ref="A7:AH7"/>
    <mergeCell ref="A8:AH8"/>
    <mergeCell ref="A9:AH9"/>
    <mergeCell ref="A10:AH10"/>
    <mergeCell ref="A11:A12"/>
    <mergeCell ref="B11:B12"/>
    <mergeCell ref="C11:C12"/>
    <mergeCell ref="D11:D12"/>
    <mergeCell ref="E11:E12"/>
    <mergeCell ref="F11:F12"/>
    <mergeCell ref="A13:AH13"/>
    <mergeCell ref="A24:F24"/>
    <mergeCell ref="G25:I25"/>
    <mergeCell ref="J25:L25"/>
    <mergeCell ref="M25:O25"/>
    <mergeCell ref="P25:R25"/>
    <mergeCell ref="T25:V25"/>
    <mergeCell ref="W25:Y25"/>
    <mergeCell ref="Z25:AB25"/>
    <mergeCell ref="AC25:AE25"/>
    <mergeCell ref="Z26:AB26"/>
    <mergeCell ref="AC26:AE26"/>
    <mergeCell ref="A27:AH27"/>
    <mergeCell ref="A39:F39"/>
    <mergeCell ref="G40:I40"/>
    <mergeCell ref="J40:L40"/>
    <mergeCell ref="M40:O40"/>
    <mergeCell ref="P40:R40"/>
    <mergeCell ref="T40:V40"/>
    <mergeCell ref="W40:Y40"/>
    <mergeCell ref="G26:I26"/>
    <mergeCell ref="J26:L26"/>
    <mergeCell ref="M26:O26"/>
    <mergeCell ref="P26:R26"/>
    <mergeCell ref="T26:V26"/>
    <mergeCell ref="W26:Y26"/>
    <mergeCell ref="Z40:AB40"/>
    <mergeCell ref="AC40:AE40"/>
    <mergeCell ref="G41:I41"/>
    <mergeCell ref="J41:L41"/>
    <mergeCell ref="M41:O41"/>
    <mergeCell ref="P41:R41"/>
    <mergeCell ref="T41:V41"/>
    <mergeCell ref="W41:Y41"/>
    <mergeCell ref="Z41:AB41"/>
    <mergeCell ref="AC41:AE41"/>
    <mergeCell ref="A42:AH42"/>
    <mergeCell ref="G62:I62"/>
    <mergeCell ref="J62:L62"/>
    <mergeCell ref="M62:O62"/>
    <mergeCell ref="P62:R62"/>
    <mergeCell ref="T62:V62"/>
    <mergeCell ref="W62:Y62"/>
    <mergeCell ref="Z62:AB62"/>
    <mergeCell ref="AC62:AE62"/>
    <mergeCell ref="Z63:AB63"/>
    <mergeCell ref="AC63:AE63"/>
    <mergeCell ref="A64:AH64"/>
    <mergeCell ref="G84:I84"/>
    <mergeCell ref="J84:L84"/>
    <mergeCell ref="M84:O84"/>
    <mergeCell ref="P84:R84"/>
    <mergeCell ref="T84:V84"/>
    <mergeCell ref="W84:Y84"/>
    <mergeCell ref="Z84:AB84"/>
    <mergeCell ref="G63:I63"/>
    <mergeCell ref="J63:L63"/>
    <mergeCell ref="M63:O63"/>
    <mergeCell ref="P63:R63"/>
    <mergeCell ref="T63:V63"/>
    <mergeCell ref="W63:Y63"/>
    <mergeCell ref="AC84:AE84"/>
    <mergeCell ref="G85:I85"/>
    <mergeCell ref="J85:L85"/>
    <mergeCell ref="M85:O85"/>
    <mergeCell ref="P85:R85"/>
    <mergeCell ref="T85:V85"/>
    <mergeCell ref="W85:Y85"/>
    <mergeCell ref="Z85:AB85"/>
    <mergeCell ref="AC85:AE85"/>
    <mergeCell ref="A86:AH86"/>
    <mergeCell ref="G106:I106"/>
    <mergeCell ref="J106:L106"/>
    <mergeCell ref="M106:O106"/>
    <mergeCell ref="P106:R106"/>
    <mergeCell ref="T106:V106"/>
    <mergeCell ref="W106:Y106"/>
    <mergeCell ref="Z106:AB106"/>
    <mergeCell ref="AC106:AE106"/>
    <mergeCell ref="Z107:AB107"/>
    <mergeCell ref="AC107:AE107"/>
    <mergeCell ref="A108:AH108"/>
    <mergeCell ref="G119:I119"/>
    <mergeCell ref="J119:L119"/>
    <mergeCell ref="M119:O119"/>
    <mergeCell ref="P119:R119"/>
    <mergeCell ref="T119:V119"/>
    <mergeCell ref="W119:Y119"/>
    <mergeCell ref="Z119:AB119"/>
    <mergeCell ref="G107:I107"/>
    <mergeCell ref="J107:L107"/>
    <mergeCell ref="M107:O107"/>
    <mergeCell ref="P107:R107"/>
    <mergeCell ref="T107:V107"/>
    <mergeCell ref="W107:Y107"/>
    <mergeCell ref="AC119:AE119"/>
    <mergeCell ref="G120:I120"/>
    <mergeCell ref="J120:L120"/>
    <mergeCell ref="M120:O120"/>
    <mergeCell ref="P120:R120"/>
    <mergeCell ref="T120:V120"/>
    <mergeCell ref="W120:Y120"/>
    <mergeCell ref="Z120:AB120"/>
    <mergeCell ref="AC120:AE120"/>
    <mergeCell ref="A121:AH121"/>
    <mergeCell ref="G141:I141"/>
    <mergeCell ref="J141:L141"/>
    <mergeCell ref="M141:O141"/>
    <mergeCell ref="P141:R141"/>
    <mergeCell ref="T141:V141"/>
    <mergeCell ref="W141:Y141"/>
    <mergeCell ref="Z141:AB141"/>
    <mergeCell ref="AC141:AE141"/>
    <mergeCell ref="Z142:AB142"/>
    <mergeCell ref="AC142:AE142"/>
    <mergeCell ref="A143:AH143"/>
    <mergeCell ref="G155:I155"/>
    <mergeCell ref="J155:L155"/>
    <mergeCell ref="M155:O155"/>
    <mergeCell ref="P155:R155"/>
    <mergeCell ref="T155:V155"/>
    <mergeCell ref="W155:Y155"/>
    <mergeCell ref="Z155:AB155"/>
    <mergeCell ref="G142:I142"/>
    <mergeCell ref="J142:L142"/>
    <mergeCell ref="M142:O142"/>
    <mergeCell ref="P142:R142"/>
    <mergeCell ref="T142:V142"/>
    <mergeCell ref="W142:Y142"/>
    <mergeCell ref="AC155:AE155"/>
    <mergeCell ref="G156:I156"/>
    <mergeCell ref="J156:L156"/>
    <mergeCell ref="M156:O156"/>
    <mergeCell ref="P156:R156"/>
    <mergeCell ref="T156:V156"/>
    <mergeCell ref="W156:Y156"/>
    <mergeCell ref="Z156:AB156"/>
    <mergeCell ref="AC156:AE156"/>
    <mergeCell ref="A157:AH157"/>
    <mergeCell ref="G160:I160"/>
    <mergeCell ref="J160:L160"/>
    <mergeCell ref="M160:O160"/>
    <mergeCell ref="P160:R160"/>
    <mergeCell ref="T160:V160"/>
    <mergeCell ref="W160:Y160"/>
    <mergeCell ref="Z160:AB160"/>
    <mergeCell ref="AC160:AE160"/>
    <mergeCell ref="Z161:AB161"/>
    <mergeCell ref="AC161:AE161"/>
    <mergeCell ref="A162:AH162"/>
    <mergeCell ref="G166:I166"/>
    <mergeCell ref="J166:L166"/>
    <mergeCell ref="M166:O166"/>
    <mergeCell ref="P166:R166"/>
    <mergeCell ref="T166:V166"/>
    <mergeCell ref="W166:Y166"/>
    <mergeCell ref="Z166:AB166"/>
    <mergeCell ref="G161:I161"/>
    <mergeCell ref="J161:L161"/>
    <mergeCell ref="M161:O161"/>
    <mergeCell ref="P161:R161"/>
    <mergeCell ref="T161:V161"/>
    <mergeCell ref="W161:Y161"/>
    <mergeCell ref="A168:AH168"/>
    <mergeCell ref="G170:S170"/>
    <mergeCell ref="T170:AE170"/>
    <mergeCell ref="T172:AE172"/>
    <mergeCell ref="T174:V174"/>
    <mergeCell ref="W174:Y174"/>
    <mergeCell ref="Z174:AB174"/>
    <mergeCell ref="AC174:AE174"/>
    <mergeCell ref="AC166:AE166"/>
    <mergeCell ref="G167:I167"/>
    <mergeCell ref="J167:L167"/>
    <mergeCell ref="M167:O167"/>
    <mergeCell ref="P167:R167"/>
    <mergeCell ref="T167:V167"/>
    <mergeCell ref="W167:Y167"/>
    <mergeCell ref="Z167:AB167"/>
    <mergeCell ref="AC167:AE167"/>
    <mergeCell ref="A184:G184"/>
    <mergeCell ref="A185:D185"/>
    <mergeCell ref="A187:L187"/>
    <mergeCell ref="A189:M189"/>
    <mergeCell ref="A191:F191"/>
    <mergeCell ref="A192:F192"/>
    <mergeCell ref="T175:Y175"/>
    <mergeCell ref="Z175:AE175"/>
    <mergeCell ref="T176:AE176"/>
    <mergeCell ref="A181:AH181"/>
    <mergeCell ref="A182:G182"/>
    <mergeCell ref="A183:F183"/>
  </mergeCells>
  <pageMargins left="0.23622047244094491" right="0.23622047244094491" top="0.74803149606299213" bottom="0.74803149606299213" header="0.31496062992125984" footer="0.31496062992125984"/>
  <pageSetup scale="39" orientation="landscape" r:id="rId1"/>
  <headerFooter>
    <oddHeader>&amp;CANEXO 1 - ACTA 001 - PAA 2020 OCI  CORTE A 31 DE DICIEMBRE DE 2020</oddHeader>
    <oddFooter>&amp;CANEXO 1 - ACTA 001 - PAA 2020 OCI  CORTE A 31 DE DICIEMBRE DE 2020&amp;RPág. &amp;P de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176"/>
  <sheetViews>
    <sheetView topLeftCell="A95" workbookViewId="0">
      <selection activeCell="B99" sqref="B99"/>
    </sheetView>
  </sheetViews>
  <sheetFormatPr baseColWidth="10" defaultRowHeight="15" x14ac:dyDescent="0.25"/>
  <cols>
    <col min="1" max="1" width="8.125" customWidth="1"/>
    <col min="2" max="2" width="11" style="448"/>
    <col min="3" max="3" width="14.625" customWidth="1"/>
    <col min="5" max="5" width="38.5" customWidth="1"/>
    <col min="6" max="6" width="15.125" customWidth="1"/>
    <col min="7" max="7" width="12.875" customWidth="1"/>
    <col min="8" max="8" width="16.125" customWidth="1"/>
    <col min="9" max="9" width="19.25" customWidth="1"/>
  </cols>
  <sheetData>
    <row r="1" spans="2:9" ht="100.5" customHeight="1" thickBot="1" x14ac:dyDescent="0.3"/>
    <row r="2" spans="2:9" ht="100.5" customHeight="1" thickBot="1" x14ac:dyDescent="0.25">
      <c r="B2" s="356" t="s">
        <v>325</v>
      </c>
      <c r="C2" s="356" t="s">
        <v>326</v>
      </c>
      <c r="D2" s="357" t="s">
        <v>327</v>
      </c>
      <c r="E2" s="358" t="s">
        <v>328</v>
      </c>
      <c r="F2" s="356" t="s">
        <v>329</v>
      </c>
      <c r="G2" s="358" t="s">
        <v>330</v>
      </c>
      <c r="H2" s="359" t="s">
        <v>331</v>
      </c>
      <c r="I2" s="360" t="s">
        <v>332</v>
      </c>
    </row>
    <row r="3" spans="2:9" ht="100.5" customHeight="1" x14ac:dyDescent="0.25">
      <c r="B3" s="449">
        <v>1</v>
      </c>
      <c r="C3" s="361" t="s">
        <v>334</v>
      </c>
      <c r="D3" s="362">
        <v>43845</v>
      </c>
      <c r="E3" s="363" t="s">
        <v>335</v>
      </c>
      <c r="F3" s="364" t="s">
        <v>336</v>
      </c>
      <c r="G3" s="364" t="s">
        <v>337</v>
      </c>
      <c r="H3" s="365" t="s">
        <v>338</v>
      </c>
      <c r="I3" s="366" t="s">
        <v>339</v>
      </c>
    </row>
    <row r="4" spans="2:9" ht="100.5" customHeight="1" x14ac:dyDescent="0.25">
      <c r="B4" s="450">
        <v>2</v>
      </c>
      <c r="C4" s="268" t="s">
        <v>340</v>
      </c>
      <c r="D4" s="264">
        <v>43858</v>
      </c>
      <c r="E4" s="265" t="s">
        <v>341</v>
      </c>
      <c r="F4" s="266" t="s">
        <v>342</v>
      </c>
      <c r="G4" s="266" t="s">
        <v>337</v>
      </c>
      <c r="H4" s="267" t="s">
        <v>338</v>
      </c>
      <c r="I4" s="291" t="s">
        <v>339</v>
      </c>
    </row>
    <row r="5" spans="2:9" ht="100.5" customHeight="1" x14ac:dyDescent="0.25">
      <c r="B5" s="450">
        <v>3</v>
      </c>
      <c r="C5" s="268" t="s">
        <v>343</v>
      </c>
      <c r="D5" s="264">
        <v>43860</v>
      </c>
      <c r="E5" s="265" t="s">
        <v>344</v>
      </c>
      <c r="F5" s="266" t="s">
        <v>345</v>
      </c>
      <c r="G5" s="266" t="s">
        <v>337</v>
      </c>
      <c r="H5" s="267"/>
      <c r="I5" s="291" t="s">
        <v>339</v>
      </c>
    </row>
    <row r="6" spans="2:9" ht="100.5" customHeight="1" x14ac:dyDescent="0.25">
      <c r="B6" s="450">
        <v>4</v>
      </c>
      <c r="C6" s="268" t="s">
        <v>346</v>
      </c>
      <c r="D6" s="264">
        <v>43860</v>
      </c>
      <c r="E6" s="265" t="s">
        <v>347</v>
      </c>
      <c r="F6" s="266" t="s">
        <v>348</v>
      </c>
      <c r="G6" s="266" t="s">
        <v>337</v>
      </c>
      <c r="H6" s="267" t="s">
        <v>338</v>
      </c>
      <c r="I6" s="291" t="s">
        <v>339</v>
      </c>
    </row>
    <row r="7" spans="2:9" ht="100.5" customHeight="1" x14ac:dyDescent="0.25">
      <c r="B7" s="450">
        <v>5</v>
      </c>
      <c r="C7" s="268" t="s">
        <v>350</v>
      </c>
      <c r="D7" s="264">
        <v>43874</v>
      </c>
      <c r="E7" s="265" t="s">
        <v>351</v>
      </c>
      <c r="F7" s="266" t="s">
        <v>352</v>
      </c>
      <c r="G7" s="266" t="s">
        <v>337</v>
      </c>
      <c r="H7" s="267" t="s">
        <v>338</v>
      </c>
      <c r="I7" s="291" t="s">
        <v>339</v>
      </c>
    </row>
    <row r="8" spans="2:9" ht="100.5" customHeight="1" x14ac:dyDescent="0.25">
      <c r="B8" s="450">
        <v>6</v>
      </c>
      <c r="C8" s="268" t="s">
        <v>353</v>
      </c>
      <c r="D8" s="264">
        <v>43879</v>
      </c>
      <c r="E8" s="265" t="s">
        <v>354</v>
      </c>
      <c r="F8" s="266" t="s">
        <v>355</v>
      </c>
      <c r="G8" s="266" t="s">
        <v>337</v>
      </c>
      <c r="H8" s="267" t="s">
        <v>356</v>
      </c>
      <c r="I8" s="291" t="s">
        <v>339</v>
      </c>
    </row>
    <row r="9" spans="2:9" ht="100.5" customHeight="1" x14ac:dyDescent="0.25">
      <c r="B9" s="450">
        <v>7</v>
      </c>
      <c r="C9" s="268" t="s">
        <v>357</v>
      </c>
      <c r="D9" s="264">
        <v>43880</v>
      </c>
      <c r="E9" s="265" t="s">
        <v>358</v>
      </c>
      <c r="F9" s="266" t="s">
        <v>359</v>
      </c>
      <c r="G9" s="266" t="s">
        <v>337</v>
      </c>
      <c r="H9" s="267" t="s">
        <v>356</v>
      </c>
      <c r="I9" s="291" t="s">
        <v>339</v>
      </c>
    </row>
    <row r="10" spans="2:9" ht="100.5" customHeight="1" x14ac:dyDescent="0.25">
      <c r="B10" s="450">
        <v>8</v>
      </c>
      <c r="C10" s="268" t="s">
        <v>360</v>
      </c>
      <c r="D10" s="264">
        <v>43888</v>
      </c>
      <c r="E10" s="265" t="s">
        <v>361</v>
      </c>
      <c r="F10" s="266" t="s">
        <v>362</v>
      </c>
      <c r="G10" s="266" t="s">
        <v>337</v>
      </c>
      <c r="H10" s="267" t="s">
        <v>356</v>
      </c>
      <c r="I10" s="291" t="s">
        <v>339</v>
      </c>
    </row>
    <row r="11" spans="2:9" ht="100.5" customHeight="1" x14ac:dyDescent="0.25">
      <c r="B11" s="450">
        <v>9</v>
      </c>
      <c r="C11" s="268" t="s">
        <v>363</v>
      </c>
      <c r="D11" s="264">
        <v>43888</v>
      </c>
      <c r="E11" s="265" t="s">
        <v>364</v>
      </c>
      <c r="F11" s="266"/>
      <c r="G11" s="266" t="s">
        <v>337</v>
      </c>
      <c r="H11" s="267" t="s">
        <v>356</v>
      </c>
      <c r="I11" s="291" t="s">
        <v>339</v>
      </c>
    </row>
    <row r="12" spans="2:9" ht="100.5" customHeight="1" x14ac:dyDescent="0.25">
      <c r="B12" s="450">
        <v>10</v>
      </c>
      <c r="C12" s="268" t="s">
        <v>365</v>
      </c>
      <c r="D12" s="264">
        <v>43889</v>
      </c>
      <c r="E12" s="265" t="s">
        <v>366</v>
      </c>
      <c r="F12" s="266" t="s">
        <v>367</v>
      </c>
      <c r="G12" s="266" t="s">
        <v>337</v>
      </c>
      <c r="H12" s="267" t="s">
        <v>356</v>
      </c>
      <c r="I12" s="291" t="s">
        <v>339</v>
      </c>
    </row>
    <row r="13" spans="2:9" ht="100.5" customHeight="1" x14ac:dyDescent="0.25">
      <c r="B13" s="450">
        <v>11</v>
      </c>
      <c r="C13" s="268" t="s">
        <v>369</v>
      </c>
      <c r="D13" s="264">
        <v>43893</v>
      </c>
      <c r="E13" s="265" t="s">
        <v>370</v>
      </c>
      <c r="F13" s="266" t="s">
        <v>371</v>
      </c>
      <c r="G13" s="266" t="s">
        <v>337</v>
      </c>
      <c r="H13" s="267" t="s">
        <v>372</v>
      </c>
      <c r="I13" s="291" t="s">
        <v>339</v>
      </c>
    </row>
    <row r="14" spans="2:9" ht="100.5" customHeight="1" x14ac:dyDescent="0.25">
      <c r="B14" s="450">
        <v>12</v>
      </c>
      <c r="C14" s="268" t="s">
        <v>373</v>
      </c>
      <c r="D14" s="264">
        <v>43895</v>
      </c>
      <c r="E14" s="265" t="s">
        <v>374</v>
      </c>
      <c r="F14" s="266" t="s">
        <v>375</v>
      </c>
      <c r="G14" s="266" t="s">
        <v>337</v>
      </c>
      <c r="H14" s="267" t="s">
        <v>356</v>
      </c>
      <c r="I14" s="291" t="s">
        <v>339</v>
      </c>
    </row>
    <row r="15" spans="2:9" ht="100.5" customHeight="1" x14ac:dyDescent="0.25">
      <c r="B15" s="450">
        <v>13</v>
      </c>
      <c r="C15" s="268" t="s">
        <v>376</v>
      </c>
      <c r="D15" s="264">
        <v>43895</v>
      </c>
      <c r="E15" s="265" t="s">
        <v>377</v>
      </c>
      <c r="F15" s="266" t="s">
        <v>378</v>
      </c>
      <c r="G15" s="266" t="s">
        <v>337</v>
      </c>
      <c r="H15" s="267" t="s">
        <v>356</v>
      </c>
      <c r="I15" s="291" t="s">
        <v>339</v>
      </c>
    </row>
    <row r="16" spans="2:9" ht="100.5" customHeight="1" x14ac:dyDescent="0.25">
      <c r="B16" s="450">
        <v>14</v>
      </c>
      <c r="C16" s="268" t="s">
        <v>379</v>
      </c>
      <c r="D16" s="264">
        <v>43899</v>
      </c>
      <c r="E16" s="265" t="s">
        <v>380</v>
      </c>
      <c r="F16" s="266" t="s">
        <v>381</v>
      </c>
      <c r="G16" s="266" t="s">
        <v>337</v>
      </c>
      <c r="H16" s="267" t="s">
        <v>338</v>
      </c>
      <c r="I16" s="291" t="s">
        <v>339</v>
      </c>
    </row>
    <row r="17" spans="2:9" ht="100.5" customHeight="1" x14ac:dyDescent="0.25">
      <c r="B17" s="450">
        <v>15</v>
      </c>
      <c r="C17" s="268" t="s">
        <v>382</v>
      </c>
      <c r="D17" s="264">
        <v>43901</v>
      </c>
      <c r="E17" s="265" t="s">
        <v>383</v>
      </c>
      <c r="F17" s="266"/>
      <c r="G17" s="266" t="s">
        <v>337</v>
      </c>
      <c r="H17" s="267" t="s">
        <v>338</v>
      </c>
      <c r="I17" s="291" t="s">
        <v>384</v>
      </c>
    </row>
    <row r="18" spans="2:9" ht="100.5" customHeight="1" x14ac:dyDescent="0.25">
      <c r="B18" s="450">
        <v>16</v>
      </c>
      <c r="C18" s="268" t="s">
        <v>385</v>
      </c>
      <c r="D18" s="264">
        <v>43901</v>
      </c>
      <c r="E18" s="265" t="s">
        <v>386</v>
      </c>
      <c r="F18" s="266" t="s">
        <v>387</v>
      </c>
      <c r="G18" s="266" t="s">
        <v>337</v>
      </c>
      <c r="H18" s="267" t="s">
        <v>338</v>
      </c>
      <c r="I18" s="291" t="s">
        <v>339</v>
      </c>
    </row>
    <row r="19" spans="2:9" ht="100.5" customHeight="1" x14ac:dyDescent="0.25">
      <c r="B19" s="450">
        <v>17</v>
      </c>
      <c r="C19" s="268" t="s">
        <v>388</v>
      </c>
      <c r="D19" s="264">
        <v>43902</v>
      </c>
      <c r="E19" s="265" t="s">
        <v>389</v>
      </c>
      <c r="F19" s="266" t="s">
        <v>390</v>
      </c>
      <c r="G19" s="266" t="s">
        <v>337</v>
      </c>
      <c r="H19" s="267" t="s">
        <v>338</v>
      </c>
      <c r="I19" s="291" t="s">
        <v>339</v>
      </c>
    </row>
    <row r="20" spans="2:9" ht="100.5" customHeight="1" x14ac:dyDescent="0.25">
      <c r="B20" s="450">
        <v>18</v>
      </c>
      <c r="C20" s="268" t="s">
        <v>391</v>
      </c>
      <c r="D20" s="264">
        <v>43907</v>
      </c>
      <c r="E20" s="265" t="s">
        <v>392</v>
      </c>
      <c r="F20" s="266" t="s">
        <v>393</v>
      </c>
      <c r="G20" s="266" t="s">
        <v>337</v>
      </c>
      <c r="H20" s="267" t="s">
        <v>338</v>
      </c>
      <c r="I20" s="291" t="s">
        <v>339</v>
      </c>
    </row>
    <row r="21" spans="2:9" ht="100.5" customHeight="1" x14ac:dyDescent="0.25">
      <c r="B21" s="450">
        <v>19</v>
      </c>
      <c r="C21" s="268" t="s">
        <v>394</v>
      </c>
      <c r="D21" s="264">
        <v>43914</v>
      </c>
      <c r="E21" s="265" t="s">
        <v>395</v>
      </c>
      <c r="F21" s="266" t="s">
        <v>396</v>
      </c>
      <c r="G21" s="266" t="s">
        <v>337</v>
      </c>
      <c r="H21" s="267" t="s">
        <v>338</v>
      </c>
      <c r="I21" s="291" t="s">
        <v>397</v>
      </c>
    </row>
    <row r="22" spans="2:9" ht="100.5" customHeight="1" x14ac:dyDescent="0.25">
      <c r="B22" s="450">
        <v>20</v>
      </c>
      <c r="C22" s="268" t="s">
        <v>398</v>
      </c>
      <c r="D22" s="264">
        <v>43921</v>
      </c>
      <c r="E22" s="265" t="s">
        <v>399</v>
      </c>
      <c r="F22" s="266" t="s">
        <v>400</v>
      </c>
      <c r="G22" s="266" t="s">
        <v>337</v>
      </c>
      <c r="H22" s="267" t="s">
        <v>338</v>
      </c>
      <c r="I22" s="291" t="s">
        <v>339</v>
      </c>
    </row>
    <row r="23" spans="2:9" ht="100.5" customHeight="1" x14ac:dyDescent="0.25">
      <c r="B23" s="450">
        <v>21</v>
      </c>
      <c r="C23" s="268" t="s">
        <v>402</v>
      </c>
      <c r="D23" s="264">
        <v>43924</v>
      </c>
      <c r="E23" s="265" t="s">
        <v>403</v>
      </c>
      <c r="F23" s="266"/>
      <c r="G23" s="266" t="s">
        <v>337</v>
      </c>
      <c r="H23" s="267" t="s">
        <v>404</v>
      </c>
      <c r="I23" s="291" t="s">
        <v>339</v>
      </c>
    </row>
    <row r="24" spans="2:9" ht="100.5" customHeight="1" x14ac:dyDescent="0.25">
      <c r="B24" s="450">
        <v>22</v>
      </c>
      <c r="C24" s="268" t="s">
        <v>405</v>
      </c>
      <c r="D24" s="264">
        <v>43938</v>
      </c>
      <c r="E24" s="265" t="s">
        <v>406</v>
      </c>
      <c r="F24" s="266" t="s">
        <v>407</v>
      </c>
      <c r="G24" s="266" t="s">
        <v>337</v>
      </c>
      <c r="H24" s="267" t="s">
        <v>356</v>
      </c>
      <c r="I24" s="291" t="s">
        <v>339</v>
      </c>
    </row>
    <row r="25" spans="2:9" ht="100.5" customHeight="1" x14ac:dyDescent="0.25">
      <c r="B25" s="450">
        <v>23</v>
      </c>
      <c r="C25" s="268" t="s">
        <v>408</v>
      </c>
      <c r="D25" s="264">
        <v>43944</v>
      </c>
      <c r="E25" s="265" t="s">
        <v>409</v>
      </c>
      <c r="F25" s="266" t="s">
        <v>410</v>
      </c>
      <c r="G25" s="266" t="s">
        <v>337</v>
      </c>
      <c r="H25" s="267" t="s">
        <v>338</v>
      </c>
      <c r="I25" s="291" t="s">
        <v>339</v>
      </c>
    </row>
    <row r="26" spans="2:9" ht="100.5" customHeight="1" x14ac:dyDescent="0.25">
      <c r="B26" s="450">
        <v>24</v>
      </c>
      <c r="C26" s="268" t="s">
        <v>411</v>
      </c>
      <c r="D26" s="264">
        <v>43945</v>
      </c>
      <c r="E26" s="265" t="s">
        <v>412</v>
      </c>
      <c r="F26" s="266" t="s">
        <v>413</v>
      </c>
      <c r="G26" s="266" t="s">
        <v>337</v>
      </c>
      <c r="H26" s="267" t="s">
        <v>338</v>
      </c>
      <c r="I26" s="291" t="s">
        <v>339</v>
      </c>
    </row>
    <row r="27" spans="2:9" ht="100.5" customHeight="1" x14ac:dyDescent="0.25">
      <c r="B27" s="450">
        <v>25</v>
      </c>
      <c r="C27" s="268" t="s">
        <v>414</v>
      </c>
      <c r="D27" s="264">
        <v>43945</v>
      </c>
      <c r="E27" s="265" t="s">
        <v>415</v>
      </c>
      <c r="F27" s="266" t="s">
        <v>416</v>
      </c>
      <c r="G27" s="269" t="s">
        <v>337</v>
      </c>
      <c r="H27" s="267" t="s">
        <v>338</v>
      </c>
      <c r="I27" s="291" t="s">
        <v>339</v>
      </c>
    </row>
    <row r="28" spans="2:9" ht="100.5" customHeight="1" x14ac:dyDescent="0.25">
      <c r="B28" s="450">
        <v>26</v>
      </c>
      <c r="C28" s="268" t="s">
        <v>417</v>
      </c>
      <c r="D28" s="264">
        <v>43948</v>
      </c>
      <c r="E28" s="265" t="s">
        <v>418</v>
      </c>
      <c r="F28" s="266" t="s">
        <v>419</v>
      </c>
      <c r="G28" s="266" t="s">
        <v>337</v>
      </c>
      <c r="H28" s="270"/>
      <c r="I28" s="291" t="s">
        <v>339</v>
      </c>
    </row>
    <row r="29" spans="2:9" ht="100.5" customHeight="1" x14ac:dyDescent="0.25">
      <c r="B29" s="450">
        <v>27</v>
      </c>
      <c r="C29" s="268" t="s">
        <v>420</v>
      </c>
      <c r="D29" s="264">
        <v>43951</v>
      </c>
      <c r="E29" s="265" t="s">
        <v>421</v>
      </c>
      <c r="F29" s="266" t="s">
        <v>422</v>
      </c>
      <c r="G29" s="266" t="s">
        <v>337</v>
      </c>
      <c r="H29" s="267" t="s">
        <v>356</v>
      </c>
      <c r="I29" s="291" t="s">
        <v>339</v>
      </c>
    </row>
    <row r="30" spans="2:9" ht="100.5" customHeight="1" x14ac:dyDescent="0.25">
      <c r="B30" s="450">
        <v>28</v>
      </c>
      <c r="C30" s="268" t="s">
        <v>423</v>
      </c>
      <c r="D30" s="264">
        <v>43955</v>
      </c>
      <c r="E30" s="265" t="s">
        <v>424</v>
      </c>
      <c r="F30" s="266" t="s">
        <v>419</v>
      </c>
      <c r="G30" s="266" t="s">
        <v>337</v>
      </c>
      <c r="H30" s="267" t="s">
        <v>356</v>
      </c>
      <c r="I30" s="291" t="s">
        <v>339</v>
      </c>
    </row>
    <row r="31" spans="2:9" ht="100.5" customHeight="1" x14ac:dyDescent="0.25">
      <c r="B31" s="450">
        <v>29</v>
      </c>
      <c r="C31" s="268" t="s">
        <v>426</v>
      </c>
      <c r="D31" s="264">
        <v>43956</v>
      </c>
      <c r="E31" s="265" t="s">
        <v>427</v>
      </c>
      <c r="F31" s="266" t="s">
        <v>428</v>
      </c>
      <c r="G31" s="266" t="s">
        <v>337</v>
      </c>
      <c r="H31" s="267" t="s">
        <v>338</v>
      </c>
      <c r="I31" s="291" t="s">
        <v>339</v>
      </c>
    </row>
    <row r="32" spans="2:9" ht="100.5" customHeight="1" x14ac:dyDescent="0.25">
      <c r="B32" s="450">
        <v>30</v>
      </c>
      <c r="C32" s="268" t="s">
        <v>429</v>
      </c>
      <c r="D32" s="264">
        <v>43956</v>
      </c>
      <c r="E32" s="265" t="s">
        <v>430</v>
      </c>
      <c r="F32" s="266" t="s">
        <v>431</v>
      </c>
      <c r="G32" s="266" t="s">
        <v>337</v>
      </c>
      <c r="H32" s="267" t="s">
        <v>338</v>
      </c>
      <c r="I32" s="291" t="s">
        <v>339</v>
      </c>
    </row>
    <row r="33" spans="2:9" ht="100.5" customHeight="1" x14ac:dyDescent="0.25">
      <c r="B33" s="450">
        <v>31</v>
      </c>
      <c r="C33" s="268" t="s">
        <v>432</v>
      </c>
      <c r="D33" s="264">
        <v>43957</v>
      </c>
      <c r="E33" s="265" t="s">
        <v>433</v>
      </c>
      <c r="F33" s="266" t="s">
        <v>434</v>
      </c>
      <c r="G33" s="266" t="s">
        <v>337</v>
      </c>
      <c r="H33" s="267" t="s">
        <v>338</v>
      </c>
      <c r="I33" s="291" t="s">
        <v>339</v>
      </c>
    </row>
    <row r="34" spans="2:9" ht="100.5" customHeight="1" x14ac:dyDescent="0.25">
      <c r="B34" s="450">
        <v>32</v>
      </c>
      <c r="C34" s="268" t="s">
        <v>435</v>
      </c>
      <c r="D34" s="264">
        <v>43957</v>
      </c>
      <c r="E34" s="265" t="s">
        <v>436</v>
      </c>
      <c r="F34" s="266" t="s">
        <v>407</v>
      </c>
      <c r="G34" s="266" t="s">
        <v>337</v>
      </c>
      <c r="H34" s="267" t="s">
        <v>338</v>
      </c>
      <c r="I34" s="291" t="s">
        <v>339</v>
      </c>
    </row>
    <row r="35" spans="2:9" ht="100.5" customHeight="1" x14ac:dyDescent="0.25">
      <c r="B35" s="450">
        <v>33</v>
      </c>
      <c r="C35" s="268" t="s">
        <v>437</v>
      </c>
      <c r="D35" s="264">
        <v>43959</v>
      </c>
      <c r="E35" s="265" t="s">
        <v>438</v>
      </c>
      <c r="F35" s="266" t="s">
        <v>439</v>
      </c>
      <c r="G35" s="266" t="s">
        <v>337</v>
      </c>
      <c r="H35" s="267" t="s">
        <v>338</v>
      </c>
      <c r="I35" s="291" t="s">
        <v>339</v>
      </c>
    </row>
    <row r="36" spans="2:9" ht="100.5" customHeight="1" x14ac:dyDescent="0.25">
      <c r="B36" s="450">
        <v>34</v>
      </c>
      <c r="C36" s="268" t="s">
        <v>440</v>
      </c>
      <c r="D36" s="264">
        <v>43963</v>
      </c>
      <c r="E36" s="265" t="s">
        <v>441</v>
      </c>
      <c r="F36" s="266" t="s">
        <v>442</v>
      </c>
      <c r="G36" s="266" t="s">
        <v>337</v>
      </c>
      <c r="H36" s="267" t="s">
        <v>338</v>
      </c>
      <c r="I36" s="291" t="s">
        <v>339</v>
      </c>
    </row>
    <row r="37" spans="2:9" ht="100.5" customHeight="1" x14ac:dyDescent="0.25">
      <c r="B37" s="450">
        <v>35</v>
      </c>
      <c r="C37" s="268" t="s">
        <v>443</v>
      </c>
      <c r="D37" s="264">
        <v>43965</v>
      </c>
      <c r="E37" s="265" t="s">
        <v>444</v>
      </c>
      <c r="F37" s="266" t="s">
        <v>445</v>
      </c>
      <c r="G37" s="266" t="s">
        <v>337</v>
      </c>
      <c r="H37" s="267"/>
      <c r="I37" s="291"/>
    </row>
    <row r="38" spans="2:9" ht="100.5" customHeight="1" x14ac:dyDescent="0.25">
      <c r="B38" s="450">
        <v>36</v>
      </c>
      <c r="C38" s="268" t="s">
        <v>446</v>
      </c>
      <c r="D38" s="264">
        <v>43966</v>
      </c>
      <c r="E38" s="265" t="s">
        <v>447</v>
      </c>
      <c r="F38" s="266" t="s">
        <v>448</v>
      </c>
      <c r="G38" s="266" t="s">
        <v>337</v>
      </c>
      <c r="H38" s="267" t="s">
        <v>338</v>
      </c>
      <c r="I38" s="291" t="s">
        <v>339</v>
      </c>
    </row>
    <row r="39" spans="2:9" ht="100.5" customHeight="1" x14ac:dyDescent="0.25">
      <c r="B39" s="450">
        <v>37</v>
      </c>
      <c r="C39" s="268" t="s">
        <v>449</v>
      </c>
      <c r="D39" s="264">
        <v>43966</v>
      </c>
      <c r="E39" s="265" t="s">
        <v>450</v>
      </c>
      <c r="F39" s="266" t="s">
        <v>451</v>
      </c>
      <c r="G39" s="266" t="s">
        <v>337</v>
      </c>
      <c r="H39" s="267" t="s">
        <v>338</v>
      </c>
      <c r="I39" s="291" t="s">
        <v>339</v>
      </c>
    </row>
    <row r="40" spans="2:9" ht="100.5" customHeight="1" x14ac:dyDescent="0.25">
      <c r="B40" s="450">
        <v>38</v>
      </c>
      <c r="C40" s="268" t="s">
        <v>452</v>
      </c>
      <c r="D40" s="264">
        <v>43969</v>
      </c>
      <c r="E40" s="265" t="s">
        <v>453</v>
      </c>
      <c r="F40" s="266" t="s">
        <v>454</v>
      </c>
      <c r="G40" s="266" t="s">
        <v>337</v>
      </c>
      <c r="H40" s="267" t="s">
        <v>338</v>
      </c>
      <c r="I40" s="291" t="s">
        <v>339</v>
      </c>
    </row>
    <row r="41" spans="2:9" ht="100.5" customHeight="1" x14ac:dyDescent="0.25">
      <c r="B41" s="450">
        <v>39</v>
      </c>
      <c r="C41" s="268" t="s">
        <v>455</v>
      </c>
      <c r="D41" s="264">
        <v>43970</v>
      </c>
      <c r="E41" s="265" t="s">
        <v>456</v>
      </c>
      <c r="F41" s="266" t="s">
        <v>457</v>
      </c>
      <c r="G41" s="266" t="s">
        <v>337</v>
      </c>
      <c r="H41" s="267" t="s">
        <v>338</v>
      </c>
      <c r="I41" s="291" t="s">
        <v>339</v>
      </c>
    </row>
    <row r="42" spans="2:9" ht="100.5" customHeight="1" x14ac:dyDescent="0.25">
      <c r="B42" s="450">
        <v>40</v>
      </c>
      <c r="C42" s="268" t="s">
        <v>458</v>
      </c>
      <c r="D42" s="264">
        <v>43970</v>
      </c>
      <c r="E42" s="265" t="s">
        <v>459</v>
      </c>
      <c r="F42" s="266" t="s">
        <v>448</v>
      </c>
      <c r="G42" s="266" t="s">
        <v>337</v>
      </c>
      <c r="H42" s="267" t="s">
        <v>338</v>
      </c>
      <c r="I42" s="291" t="s">
        <v>339</v>
      </c>
    </row>
    <row r="43" spans="2:9" ht="100.5" customHeight="1" x14ac:dyDescent="0.25">
      <c r="B43" s="450">
        <v>41</v>
      </c>
      <c r="C43" s="268" t="s">
        <v>460</v>
      </c>
      <c r="D43" s="264">
        <v>43972</v>
      </c>
      <c r="E43" s="265" t="s">
        <v>461</v>
      </c>
      <c r="F43" s="266" t="s">
        <v>462</v>
      </c>
      <c r="G43" s="266" t="s">
        <v>337</v>
      </c>
      <c r="H43" s="267" t="s">
        <v>338</v>
      </c>
      <c r="I43" s="291" t="s">
        <v>339</v>
      </c>
    </row>
    <row r="44" spans="2:9" ht="100.5" customHeight="1" x14ac:dyDescent="0.25">
      <c r="B44" s="450">
        <v>42</v>
      </c>
      <c r="C44" s="268" t="s">
        <v>463</v>
      </c>
      <c r="D44" s="264">
        <v>43973</v>
      </c>
      <c r="E44" s="265" t="s">
        <v>464</v>
      </c>
      <c r="F44" s="266" t="s">
        <v>465</v>
      </c>
      <c r="G44" s="266" t="s">
        <v>466</v>
      </c>
      <c r="H44" s="267" t="s">
        <v>338</v>
      </c>
      <c r="I44" s="291" t="s">
        <v>339</v>
      </c>
    </row>
    <row r="45" spans="2:9" ht="100.5" customHeight="1" x14ac:dyDescent="0.25">
      <c r="B45" s="450">
        <v>43</v>
      </c>
      <c r="C45" s="272" t="s">
        <v>467</v>
      </c>
      <c r="D45" s="264">
        <v>43973</v>
      </c>
      <c r="E45" s="265" t="s">
        <v>468</v>
      </c>
      <c r="F45" s="266" t="s">
        <v>469</v>
      </c>
      <c r="G45" s="266" t="s">
        <v>337</v>
      </c>
      <c r="H45" s="267" t="s">
        <v>356</v>
      </c>
      <c r="I45" s="291" t="s">
        <v>339</v>
      </c>
    </row>
    <row r="46" spans="2:9" ht="100.5" customHeight="1" x14ac:dyDescent="0.25">
      <c r="B46" s="450">
        <v>44</v>
      </c>
      <c r="C46" s="268" t="s">
        <v>470</v>
      </c>
      <c r="D46" s="264">
        <v>43973</v>
      </c>
      <c r="E46" s="265" t="s">
        <v>471</v>
      </c>
      <c r="F46" s="266" t="s">
        <v>472</v>
      </c>
      <c r="G46" s="266" t="s">
        <v>337</v>
      </c>
      <c r="H46" s="267" t="s">
        <v>338</v>
      </c>
      <c r="I46" s="291" t="s">
        <v>339</v>
      </c>
    </row>
    <row r="47" spans="2:9" ht="100.5" customHeight="1" x14ac:dyDescent="0.25">
      <c r="B47" s="450">
        <v>45</v>
      </c>
      <c r="C47" s="268" t="s">
        <v>473</v>
      </c>
      <c r="D47" s="264">
        <v>43973</v>
      </c>
      <c r="E47" s="265" t="s">
        <v>474</v>
      </c>
      <c r="F47" s="266" t="s">
        <v>475</v>
      </c>
      <c r="G47" s="266" t="s">
        <v>337</v>
      </c>
      <c r="H47" s="267" t="s">
        <v>338</v>
      </c>
      <c r="I47" s="291" t="s">
        <v>339</v>
      </c>
    </row>
    <row r="48" spans="2:9" ht="100.5" customHeight="1" x14ac:dyDescent="0.25">
      <c r="B48" s="450">
        <v>46</v>
      </c>
      <c r="C48" s="268" t="s">
        <v>476</v>
      </c>
      <c r="D48" s="264">
        <v>43977</v>
      </c>
      <c r="E48" s="265" t="s">
        <v>477</v>
      </c>
      <c r="F48" s="266" t="s">
        <v>442</v>
      </c>
      <c r="G48" s="266" t="s">
        <v>337</v>
      </c>
      <c r="H48" s="267" t="s">
        <v>338</v>
      </c>
      <c r="I48" s="291" t="s">
        <v>339</v>
      </c>
    </row>
    <row r="49" spans="2:9" ht="100.5" customHeight="1" x14ac:dyDescent="0.25">
      <c r="B49" s="450">
        <v>47</v>
      </c>
      <c r="C49" s="268" t="s">
        <v>478</v>
      </c>
      <c r="D49" s="264">
        <v>43978</v>
      </c>
      <c r="E49" s="265" t="s">
        <v>479</v>
      </c>
      <c r="F49" s="266" t="s">
        <v>478</v>
      </c>
      <c r="G49" s="266" t="s">
        <v>337</v>
      </c>
      <c r="H49" s="267" t="s">
        <v>356</v>
      </c>
      <c r="I49" s="291" t="s">
        <v>339</v>
      </c>
    </row>
    <row r="50" spans="2:9" ht="100.5" customHeight="1" x14ac:dyDescent="0.25">
      <c r="B50" s="450">
        <v>48</v>
      </c>
      <c r="C50" s="268" t="s">
        <v>480</v>
      </c>
      <c r="D50" s="264">
        <v>43979</v>
      </c>
      <c r="E50" s="265" t="s">
        <v>481</v>
      </c>
      <c r="F50" s="266" t="s">
        <v>482</v>
      </c>
      <c r="G50" s="266" t="s">
        <v>337</v>
      </c>
      <c r="H50" s="267" t="s">
        <v>356</v>
      </c>
      <c r="I50" s="291" t="s">
        <v>339</v>
      </c>
    </row>
    <row r="51" spans="2:9" ht="100.5" customHeight="1" x14ac:dyDescent="0.25">
      <c r="B51" s="450">
        <v>49</v>
      </c>
      <c r="C51" s="268" t="s">
        <v>484</v>
      </c>
      <c r="D51" s="264">
        <v>43983</v>
      </c>
      <c r="E51" s="265" t="s">
        <v>485</v>
      </c>
      <c r="F51" s="266" t="s">
        <v>475</v>
      </c>
      <c r="G51" s="266" t="s">
        <v>337</v>
      </c>
      <c r="H51" s="267" t="s">
        <v>338</v>
      </c>
      <c r="I51" s="291" t="s">
        <v>339</v>
      </c>
    </row>
    <row r="52" spans="2:9" ht="100.5" customHeight="1" x14ac:dyDescent="0.25">
      <c r="B52" s="450">
        <v>50</v>
      </c>
      <c r="C52" s="268" t="s">
        <v>486</v>
      </c>
      <c r="D52" s="264">
        <v>43984</v>
      </c>
      <c r="E52" s="265" t="s">
        <v>487</v>
      </c>
      <c r="F52" s="266" t="s">
        <v>442</v>
      </c>
      <c r="G52" s="266" t="s">
        <v>337</v>
      </c>
      <c r="H52" s="267" t="s">
        <v>338</v>
      </c>
      <c r="I52" s="291" t="s">
        <v>339</v>
      </c>
    </row>
    <row r="53" spans="2:9" ht="100.5" customHeight="1" x14ac:dyDescent="0.25">
      <c r="B53" s="450">
        <v>51</v>
      </c>
      <c r="C53" s="268" t="s">
        <v>488</v>
      </c>
      <c r="D53" s="264">
        <v>43984</v>
      </c>
      <c r="E53" s="265" t="s">
        <v>489</v>
      </c>
      <c r="F53" s="266" t="s">
        <v>490</v>
      </c>
      <c r="G53" s="266" t="s">
        <v>337</v>
      </c>
      <c r="H53" s="267" t="s">
        <v>356</v>
      </c>
      <c r="I53" s="291" t="s">
        <v>339</v>
      </c>
    </row>
    <row r="54" spans="2:9" ht="100.5" customHeight="1" x14ac:dyDescent="0.25">
      <c r="B54" s="450">
        <v>52</v>
      </c>
      <c r="C54" s="268" t="s">
        <v>491</v>
      </c>
      <c r="D54" s="264">
        <v>43985</v>
      </c>
      <c r="E54" s="265" t="s">
        <v>492</v>
      </c>
      <c r="F54" s="266" t="s">
        <v>493</v>
      </c>
      <c r="G54" s="266" t="s">
        <v>337</v>
      </c>
      <c r="H54" s="267" t="s">
        <v>338</v>
      </c>
      <c r="I54" s="291" t="s">
        <v>339</v>
      </c>
    </row>
    <row r="55" spans="2:9" ht="100.5" customHeight="1" x14ac:dyDescent="0.25">
      <c r="B55" s="450">
        <v>53</v>
      </c>
      <c r="C55" s="268" t="s">
        <v>494</v>
      </c>
      <c r="D55" s="264">
        <v>43990</v>
      </c>
      <c r="E55" s="265" t="s">
        <v>495</v>
      </c>
      <c r="F55" s="266" t="s">
        <v>496</v>
      </c>
      <c r="G55" s="266" t="s">
        <v>337</v>
      </c>
      <c r="H55" s="267" t="s">
        <v>356</v>
      </c>
      <c r="I55" s="291" t="s">
        <v>339</v>
      </c>
    </row>
    <row r="56" spans="2:9" ht="100.5" customHeight="1" x14ac:dyDescent="0.25">
      <c r="B56" s="450">
        <v>54</v>
      </c>
      <c r="C56" s="268" t="s">
        <v>497</v>
      </c>
      <c r="D56" s="264">
        <v>43991</v>
      </c>
      <c r="E56" s="265" t="s">
        <v>498</v>
      </c>
      <c r="F56" s="266" t="s">
        <v>442</v>
      </c>
      <c r="G56" s="266" t="s">
        <v>337</v>
      </c>
      <c r="H56" s="267" t="s">
        <v>338</v>
      </c>
      <c r="I56" s="291" t="s">
        <v>339</v>
      </c>
    </row>
    <row r="57" spans="2:9" ht="100.5" customHeight="1" x14ac:dyDescent="0.25">
      <c r="B57" s="450">
        <v>55</v>
      </c>
      <c r="C57" s="268" t="s">
        <v>499</v>
      </c>
      <c r="D57" s="264">
        <v>43991</v>
      </c>
      <c r="E57" s="265" t="s">
        <v>500</v>
      </c>
      <c r="F57" s="266" t="s">
        <v>501</v>
      </c>
      <c r="G57" s="266" t="s">
        <v>337</v>
      </c>
      <c r="H57" s="267" t="s">
        <v>338</v>
      </c>
      <c r="I57" s="291" t="s">
        <v>339</v>
      </c>
    </row>
    <row r="58" spans="2:9" ht="100.5" customHeight="1" x14ac:dyDescent="0.25">
      <c r="B58" s="450">
        <v>56</v>
      </c>
      <c r="C58" s="268" t="s">
        <v>502</v>
      </c>
      <c r="D58" s="264">
        <v>43991</v>
      </c>
      <c r="E58" s="265" t="s">
        <v>503</v>
      </c>
      <c r="F58" s="266" t="s">
        <v>504</v>
      </c>
      <c r="G58" s="266" t="s">
        <v>337</v>
      </c>
      <c r="H58" s="267" t="s">
        <v>338</v>
      </c>
      <c r="I58" s="291" t="s">
        <v>339</v>
      </c>
    </row>
    <row r="59" spans="2:9" ht="100.5" customHeight="1" x14ac:dyDescent="0.25">
      <c r="B59" s="450">
        <v>57</v>
      </c>
      <c r="C59" s="272" t="s">
        <v>505</v>
      </c>
      <c r="D59" s="274">
        <v>43998</v>
      </c>
      <c r="E59" s="275" t="s">
        <v>506</v>
      </c>
      <c r="F59" s="266" t="s">
        <v>507</v>
      </c>
      <c r="G59" s="266" t="s">
        <v>337</v>
      </c>
      <c r="H59" s="267" t="s">
        <v>508</v>
      </c>
      <c r="I59" s="292" t="s">
        <v>339</v>
      </c>
    </row>
    <row r="60" spans="2:9" ht="100.5" customHeight="1" x14ac:dyDescent="0.25">
      <c r="B60" s="450">
        <v>58</v>
      </c>
      <c r="C60" s="272" t="s">
        <v>509</v>
      </c>
      <c r="D60" s="274">
        <v>43998</v>
      </c>
      <c r="E60" s="275" t="s">
        <v>510</v>
      </c>
      <c r="F60" s="269" t="s">
        <v>511</v>
      </c>
      <c r="G60" s="266" t="s">
        <v>337</v>
      </c>
      <c r="H60" s="270" t="s">
        <v>356</v>
      </c>
      <c r="I60" s="292" t="s">
        <v>339</v>
      </c>
    </row>
    <row r="61" spans="2:9" ht="100.5" customHeight="1" x14ac:dyDescent="0.25">
      <c r="B61" s="450">
        <v>59</v>
      </c>
      <c r="C61" s="272" t="s">
        <v>512</v>
      </c>
      <c r="D61" s="264">
        <v>43998</v>
      </c>
      <c r="E61" s="265" t="s">
        <v>513</v>
      </c>
      <c r="F61" s="266" t="s">
        <v>442</v>
      </c>
      <c r="G61" s="266" t="s">
        <v>337</v>
      </c>
      <c r="H61" s="270" t="s">
        <v>514</v>
      </c>
      <c r="I61" s="291" t="s">
        <v>339</v>
      </c>
    </row>
    <row r="62" spans="2:9" ht="100.5" customHeight="1" x14ac:dyDescent="0.25">
      <c r="B62" s="450">
        <v>60</v>
      </c>
      <c r="C62" s="272" t="s">
        <v>515</v>
      </c>
      <c r="D62" s="274">
        <v>43998</v>
      </c>
      <c r="E62" s="275" t="s">
        <v>516</v>
      </c>
      <c r="F62" s="269" t="s">
        <v>517</v>
      </c>
      <c r="G62" s="266" t="s">
        <v>337</v>
      </c>
      <c r="H62" s="267" t="s">
        <v>508</v>
      </c>
      <c r="I62" s="291" t="s">
        <v>339</v>
      </c>
    </row>
    <row r="63" spans="2:9" ht="100.5" customHeight="1" x14ac:dyDescent="0.25">
      <c r="B63" s="450">
        <v>61</v>
      </c>
      <c r="C63" s="272" t="s">
        <v>518</v>
      </c>
      <c r="D63" s="274">
        <v>43998</v>
      </c>
      <c r="E63" s="275" t="s">
        <v>519</v>
      </c>
      <c r="F63" s="269" t="s">
        <v>520</v>
      </c>
      <c r="G63" s="266" t="s">
        <v>337</v>
      </c>
      <c r="H63" s="267" t="s">
        <v>372</v>
      </c>
      <c r="I63" s="291" t="s">
        <v>339</v>
      </c>
    </row>
    <row r="64" spans="2:9" ht="100.5" customHeight="1" x14ac:dyDescent="0.25">
      <c r="B64" s="450">
        <v>62</v>
      </c>
      <c r="C64" s="272" t="s">
        <v>521</v>
      </c>
      <c r="D64" s="274">
        <v>44005</v>
      </c>
      <c r="E64" s="275" t="s">
        <v>522</v>
      </c>
      <c r="F64" s="269" t="s">
        <v>442</v>
      </c>
      <c r="G64" s="269" t="s">
        <v>337</v>
      </c>
      <c r="H64" s="270" t="s">
        <v>514</v>
      </c>
      <c r="I64" s="292" t="s">
        <v>339</v>
      </c>
    </row>
    <row r="65" spans="2:9" ht="100.5" customHeight="1" x14ac:dyDescent="0.25">
      <c r="B65" s="450">
        <v>63</v>
      </c>
      <c r="C65" s="272" t="s">
        <v>523</v>
      </c>
      <c r="D65" s="274">
        <v>44005</v>
      </c>
      <c r="E65" s="275" t="s">
        <v>524</v>
      </c>
      <c r="F65" s="269"/>
      <c r="G65" s="269" t="s">
        <v>337</v>
      </c>
      <c r="H65" s="270" t="s">
        <v>356</v>
      </c>
      <c r="I65" s="292" t="s">
        <v>339</v>
      </c>
    </row>
    <row r="66" spans="2:9" ht="100.5" customHeight="1" x14ac:dyDescent="0.25">
      <c r="B66" s="450">
        <v>64</v>
      </c>
      <c r="C66" s="272" t="s">
        <v>525</v>
      </c>
      <c r="D66" s="274">
        <v>44006</v>
      </c>
      <c r="E66" s="275" t="s">
        <v>526</v>
      </c>
      <c r="F66" s="269" t="s">
        <v>527</v>
      </c>
      <c r="G66" s="269" t="s">
        <v>337</v>
      </c>
      <c r="H66" s="270" t="s">
        <v>356</v>
      </c>
      <c r="I66" s="292" t="s">
        <v>339</v>
      </c>
    </row>
    <row r="67" spans="2:9" ht="100.5" customHeight="1" x14ac:dyDescent="0.25">
      <c r="B67" s="450">
        <v>65</v>
      </c>
      <c r="C67" s="272" t="s">
        <v>528</v>
      </c>
      <c r="D67" s="274">
        <v>44007</v>
      </c>
      <c r="E67" s="275" t="s">
        <v>529</v>
      </c>
      <c r="F67" s="278" t="s">
        <v>530</v>
      </c>
      <c r="G67" s="269" t="s">
        <v>337</v>
      </c>
      <c r="H67" s="270" t="s">
        <v>356</v>
      </c>
      <c r="I67" s="292" t="s">
        <v>339</v>
      </c>
    </row>
    <row r="68" spans="2:9" ht="100.5" customHeight="1" x14ac:dyDescent="0.25">
      <c r="B68" s="450">
        <v>66</v>
      </c>
      <c r="C68" s="272" t="s">
        <v>531</v>
      </c>
      <c r="D68" s="274">
        <v>44008</v>
      </c>
      <c r="E68" s="275" t="s">
        <v>532</v>
      </c>
      <c r="F68" s="266" t="s">
        <v>533</v>
      </c>
      <c r="G68" s="269" t="s">
        <v>337</v>
      </c>
      <c r="H68" s="267" t="s">
        <v>534</v>
      </c>
      <c r="I68" s="292" t="s">
        <v>339</v>
      </c>
    </row>
    <row r="69" spans="2:9" ht="100.5" customHeight="1" x14ac:dyDescent="0.25">
      <c r="B69" s="450">
        <v>67</v>
      </c>
      <c r="C69" s="272" t="s">
        <v>535</v>
      </c>
      <c r="D69" s="274">
        <v>44012</v>
      </c>
      <c r="E69" s="275" t="s">
        <v>536</v>
      </c>
      <c r="F69" s="269" t="s">
        <v>442</v>
      </c>
      <c r="G69" s="269" t="s">
        <v>337</v>
      </c>
      <c r="H69" s="270" t="s">
        <v>514</v>
      </c>
      <c r="I69" s="292" t="s">
        <v>339</v>
      </c>
    </row>
    <row r="70" spans="2:9" ht="100.5" customHeight="1" x14ac:dyDescent="0.25">
      <c r="B70" s="450">
        <v>68</v>
      </c>
      <c r="C70" s="272" t="s">
        <v>538</v>
      </c>
      <c r="D70" s="274">
        <v>44013</v>
      </c>
      <c r="E70" s="275" t="s">
        <v>539</v>
      </c>
      <c r="F70" s="278" t="s">
        <v>540</v>
      </c>
      <c r="G70" s="269" t="s">
        <v>337</v>
      </c>
      <c r="H70" s="270" t="s">
        <v>356</v>
      </c>
      <c r="I70" s="292" t="s">
        <v>339</v>
      </c>
    </row>
    <row r="71" spans="2:9" ht="100.5" customHeight="1" x14ac:dyDescent="0.25">
      <c r="B71" s="450">
        <v>69</v>
      </c>
      <c r="C71" s="272" t="s">
        <v>541</v>
      </c>
      <c r="D71" s="274">
        <v>44014</v>
      </c>
      <c r="E71" s="275" t="s">
        <v>542</v>
      </c>
      <c r="F71" s="269" t="s">
        <v>543</v>
      </c>
      <c r="G71" s="269" t="s">
        <v>337</v>
      </c>
      <c r="H71" s="270" t="s">
        <v>514</v>
      </c>
      <c r="I71" s="292" t="s">
        <v>339</v>
      </c>
    </row>
    <row r="72" spans="2:9" ht="100.5" customHeight="1" x14ac:dyDescent="0.25">
      <c r="B72" s="450">
        <v>70</v>
      </c>
      <c r="C72" s="272" t="s">
        <v>544</v>
      </c>
      <c r="D72" s="274">
        <v>44014</v>
      </c>
      <c r="E72" s="275" t="s">
        <v>545</v>
      </c>
      <c r="F72" s="269" t="s">
        <v>546</v>
      </c>
      <c r="G72" s="269" t="s">
        <v>337</v>
      </c>
      <c r="H72" s="267" t="s">
        <v>508</v>
      </c>
      <c r="I72" s="292" t="s">
        <v>339</v>
      </c>
    </row>
    <row r="73" spans="2:9" ht="100.5" customHeight="1" x14ac:dyDescent="0.25">
      <c r="B73" s="450">
        <v>71</v>
      </c>
      <c r="C73" s="272" t="s">
        <v>547</v>
      </c>
      <c r="D73" s="274">
        <v>44014</v>
      </c>
      <c r="E73" s="275" t="s">
        <v>548</v>
      </c>
      <c r="F73" s="269" t="s">
        <v>549</v>
      </c>
      <c r="G73" s="269" t="s">
        <v>337</v>
      </c>
      <c r="H73" s="270" t="s">
        <v>356</v>
      </c>
      <c r="I73" s="292" t="s">
        <v>339</v>
      </c>
    </row>
    <row r="74" spans="2:9" ht="100.5" customHeight="1" x14ac:dyDescent="0.25">
      <c r="B74" s="450">
        <v>72</v>
      </c>
      <c r="C74" s="272" t="s">
        <v>550</v>
      </c>
      <c r="D74" s="274">
        <v>44018</v>
      </c>
      <c r="E74" s="275" t="s">
        <v>551</v>
      </c>
      <c r="F74" s="269" t="s">
        <v>552</v>
      </c>
      <c r="G74" s="269" t="s">
        <v>337</v>
      </c>
      <c r="H74" s="270" t="s">
        <v>356</v>
      </c>
      <c r="I74" s="292" t="s">
        <v>339</v>
      </c>
    </row>
    <row r="75" spans="2:9" ht="100.5" customHeight="1" x14ac:dyDescent="0.25">
      <c r="B75" s="450">
        <v>73</v>
      </c>
      <c r="C75" s="272" t="s">
        <v>553</v>
      </c>
      <c r="D75" s="274">
        <v>44018</v>
      </c>
      <c r="E75" s="275" t="s">
        <v>513</v>
      </c>
      <c r="F75" s="269" t="s">
        <v>442</v>
      </c>
      <c r="G75" s="269" t="s">
        <v>337</v>
      </c>
      <c r="H75" s="270" t="s">
        <v>514</v>
      </c>
      <c r="I75" s="292" t="s">
        <v>339</v>
      </c>
    </row>
    <row r="76" spans="2:9" ht="100.5" customHeight="1" x14ac:dyDescent="0.25">
      <c r="B76" s="450">
        <v>74</v>
      </c>
      <c r="C76" s="272" t="s">
        <v>554</v>
      </c>
      <c r="D76" s="274">
        <v>44021</v>
      </c>
      <c r="E76" s="275" t="s">
        <v>555</v>
      </c>
      <c r="F76" s="269" t="s">
        <v>556</v>
      </c>
      <c r="G76" s="269" t="s">
        <v>337</v>
      </c>
      <c r="H76" s="270" t="s">
        <v>557</v>
      </c>
      <c r="I76" s="292" t="s">
        <v>339</v>
      </c>
    </row>
    <row r="77" spans="2:9" ht="100.5" customHeight="1" x14ac:dyDescent="0.25">
      <c r="B77" s="450">
        <v>75</v>
      </c>
      <c r="C77" s="272" t="s">
        <v>558</v>
      </c>
      <c r="D77" s="274">
        <v>44025</v>
      </c>
      <c r="E77" s="275" t="s">
        <v>559</v>
      </c>
      <c r="F77" s="278" t="s">
        <v>560</v>
      </c>
      <c r="G77" s="269" t="s">
        <v>337</v>
      </c>
      <c r="H77" s="270" t="s">
        <v>356</v>
      </c>
      <c r="I77" s="292" t="s">
        <v>339</v>
      </c>
    </row>
    <row r="78" spans="2:9" ht="100.5" customHeight="1" x14ac:dyDescent="0.25">
      <c r="B78" s="450">
        <v>76</v>
      </c>
      <c r="C78" s="272" t="s">
        <v>561</v>
      </c>
      <c r="D78" s="274">
        <v>44025</v>
      </c>
      <c r="E78" s="275" t="s">
        <v>562</v>
      </c>
      <c r="F78" s="269" t="s">
        <v>549</v>
      </c>
      <c r="G78" s="269" t="s">
        <v>337</v>
      </c>
      <c r="H78" s="270" t="s">
        <v>356</v>
      </c>
      <c r="I78" s="292" t="s">
        <v>339</v>
      </c>
    </row>
    <row r="79" spans="2:9" ht="100.5" customHeight="1" x14ac:dyDescent="0.25">
      <c r="B79" s="450">
        <v>77</v>
      </c>
      <c r="C79" s="272" t="s">
        <v>563</v>
      </c>
      <c r="D79" s="274">
        <v>44025</v>
      </c>
      <c r="E79" s="275" t="s">
        <v>522</v>
      </c>
      <c r="F79" s="269" t="s">
        <v>442</v>
      </c>
      <c r="G79" s="269" t="s">
        <v>337</v>
      </c>
      <c r="H79" s="270" t="s">
        <v>514</v>
      </c>
      <c r="I79" s="292" t="s">
        <v>339</v>
      </c>
    </row>
    <row r="80" spans="2:9" ht="100.5" customHeight="1" x14ac:dyDescent="0.25">
      <c r="B80" s="450">
        <v>78</v>
      </c>
      <c r="C80" s="272" t="s">
        <v>564</v>
      </c>
      <c r="D80" s="274">
        <v>44026</v>
      </c>
      <c r="E80" s="275" t="s">
        <v>565</v>
      </c>
      <c r="F80" s="269" t="s">
        <v>566</v>
      </c>
      <c r="G80" s="269" t="s">
        <v>337</v>
      </c>
      <c r="H80" s="270" t="s">
        <v>356</v>
      </c>
      <c r="I80" s="292" t="s">
        <v>339</v>
      </c>
    </row>
    <row r="81" spans="2:9" ht="100.5" customHeight="1" x14ac:dyDescent="0.25">
      <c r="B81" s="450">
        <v>79</v>
      </c>
      <c r="C81" s="272" t="s">
        <v>567</v>
      </c>
      <c r="D81" s="274">
        <v>44033</v>
      </c>
      <c r="E81" s="275" t="s">
        <v>522</v>
      </c>
      <c r="F81" s="269" t="s">
        <v>568</v>
      </c>
      <c r="G81" s="269" t="s">
        <v>337</v>
      </c>
      <c r="H81" s="270" t="s">
        <v>534</v>
      </c>
      <c r="I81" s="292" t="s">
        <v>339</v>
      </c>
    </row>
    <row r="82" spans="2:9" ht="100.5" customHeight="1" x14ac:dyDescent="0.25">
      <c r="B82" s="450">
        <v>80</v>
      </c>
      <c r="C82" s="272" t="s">
        <v>569</v>
      </c>
      <c r="D82" s="274">
        <v>44033</v>
      </c>
      <c r="E82" s="275" t="s">
        <v>570</v>
      </c>
      <c r="F82" s="269" t="s">
        <v>571</v>
      </c>
      <c r="G82" s="269" t="s">
        <v>337</v>
      </c>
      <c r="H82" s="270" t="s">
        <v>356</v>
      </c>
      <c r="I82" s="292" t="s">
        <v>339</v>
      </c>
    </row>
    <row r="83" spans="2:9" ht="100.5" customHeight="1" x14ac:dyDescent="0.25">
      <c r="B83" s="450">
        <v>81</v>
      </c>
      <c r="C83" s="272" t="s">
        <v>572</v>
      </c>
      <c r="D83" s="274">
        <v>44035</v>
      </c>
      <c r="E83" s="275" t="s">
        <v>573</v>
      </c>
      <c r="F83" s="269" t="s">
        <v>574</v>
      </c>
      <c r="G83" s="269" t="s">
        <v>337</v>
      </c>
      <c r="H83" s="267" t="s">
        <v>508</v>
      </c>
      <c r="I83" s="292" t="s">
        <v>339</v>
      </c>
    </row>
    <row r="84" spans="2:9" ht="100.5" customHeight="1" x14ac:dyDescent="0.25">
      <c r="B84" s="450">
        <v>82</v>
      </c>
      <c r="C84" s="272" t="s">
        <v>575</v>
      </c>
      <c r="D84" s="274">
        <v>44039</v>
      </c>
      <c r="E84" s="275" t="s">
        <v>576</v>
      </c>
      <c r="F84" s="269" t="s">
        <v>577</v>
      </c>
      <c r="G84" s="269" t="s">
        <v>578</v>
      </c>
      <c r="H84" s="270" t="s">
        <v>579</v>
      </c>
      <c r="I84" s="292" t="s">
        <v>580</v>
      </c>
    </row>
    <row r="85" spans="2:9" ht="100.5" customHeight="1" x14ac:dyDescent="0.25">
      <c r="B85" s="450">
        <v>83</v>
      </c>
      <c r="C85" s="272" t="s">
        <v>581</v>
      </c>
      <c r="D85" s="274">
        <v>44040</v>
      </c>
      <c r="E85" s="275" t="s">
        <v>582</v>
      </c>
      <c r="F85" s="279" t="s">
        <v>583</v>
      </c>
      <c r="G85" s="269" t="s">
        <v>337</v>
      </c>
      <c r="H85" s="267" t="s">
        <v>534</v>
      </c>
      <c r="I85" s="292" t="s">
        <v>339</v>
      </c>
    </row>
    <row r="86" spans="2:9" ht="100.5" customHeight="1" x14ac:dyDescent="0.25">
      <c r="B86" s="450">
        <v>84</v>
      </c>
      <c r="C86" s="272" t="s">
        <v>584</v>
      </c>
      <c r="D86" s="274">
        <v>44041</v>
      </c>
      <c r="E86" s="275" t="s">
        <v>585</v>
      </c>
      <c r="F86" s="269" t="s">
        <v>586</v>
      </c>
      <c r="G86" s="269" t="s">
        <v>337</v>
      </c>
      <c r="H86" s="270" t="s">
        <v>587</v>
      </c>
      <c r="I86" s="292" t="s">
        <v>339</v>
      </c>
    </row>
    <row r="87" spans="2:9" ht="100.5" customHeight="1" x14ac:dyDescent="0.25">
      <c r="B87" s="450">
        <v>85</v>
      </c>
      <c r="C87" s="280" t="s">
        <v>589</v>
      </c>
      <c r="D87" s="274">
        <v>44046</v>
      </c>
      <c r="E87" s="275" t="s">
        <v>590</v>
      </c>
      <c r="F87" s="269" t="s">
        <v>591</v>
      </c>
      <c r="G87" s="269" t="s">
        <v>337</v>
      </c>
      <c r="H87" s="270" t="s">
        <v>534</v>
      </c>
      <c r="I87" s="292" t="s">
        <v>339</v>
      </c>
    </row>
    <row r="88" spans="2:9" ht="100.5" customHeight="1" x14ac:dyDescent="0.25">
      <c r="B88" s="450">
        <v>86</v>
      </c>
      <c r="C88" s="272" t="s">
        <v>592</v>
      </c>
      <c r="D88" s="274">
        <v>44046</v>
      </c>
      <c r="E88" s="275" t="s">
        <v>593</v>
      </c>
      <c r="F88" s="269" t="s">
        <v>594</v>
      </c>
      <c r="G88" s="269" t="s">
        <v>337</v>
      </c>
      <c r="H88" s="270" t="s">
        <v>534</v>
      </c>
      <c r="I88" s="292" t="s">
        <v>339</v>
      </c>
    </row>
    <row r="89" spans="2:9" ht="100.5" customHeight="1" x14ac:dyDescent="0.25">
      <c r="B89" s="450">
        <v>87</v>
      </c>
      <c r="C89" s="272" t="s">
        <v>595</v>
      </c>
      <c r="D89" s="274">
        <v>44046</v>
      </c>
      <c r="E89" s="275" t="s">
        <v>596</v>
      </c>
      <c r="F89" s="272" t="s">
        <v>597</v>
      </c>
      <c r="G89" s="269" t="s">
        <v>337</v>
      </c>
      <c r="H89" s="270" t="s">
        <v>587</v>
      </c>
      <c r="I89" s="292" t="s">
        <v>339</v>
      </c>
    </row>
    <row r="90" spans="2:9" ht="100.5" customHeight="1" x14ac:dyDescent="0.25">
      <c r="B90" s="450">
        <v>88</v>
      </c>
      <c r="C90" s="272" t="s">
        <v>598</v>
      </c>
      <c r="D90" s="274">
        <v>44048</v>
      </c>
      <c r="E90" s="275" t="s">
        <v>599</v>
      </c>
      <c r="F90" s="269" t="s">
        <v>600</v>
      </c>
      <c r="G90" s="269" t="s">
        <v>337</v>
      </c>
      <c r="H90" s="270" t="s">
        <v>587</v>
      </c>
      <c r="I90" s="292" t="s">
        <v>339</v>
      </c>
    </row>
    <row r="91" spans="2:9" ht="100.5" customHeight="1" x14ac:dyDescent="0.25">
      <c r="B91" s="450">
        <v>89</v>
      </c>
      <c r="C91" s="272" t="s">
        <v>601</v>
      </c>
      <c r="D91" s="274">
        <v>44054</v>
      </c>
      <c r="E91" s="275" t="s">
        <v>522</v>
      </c>
      <c r="F91" s="269" t="s">
        <v>602</v>
      </c>
      <c r="G91" s="269" t="s">
        <v>337</v>
      </c>
      <c r="H91" s="270" t="s">
        <v>534</v>
      </c>
      <c r="I91" s="292" t="s">
        <v>339</v>
      </c>
    </row>
    <row r="92" spans="2:9" ht="100.5" customHeight="1" x14ac:dyDescent="0.25">
      <c r="B92" s="450">
        <v>90</v>
      </c>
      <c r="C92" s="272" t="s">
        <v>603</v>
      </c>
      <c r="D92" s="274">
        <v>44054</v>
      </c>
      <c r="E92" s="275" t="s">
        <v>604</v>
      </c>
      <c r="F92" s="269" t="s">
        <v>605</v>
      </c>
      <c r="G92" s="269" t="s">
        <v>337</v>
      </c>
      <c r="H92" s="270" t="s">
        <v>587</v>
      </c>
      <c r="I92" s="292" t="s">
        <v>339</v>
      </c>
    </row>
    <row r="93" spans="2:9" ht="100.5" customHeight="1" x14ac:dyDescent="0.25">
      <c r="B93" s="450">
        <v>91</v>
      </c>
      <c r="C93" s="272" t="s">
        <v>606</v>
      </c>
      <c r="D93" s="274">
        <v>44056</v>
      </c>
      <c r="E93" s="275" t="s">
        <v>607</v>
      </c>
      <c r="F93" s="272" t="s">
        <v>608</v>
      </c>
      <c r="G93" s="269" t="s">
        <v>337</v>
      </c>
      <c r="H93" s="270" t="s">
        <v>587</v>
      </c>
      <c r="I93" s="292" t="s">
        <v>339</v>
      </c>
    </row>
    <row r="94" spans="2:9" ht="100.5" customHeight="1" x14ac:dyDescent="0.25">
      <c r="B94" s="450">
        <v>92</v>
      </c>
      <c r="C94" s="272" t="s">
        <v>609</v>
      </c>
      <c r="D94" s="274">
        <v>44057</v>
      </c>
      <c r="E94" s="275" t="s">
        <v>610</v>
      </c>
      <c r="F94" s="269" t="s">
        <v>611</v>
      </c>
      <c r="G94" s="269" t="s">
        <v>337</v>
      </c>
      <c r="H94" s="270" t="s">
        <v>356</v>
      </c>
      <c r="I94" s="292" t="s">
        <v>339</v>
      </c>
    </row>
    <row r="95" spans="2:9" ht="100.5" customHeight="1" x14ac:dyDescent="0.25">
      <c r="B95" s="450">
        <v>93</v>
      </c>
      <c r="C95" s="272" t="s">
        <v>612</v>
      </c>
      <c r="D95" s="274">
        <v>44061</v>
      </c>
      <c r="E95" s="275" t="s">
        <v>522</v>
      </c>
      <c r="F95" s="269" t="s">
        <v>442</v>
      </c>
      <c r="G95" s="269" t="s">
        <v>337</v>
      </c>
      <c r="H95" s="270" t="s">
        <v>534</v>
      </c>
      <c r="I95" s="291" t="s">
        <v>339</v>
      </c>
    </row>
    <row r="96" spans="2:9" ht="100.5" customHeight="1" x14ac:dyDescent="0.25">
      <c r="B96" s="450">
        <v>94</v>
      </c>
      <c r="C96" s="272" t="s">
        <v>613</v>
      </c>
      <c r="D96" s="274">
        <v>44064</v>
      </c>
      <c r="E96" s="275" t="s">
        <v>614</v>
      </c>
      <c r="F96" s="269" t="s">
        <v>615</v>
      </c>
      <c r="G96" s="269" t="s">
        <v>337</v>
      </c>
      <c r="H96" s="270" t="s">
        <v>587</v>
      </c>
      <c r="I96" s="292" t="s">
        <v>339</v>
      </c>
    </row>
    <row r="97" spans="2:9" ht="100.5" customHeight="1" x14ac:dyDescent="0.25">
      <c r="B97" s="450">
        <v>95</v>
      </c>
      <c r="C97" s="272" t="s">
        <v>616</v>
      </c>
      <c r="D97" s="274">
        <v>44064</v>
      </c>
      <c r="E97" s="275" t="s">
        <v>617</v>
      </c>
      <c r="F97" s="269" t="s">
        <v>618</v>
      </c>
      <c r="G97" s="269" t="s">
        <v>337</v>
      </c>
      <c r="H97" s="270" t="s">
        <v>356</v>
      </c>
      <c r="I97" s="292" t="s">
        <v>339</v>
      </c>
    </row>
    <row r="98" spans="2:9" ht="100.5" customHeight="1" x14ac:dyDescent="0.25">
      <c r="B98" s="450">
        <v>96</v>
      </c>
      <c r="C98" s="272" t="s">
        <v>619</v>
      </c>
      <c r="D98" s="274">
        <v>44068</v>
      </c>
      <c r="E98" s="275" t="s">
        <v>593</v>
      </c>
      <c r="F98" s="269" t="s">
        <v>442</v>
      </c>
      <c r="G98" s="269" t="s">
        <v>337</v>
      </c>
      <c r="H98" s="270" t="s">
        <v>620</v>
      </c>
      <c r="I98" s="292" t="s">
        <v>339</v>
      </c>
    </row>
    <row r="99" spans="2:9" ht="100.5" customHeight="1" x14ac:dyDescent="0.25">
      <c r="B99" s="450">
        <v>97</v>
      </c>
      <c r="C99" s="272" t="s">
        <v>621</v>
      </c>
      <c r="D99" s="274">
        <v>44070</v>
      </c>
      <c r="E99" s="275" t="s">
        <v>622</v>
      </c>
      <c r="F99" s="272" t="s">
        <v>623</v>
      </c>
      <c r="G99" s="269" t="s">
        <v>337</v>
      </c>
      <c r="H99" s="270" t="s">
        <v>356</v>
      </c>
      <c r="I99" s="292" t="s">
        <v>339</v>
      </c>
    </row>
    <row r="100" spans="2:9" ht="100.5" customHeight="1" x14ac:dyDescent="0.25">
      <c r="B100" s="450">
        <v>98</v>
      </c>
      <c r="C100" s="272" t="s">
        <v>624</v>
      </c>
      <c r="D100" s="274">
        <v>44070</v>
      </c>
      <c r="E100" s="275" t="s">
        <v>625</v>
      </c>
      <c r="F100" s="272" t="s">
        <v>626</v>
      </c>
      <c r="G100" s="269" t="s">
        <v>337</v>
      </c>
      <c r="H100" s="270" t="s">
        <v>356</v>
      </c>
      <c r="I100" s="292" t="s">
        <v>339</v>
      </c>
    </row>
    <row r="101" spans="2:9" ht="100.5" customHeight="1" x14ac:dyDescent="0.25">
      <c r="B101" s="450">
        <v>99</v>
      </c>
      <c r="C101" s="272" t="s">
        <v>627</v>
      </c>
      <c r="D101" s="274">
        <v>44071</v>
      </c>
      <c r="E101" s="275" t="s">
        <v>628</v>
      </c>
      <c r="F101" s="272" t="s">
        <v>629</v>
      </c>
      <c r="G101" s="269" t="s">
        <v>630</v>
      </c>
      <c r="H101" s="270" t="s">
        <v>356</v>
      </c>
      <c r="I101" s="292" t="s">
        <v>339</v>
      </c>
    </row>
    <row r="102" spans="2:9" ht="100.5" customHeight="1" x14ac:dyDescent="0.25">
      <c r="B102" s="450">
        <v>100</v>
      </c>
      <c r="C102" s="272" t="s">
        <v>631</v>
      </c>
      <c r="D102" s="274">
        <v>44071</v>
      </c>
      <c r="E102" s="275" t="s">
        <v>632</v>
      </c>
      <c r="F102" s="269" t="s">
        <v>633</v>
      </c>
      <c r="G102" s="269" t="s">
        <v>337</v>
      </c>
      <c r="H102" s="270" t="s">
        <v>356</v>
      </c>
      <c r="I102" s="292" t="s">
        <v>339</v>
      </c>
    </row>
    <row r="103" spans="2:9" ht="100.5" customHeight="1" x14ac:dyDescent="0.25">
      <c r="B103" s="450">
        <v>101</v>
      </c>
      <c r="C103" s="272" t="s">
        <v>634</v>
      </c>
      <c r="D103" s="274">
        <v>44071</v>
      </c>
      <c r="E103" s="275" t="s">
        <v>635</v>
      </c>
      <c r="F103" s="272" t="s">
        <v>636</v>
      </c>
      <c r="G103" s="269" t="s">
        <v>337</v>
      </c>
      <c r="H103" s="270" t="s">
        <v>356</v>
      </c>
      <c r="I103" s="292" t="s">
        <v>339</v>
      </c>
    </row>
    <row r="104" spans="2:9" ht="100.5" customHeight="1" x14ac:dyDescent="0.25">
      <c r="B104" s="450">
        <v>102</v>
      </c>
      <c r="C104" s="272" t="s">
        <v>637</v>
      </c>
      <c r="D104" s="274">
        <v>44071</v>
      </c>
      <c r="E104" s="275" t="s">
        <v>638</v>
      </c>
      <c r="F104" s="272" t="s">
        <v>639</v>
      </c>
      <c r="G104" s="269" t="s">
        <v>337</v>
      </c>
      <c r="H104" s="270" t="s">
        <v>356</v>
      </c>
      <c r="I104" s="292" t="s">
        <v>339</v>
      </c>
    </row>
    <row r="105" spans="2:9" ht="100.5" customHeight="1" x14ac:dyDescent="0.25">
      <c r="B105" s="450">
        <v>103</v>
      </c>
      <c r="C105" s="272" t="s">
        <v>637</v>
      </c>
      <c r="D105" s="274">
        <v>44071</v>
      </c>
      <c r="E105" s="275" t="s">
        <v>640</v>
      </c>
      <c r="F105" s="272" t="s">
        <v>641</v>
      </c>
      <c r="G105" s="269" t="s">
        <v>337</v>
      </c>
      <c r="H105" s="270" t="s">
        <v>356</v>
      </c>
      <c r="I105" s="292" t="s">
        <v>339</v>
      </c>
    </row>
    <row r="106" spans="2:9" ht="100.5" customHeight="1" x14ac:dyDescent="0.25">
      <c r="B106" s="450">
        <v>104</v>
      </c>
      <c r="C106" s="272" t="s">
        <v>642</v>
      </c>
      <c r="D106" s="274">
        <v>44075</v>
      </c>
      <c r="E106" s="275" t="s">
        <v>643</v>
      </c>
      <c r="F106" s="280" t="s">
        <v>442</v>
      </c>
      <c r="G106" s="269" t="s">
        <v>337</v>
      </c>
      <c r="H106" s="270" t="s">
        <v>620</v>
      </c>
      <c r="I106" s="292" t="s">
        <v>339</v>
      </c>
    </row>
    <row r="107" spans="2:9" ht="100.5" customHeight="1" x14ac:dyDescent="0.25">
      <c r="B107" s="450">
        <v>105</v>
      </c>
      <c r="C107" s="272" t="s">
        <v>644</v>
      </c>
      <c r="D107" s="274">
        <v>44075</v>
      </c>
      <c r="E107" s="275" t="s">
        <v>645</v>
      </c>
      <c r="F107" s="272" t="s">
        <v>646</v>
      </c>
      <c r="G107" s="269" t="s">
        <v>337</v>
      </c>
      <c r="H107" s="270" t="s">
        <v>356</v>
      </c>
      <c r="I107" s="292" t="s">
        <v>339</v>
      </c>
    </row>
    <row r="108" spans="2:9" ht="100.5" customHeight="1" x14ac:dyDescent="0.25">
      <c r="B108" s="450">
        <v>106</v>
      </c>
      <c r="C108" s="272" t="s">
        <v>647</v>
      </c>
      <c r="D108" s="274">
        <v>44075</v>
      </c>
      <c r="E108" s="275" t="s">
        <v>648</v>
      </c>
      <c r="F108" s="272" t="s">
        <v>649</v>
      </c>
      <c r="G108" s="269" t="s">
        <v>337</v>
      </c>
      <c r="H108" s="270" t="s">
        <v>650</v>
      </c>
      <c r="I108" s="292" t="s">
        <v>339</v>
      </c>
    </row>
    <row r="109" spans="2:9" ht="100.5" customHeight="1" x14ac:dyDescent="0.25">
      <c r="B109" s="450">
        <v>107</v>
      </c>
      <c r="C109" s="272" t="s">
        <v>651</v>
      </c>
      <c r="D109" s="274">
        <v>44075</v>
      </c>
      <c r="E109" s="275" t="s">
        <v>652</v>
      </c>
      <c r="F109" s="272" t="s">
        <v>653</v>
      </c>
      <c r="G109" s="269" t="s">
        <v>337</v>
      </c>
      <c r="H109" s="270" t="s">
        <v>356</v>
      </c>
      <c r="I109" s="292" t="s">
        <v>339</v>
      </c>
    </row>
    <row r="110" spans="2:9" ht="100.5" customHeight="1" x14ac:dyDescent="0.25">
      <c r="B110" s="450">
        <v>108</v>
      </c>
      <c r="C110" s="367" t="s">
        <v>681</v>
      </c>
      <c r="D110" s="282">
        <v>44078</v>
      </c>
      <c r="E110" s="283" t="s">
        <v>682</v>
      </c>
      <c r="F110" s="368" t="s">
        <v>653</v>
      </c>
      <c r="G110" s="284" t="s">
        <v>337</v>
      </c>
      <c r="H110" s="285" t="s">
        <v>356</v>
      </c>
      <c r="I110" s="293" t="s">
        <v>339</v>
      </c>
    </row>
    <row r="111" spans="2:9" ht="100.5" customHeight="1" x14ac:dyDescent="0.25">
      <c r="B111" s="450">
        <v>109</v>
      </c>
      <c r="C111" s="369" t="s">
        <v>683</v>
      </c>
      <c r="D111" s="286">
        <v>44081</v>
      </c>
      <c r="E111" s="287" t="s">
        <v>684</v>
      </c>
      <c r="F111" s="370" t="s">
        <v>685</v>
      </c>
      <c r="G111" s="288" t="s">
        <v>337</v>
      </c>
      <c r="H111" s="285" t="s">
        <v>356</v>
      </c>
      <c r="I111" s="293" t="s">
        <v>339</v>
      </c>
    </row>
    <row r="112" spans="2:9" ht="100.5" customHeight="1" x14ac:dyDescent="0.25">
      <c r="B112" s="450">
        <v>110</v>
      </c>
      <c r="C112" s="369" t="s">
        <v>686</v>
      </c>
      <c r="D112" s="286">
        <v>44081</v>
      </c>
      <c r="E112" s="287" t="s">
        <v>687</v>
      </c>
      <c r="F112" s="288" t="s">
        <v>442</v>
      </c>
      <c r="G112" s="288" t="s">
        <v>337</v>
      </c>
      <c r="H112" s="289" t="s">
        <v>688</v>
      </c>
      <c r="I112" s="293" t="s">
        <v>339</v>
      </c>
    </row>
    <row r="113" spans="2:9" ht="100.5" customHeight="1" x14ac:dyDescent="0.25">
      <c r="B113" s="450">
        <v>111</v>
      </c>
      <c r="C113" s="367" t="s">
        <v>689</v>
      </c>
      <c r="D113" s="282">
        <v>44082</v>
      </c>
      <c r="E113" s="283" t="s">
        <v>690</v>
      </c>
      <c r="F113" s="367" t="s">
        <v>691</v>
      </c>
      <c r="G113" s="288" t="s">
        <v>337</v>
      </c>
      <c r="H113" s="289" t="s">
        <v>688</v>
      </c>
      <c r="I113" s="293" t="s">
        <v>339</v>
      </c>
    </row>
    <row r="114" spans="2:9" ht="100.5" customHeight="1" x14ac:dyDescent="0.25">
      <c r="B114" s="450">
        <v>112</v>
      </c>
      <c r="C114" s="367" t="s">
        <v>692</v>
      </c>
      <c r="D114" s="282">
        <v>44085</v>
      </c>
      <c r="E114" s="283" t="s">
        <v>693</v>
      </c>
      <c r="F114" s="368" t="s">
        <v>694</v>
      </c>
      <c r="G114" s="284" t="s">
        <v>337</v>
      </c>
      <c r="H114" s="285" t="s">
        <v>620</v>
      </c>
      <c r="I114" s="293" t="s">
        <v>339</v>
      </c>
    </row>
    <row r="115" spans="2:9" ht="100.5" customHeight="1" x14ac:dyDescent="0.25">
      <c r="B115" s="450">
        <v>113</v>
      </c>
      <c r="C115" s="367" t="s">
        <v>695</v>
      </c>
      <c r="D115" s="282">
        <v>44088</v>
      </c>
      <c r="E115" s="283" t="s">
        <v>696</v>
      </c>
      <c r="F115" s="368" t="s">
        <v>697</v>
      </c>
      <c r="G115" s="284" t="s">
        <v>337</v>
      </c>
      <c r="H115" s="285" t="s">
        <v>698</v>
      </c>
      <c r="I115" s="293" t="s">
        <v>339</v>
      </c>
    </row>
    <row r="116" spans="2:9" ht="100.5" customHeight="1" x14ac:dyDescent="0.25">
      <c r="B116" s="450">
        <v>114</v>
      </c>
      <c r="C116" s="290" t="s">
        <v>699</v>
      </c>
      <c r="D116" s="282">
        <v>44088</v>
      </c>
      <c r="E116" s="283" t="s">
        <v>700</v>
      </c>
      <c r="F116" s="368" t="s">
        <v>701</v>
      </c>
      <c r="G116" s="284" t="s">
        <v>337</v>
      </c>
      <c r="H116" s="285" t="s">
        <v>702</v>
      </c>
      <c r="I116" s="293" t="s">
        <v>339</v>
      </c>
    </row>
    <row r="117" spans="2:9" ht="100.5" customHeight="1" x14ac:dyDescent="0.25">
      <c r="B117" s="450">
        <v>115</v>
      </c>
      <c r="C117" s="367" t="s">
        <v>703</v>
      </c>
      <c r="D117" s="282">
        <v>44088</v>
      </c>
      <c r="E117" s="283" t="s">
        <v>704</v>
      </c>
      <c r="F117" s="368" t="s">
        <v>705</v>
      </c>
      <c r="G117" s="284" t="s">
        <v>337</v>
      </c>
      <c r="H117" s="285" t="s">
        <v>688</v>
      </c>
      <c r="I117" s="293" t="s">
        <v>339</v>
      </c>
    </row>
    <row r="118" spans="2:9" ht="100.5" customHeight="1" x14ac:dyDescent="0.25">
      <c r="B118" s="450"/>
      <c r="C118" s="367"/>
      <c r="D118" s="282"/>
      <c r="E118" s="283"/>
      <c r="F118" s="368"/>
      <c r="G118" s="284"/>
      <c r="H118" s="285"/>
      <c r="I118" s="293"/>
    </row>
    <row r="119" spans="2:9" ht="100.5" customHeight="1" x14ac:dyDescent="0.25">
      <c r="B119" s="450">
        <v>116</v>
      </c>
      <c r="C119" s="367" t="s">
        <v>706</v>
      </c>
      <c r="D119" s="282">
        <v>44095</v>
      </c>
      <c r="E119" s="283" t="s">
        <v>707</v>
      </c>
      <c r="F119" s="368" t="s">
        <v>708</v>
      </c>
      <c r="G119" s="284" t="s">
        <v>337</v>
      </c>
      <c r="H119" s="285" t="s">
        <v>688</v>
      </c>
      <c r="I119" s="293" t="s">
        <v>339</v>
      </c>
    </row>
    <row r="120" spans="2:9" ht="100.5" customHeight="1" x14ac:dyDescent="0.25">
      <c r="B120" s="450">
        <v>117</v>
      </c>
      <c r="C120" s="371" t="s">
        <v>919</v>
      </c>
      <c r="D120" s="372">
        <v>44099</v>
      </c>
      <c r="E120" s="373" t="s">
        <v>920</v>
      </c>
      <c r="F120" s="374" t="s">
        <v>921</v>
      </c>
      <c r="G120" s="375" t="s">
        <v>337</v>
      </c>
      <c r="H120" s="376" t="s">
        <v>356</v>
      </c>
      <c r="I120" s="377" t="s">
        <v>339</v>
      </c>
    </row>
    <row r="121" spans="2:9" ht="100.5" customHeight="1" x14ac:dyDescent="0.25">
      <c r="B121" s="450">
        <v>118</v>
      </c>
      <c r="C121" s="371" t="s">
        <v>922</v>
      </c>
      <c r="D121" s="372">
        <v>44102</v>
      </c>
      <c r="E121" s="373" t="s">
        <v>593</v>
      </c>
      <c r="F121" s="374" t="s">
        <v>923</v>
      </c>
      <c r="G121" s="375" t="s">
        <v>337</v>
      </c>
      <c r="H121" s="376" t="s">
        <v>924</v>
      </c>
      <c r="I121" s="377" t="s">
        <v>339</v>
      </c>
    </row>
    <row r="122" spans="2:9" ht="100.5" customHeight="1" x14ac:dyDescent="0.25">
      <c r="B122" s="450">
        <v>119</v>
      </c>
      <c r="C122" s="371" t="s">
        <v>925</v>
      </c>
      <c r="D122" s="372">
        <v>44103</v>
      </c>
      <c r="E122" s="373" t="s">
        <v>926</v>
      </c>
      <c r="F122" s="374" t="s">
        <v>927</v>
      </c>
      <c r="G122" s="375" t="s">
        <v>337</v>
      </c>
      <c r="H122" s="376" t="s">
        <v>356</v>
      </c>
      <c r="I122" s="377" t="s">
        <v>339</v>
      </c>
    </row>
    <row r="123" spans="2:9" ht="100.5" customHeight="1" x14ac:dyDescent="0.25">
      <c r="B123" s="450">
        <v>120</v>
      </c>
      <c r="C123" s="371" t="s">
        <v>928</v>
      </c>
      <c r="D123" s="372">
        <v>44103</v>
      </c>
      <c r="E123" s="373" t="s">
        <v>929</v>
      </c>
      <c r="F123" s="374" t="s">
        <v>930</v>
      </c>
      <c r="G123" s="375" t="s">
        <v>337</v>
      </c>
      <c r="H123" s="376" t="s">
        <v>587</v>
      </c>
      <c r="I123" s="377" t="s">
        <v>339</v>
      </c>
    </row>
    <row r="124" spans="2:9" ht="100.5" customHeight="1" x14ac:dyDescent="0.25">
      <c r="B124" s="450">
        <v>121</v>
      </c>
      <c r="C124" s="371" t="s">
        <v>931</v>
      </c>
      <c r="D124" s="372">
        <v>44103</v>
      </c>
      <c r="E124" s="373" t="s">
        <v>932</v>
      </c>
      <c r="F124" s="374" t="s">
        <v>933</v>
      </c>
      <c r="G124" s="375" t="s">
        <v>337</v>
      </c>
      <c r="H124" s="376" t="s">
        <v>404</v>
      </c>
      <c r="I124" s="377" t="s">
        <v>339</v>
      </c>
    </row>
    <row r="125" spans="2:9" ht="100.5" customHeight="1" x14ac:dyDescent="0.25">
      <c r="B125" s="450">
        <v>122</v>
      </c>
      <c r="C125" s="375" t="s">
        <v>934</v>
      </c>
      <c r="D125" s="372">
        <v>44103</v>
      </c>
      <c r="E125" s="373" t="s">
        <v>935</v>
      </c>
      <c r="F125" s="374" t="s">
        <v>936</v>
      </c>
      <c r="G125" s="375" t="s">
        <v>337</v>
      </c>
      <c r="H125" s="376" t="s">
        <v>356</v>
      </c>
      <c r="I125" s="377" t="s">
        <v>339</v>
      </c>
    </row>
    <row r="126" spans="2:9" ht="100.5" customHeight="1" x14ac:dyDescent="0.25">
      <c r="B126" s="450">
        <v>123</v>
      </c>
      <c r="C126" s="371" t="s">
        <v>937</v>
      </c>
      <c r="D126" s="372">
        <v>44105</v>
      </c>
      <c r="E126" s="373" t="s">
        <v>938</v>
      </c>
      <c r="F126" s="374" t="s">
        <v>939</v>
      </c>
      <c r="G126" s="375" t="s">
        <v>337</v>
      </c>
      <c r="H126" s="376" t="s">
        <v>688</v>
      </c>
      <c r="I126" s="377" t="s">
        <v>339</v>
      </c>
    </row>
    <row r="127" spans="2:9" ht="100.5" customHeight="1" x14ac:dyDescent="0.25">
      <c r="B127" s="450">
        <v>124</v>
      </c>
      <c r="C127" s="371" t="s">
        <v>940</v>
      </c>
      <c r="D127" s="372">
        <v>44109</v>
      </c>
      <c r="E127" s="373" t="s">
        <v>643</v>
      </c>
      <c r="F127" s="374" t="s">
        <v>941</v>
      </c>
      <c r="G127" s="375" t="s">
        <v>337</v>
      </c>
      <c r="H127" s="376" t="s">
        <v>893</v>
      </c>
      <c r="I127" s="377" t="s">
        <v>339</v>
      </c>
    </row>
    <row r="128" spans="2:9" ht="100.5" customHeight="1" x14ac:dyDescent="0.25">
      <c r="B128" s="450">
        <v>125</v>
      </c>
      <c r="C128" s="371" t="s">
        <v>942</v>
      </c>
      <c r="D128" s="372">
        <v>44110</v>
      </c>
      <c r="E128" s="373" t="s">
        <v>943</v>
      </c>
      <c r="F128" s="374" t="s">
        <v>944</v>
      </c>
      <c r="G128" s="375" t="s">
        <v>337</v>
      </c>
      <c r="H128" s="376" t="s">
        <v>356</v>
      </c>
      <c r="I128" s="377" t="s">
        <v>339</v>
      </c>
    </row>
    <row r="129" spans="2:9" ht="100.5" customHeight="1" x14ac:dyDescent="0.25">
      <c r="B129" s="450">
        <v>126</v>
      </c>
      <c r="C129" s="371" t="s">
        <v>945</v>
      </c>
      <c r="D129" s="372">
        <v>44110</v>
      </c>
      <c r="E129" s="373" t="s">
        <v>946</v>
      </c>
      <c r="F129" s="374" t="s">
        <v>947</v>
      </c>
      <c r="G129" s="375" t="s">
        <v>337</v>
      </c>
      <c r="H129" s="376" t="s">
        <v>688</v>
      </c>
      <c r="I129" s="377" t="s">
        <v>339</v>
      </c>
    </row>
    <row r="130" spans="2:9" ht="100.5" customHeight="1" x14ac:dyDescent="0.25">
      <c r="B130" s="450">
        <v>127</v>
      </c>
      <c r="C130" s="371" t="s">
        <v>948</v>
      </c>
      <c r="D130" s="372">
        <v>44111</v>
      </c>
      <c r="E130" s="373" t="s">
        <v>949</v>
      </c>
      <c r="F130" s="374" t="s">
        <v>950</v>
      </c>
      <c r="G130" s="375" t="s">
        <v>337</v>
      </c>
      <c r="H130" s="376" t="s">
        <v>404</v>
      </c>
      <c r="I130" s="377" t="s">
        <v>339</v>
      </c>
    </row>
    <row r="131" spans="2:9" ht="100.5" customHeight="1" x14ac:dyDescent="0.25">
      <c r="B131" s="450">
        <v>128</v>
      </c>
      <c r="C131" s="371" t="s">
        <v>951</v>
      </c>
      <c r="D131" s="372">
        <v>44112</v>
      </c>
      <c r="E131" s="378" t="s">
        <v>952</v>
      </c>
      <c r="F131" s="374" t="s">
        <v>953</v>
      </c>
      <c r="G131" s="375" t="s">
        <v>337</v>
      </c>
      <c r="H131" s="376" t="s">
        <v>356</v>
      </c>
      <c r="I131" s="377" t="s">
        <v>339</v>
      </c>
    </row>
    <row r="132" spans="2:9" ht="100.5" customHeight="1" x14ac:dyDescent="0.25">
      <c r="B132" s="450">
        <v>129</v>
      </c>
      <c r="C132" s="371" t="s">
        <v>954</v>
      </c>
      <c r="D132" s="372">
        <v>44113</v>
      </c>
      <c r="E132" s="373" t="s">
        <v>955</v>
      </c>
      <c r="F132" s="374" t="s">
        <v>956</v>
      </c>
      <c r="G132" s="375" t="s">
        <v>337</v>
      </c>
      <c r="H132" s="376" t="s">
        <v>356</v>
      </c>
      <c r="I132" s="377" t="s">
        <v>339</v>
      </c>
    </row>
    <row r="133" spans="2:9" ht="100.5" customHeight="1" x14ac:dyDescent="0.25">
      <c r="B133" s="450">
        <v>130</v>
      </c>
      <c r="C133" s="371" t="s">
        <v>957</v>
      </c>
      <c r="D133" s="372">
        <v>44117</v>
      </c>
      <c r="E133" s="373" t="s">
        <v>958</v>
      </c>
      <c r="F133" s="374" t="s">
        <v>959</v>
      </c>
      <c r="G133" s="375" t="s">
        <v>337</v>
      </c>
      <c r="H133" s="376" t="s">
        <v>893</v>
      </c>
      <c r="I133" s="377" t="s">
        <v>339</v>
      </c>
    </row>
    <row r="134" spans="2:9" ht="100.5" customHeight="1" x14ac:dyDescent="0.25">
      <c r="B134" s="450">
        <v>131</v>
      </c>
      <c r="C134" s="371" t="s">
        <v>960</v>
      </c>
      <c r="D134" s="372">
        <v>44118</v>
      </c>
      <c r="E134" s="373" t="s">
        <v>961</v>
      </c>
      <c r="F134" s="374" t="s">
        <v>962</v>
      </c>
      <c r="G134" s="375" t="s">
        <v>337</v>
      </c>
      <c r="H134" s="376" t="s">
        <v>356</v>
      </c>
      <c r="I134" s="377" t="s">
        <v>339</v>
      </c>
    </row>
    <row r="135" spans="2:9" ht="100.5" customHeight="1" x14ac:dyDescent="0.25">
      <c r="B135" s="450">
        <v>132</v>
      </c>
      <c r="C135" s="371" t="s">
        <v>963</v>
      </c>
      <c r="D135" s="372">
        <v>44120</v>
      </c>
      <c r="E135" s="373" t="s">
        <v>964</v>
      </c>
      <c r="F135" s="374" t="s">
        <v>965</v>
      </c>
      <c r="G135" s="375" t="s">
        <v>337</v>
      </c>
      <c r="H135" s="376" t="s">
        <v>356</v>
      </c>
      <c r="I135" s="377" t="s">
        <v>339</v>
      </c>
    </row>
    <row r="136" spans="2:9" ht="100.5" customHeight="1" x14ac:dyDescent="0.25">
      <c r="B136" s="450">
        <v>133</v>
      </c>
      <c r="C136" s="371" t="s">
        <v>966</v>
      </c>
      <c r="D136" s="372">
        <v>44123</v>
      </c>
      <c r="E136" s="373" t="s">
        <v>967</v>
      </c>
      <c r="F136" s="374" t="s">
        <v>968</v>
      </c>
      <c r="G136" s="375" t="s">
        <v>337</v>
      </c>
      <c r="H136" s="376" t="s">
        <v>893</v>
      </c>
      <c r="I136" s="377" t="s">
        <v>339</v>
      </c>
    </row>
    <row r="137" spans="2:9" ht="100.5" customHeight="1" x14ac:dyDescent="0.25">
      <c r="B137" s="450">
        <v>134</v>
      </c>
      <c r="C137" s="371" t="s">
        <v>969</v>
      </c>
      <c r="D137" s="372">
        <v>44123</v>
      </c>
      <c r="E137" s="373" t="s">
        <v>970</v>
      </c>
      <c r="F137" s="374" t="s">
        <v>971</v>
      </c>
      <c r="G137" s="375" t="s">
        <v>337</v>
      </c>
      <c r="H137" s="376" t="s">
        <v>688</v>
      </c>
      <c r="I137" s="377" t="s">
        <v>339</v>
      </c>
    </row>
    <row r="138" spans="2:9" ht="100.5" customHeight="1" x14ac:dyDescent="0.25">
      <c r="B138" s="450">
        <v>135</v>
      </c>
      <c r="C138" s="371" t="s">
        <v>972</v>
      </c>
      <c r="D138" s="372">
        <v>44123</v>
      </c>
      <c r="E138" s="373" t="s">
        <v>973</v>
      </c>
      <c r="F138" s="374" t="s">
        <v>971</v>
      </c>
      <c r="G138" s="375" t="s">
        <v>337</v>
      </c>
      <c r="H138" s="376" t="s">
        <v>688</v>
      </c>
      <c r="I138" s="377" t="s">
        <v>339</v>
      </c>
    </row>
    <row r="139" spans="2:9" ht="100.5" customHeight="1" x14ac:dyDescent="0.25">
      <c r="B139" s="450">
        <v>136</v>
      </c>
      <c r="C139" s="379" t="s">
        <v>974</v>
      </c>
      <c r="D139" s="372">
        <v>44124</v>
      </c>
      <c r="E139" s="373" t="s">
        <v>975</v>
      </c>
      <c r="F139" s="374" t="s">
        <v>976</v>
      </c>
      <c r="G139" s="375" t="s">
        <v>337</v>
      </c>
      <c r="H139" s="376" t="s">
        <v>356</v>
      </c>
      <c r="I139" s="377"/>
    </row>
    <row r="140" spans="2:9" ht="100.5" customHeight="1" x14ac:dyDescent="0.25">
      <c r="B140" s="450">
        <v>137</v>
      </c>
      <c r="C140" s="380" t="s">
        <v>977</v>
      </c>
      <c r="D140" s="381">
        <v>44124</v>
      </c>
      <c r="E140" s="382" t="s">
        <v>978</v>
      </c>
      <c r="F140" s="383" t="s">
        <v>979</v>
      </c>
      <c r="G140" s="384" t="s">
        <v>337</v>
      </c>
      <c r="H140" s="385" t="s">
        <v>980</v>
      </c>
      <c r="I140" s="386" t="s">
        <v>339</v>
      </c>
    </row>
    <row r="141" spans="2:9" ht="100.5" customHeight="1" x14ac:dyDescent="0.25">
      <c r="B141" s="450">
        <v>138</v>
      </c>
      <c r="C141" s="380" t="s">
        <v>981</v>
      </c>
      <c r="D141" s="381">
        <v>44125</v>
      </c>
      <c r="E141" s="382" t="s">
        <v>982</v>
      </c>
      <c r="F141" s="383" t="s">
        <v>983</v>
      </c>
      <c r="G141" s="387" t="s">
        <v>337</v>
      </c>
      <c r="H141" s="385" t="s">
        <v>404</v>
      </c>
      <c r="I141" s="386" t="s">
        <v>339</v>
      </c>
    </row>
    <row r="142" spans="2:9" ht="100.5" customHeight="1" x14ac:dyDescent="0.25">
      <c r="B142" s="450">
        <v>139</v>
      </c>
      <c r="C142" s="380" t="s">
        <v>984</v>
      </c>
      <c r="D142" s="381">
        <v>44127</v>
      </c>
      <c r="E142" s="382" t="s">
        <v>985</v>
      </c>
      <c r="F142" s="383" t="s">
        <v>986</v>
      </c>
      <c r="G142" s="384" t="s">
        <v>337</v>
      </c>
      <c r="H142" s="385" t="s">
        <v>987</v>
      </c>
      <c r="I142" s="386" t="s">
        <v>339</v>
      </c>
    </row>
    <row r="143" spans="2:9" ht="100.5" customHeight="1" x14ac:dyDescent="0.25">
      <c r="B143" s="450">
        <v>140</v>
      </c>
      <c r="C143" s="380" t="s">
        <v>988</v>
      </c>
      <c r="D143" s="381">
        <v>44130</v>
      </c>
      <c r="E143" s="382" t="s">
        <v>989</v>
      </c>
      <c r="F143" s="383" t="s">
        <v>990</v>
      </c>
      <c r="G143" s="384" t="s">
        <v>337</v>
      </c>
      <c r="H143" s="385" t="s">
        <v>893</v>
      </c>
      <c r="I143" s="386" t="s">
        <v>339</v>
      </c>
    </row>
    <row r="144" spans="2:9" ht="100.5" customHeight="1" x14ac:dyDescent="0.25">
      <c r="B144" s="450">
        <v>141</v>
      </c>
      <c r="C144" s="380" t="s">
        <v>991</v>
      </c>
      <c r="D144" s="381">
        <v>44130</v>
      </c>
      <c r="E144" s="382" t="s">
        <v>992</v>
      </c>
      <c r="F144" s="383" t="s">
        <v>993</v>
      </c>
      <c r="G144" s="384" t="s">
        <v>337</v>
      </c>
      <c r="H144" s="385" t="s">
        <v>356</v>
      </c>
      <c r="I144" s="386" t="s">
        <v>339</v>
      </c>
    </row>
    <row r="145" spans="2:9" ht="75" x14ac:dyDescent="0.25">
      <c r="B145" s="451">
        <v>142</v>
      </c>
      <c r="C145" s="423" t="s">
        <v>1012</v>
      </c>
      <c r="D145" s="393">
        <v>44131</v>
      </c>
      <c r="E145" s="424" t="s">
        <v>1013</v>
      </c>
      <c r="F145" s="394" t="s">
        <v>1014</v>
      </c>
      <c r="G145" s="395" t="s">
        <v>337</v>
      </c>
      <c r="H145" s="396" t="s">
        <v>356</v>
      </c>
      <c r="I145" s="427" t="s">
        <v>339</v>
      </c>
    </row>
    <row r="146" spans="2:9" ht="90" x14ac:dyDescent="0.25">
      <c r="B146" s="451">
        <v>143</v>
      </c>
      <c r="C146" s="423" t="s">
        <v>1015</v>
      </c>
      <c r="D146" s="393">
        <v>44132</v>
      </c>
      <c r="E146" s="424" t="s">
        <v>1016</v>
      </c>
      <c r="F146" s="394" t="s">
        <v>1017</v>
      </c>
      <c r="G146" s="395" t="s">
        <v>337</v>
      </c>
      <c r="H146" s="396" t="s">
        <v>356</v>
      </c>
      <c r="I146" s="427" t="s">
        <v>339</v>
      </c>
    </row>
    <row r="147" spans="2:9" ht="90" x14ac:dyDescent="0.25">
      <c r="B147" s="451">
        <v>144</v>
      </c>
      <c r="C147" s="423" t="s">
        <v>1018</v>
      </c>
      <c r="D147" s="393">
        <v>44133</v>
      </c>
      <c r="E147" s="424" t="s">
        <v>1019</v>
      </c>
      <c r="F147" s="397" t="s">
        <v>1020</v>
      </c>
      <c r="G147" s="395" t="s">
        <v>337</v>
      </c>
      <c r="H147" s="396" t="s">
        <v>356</v>
      </c>
      <c r="I147" s="427" t="s">
        <v>339</v>
      </c>
    </row>
    <row r="148" spans="2:9" ht="105" x14ac:dyDescent="0.25">
      <c r="B148" s="451">
        <v>145</v>
      </c>
      <c r="C148" s="423" t="s">
        <v>1021</v>
      </c>
      <c r="D148" s="393">
        <v>44135</v>
      </c>
      <c r="E148" s="424" t="s">
        <v>1022</v>
      </c>
      <c r="F148" s="394" t="s">
        <v>1023</v>
      </c>
      <c r="G148" s="394" t="s">
        <v>1024</v>
      </c>
      <c r="H148" s="398" t="s">
        <v>1025</v>
      </c>
      <c r="I148" s="427" t="s">
        <v>580</v>
      </c>
    </row>
    <row r="149" spans="2:9" ht="120" x14ac:dyDescent="0.25">
      <c r="B149" s="451">
        <v>146</v>
      </c>
      <c r="C149" s="423" t="s">
        <v>1026</v>
      </c>
      <c r="D149" s="393">
        <v>44135</v>
      </c>
      <c r="E149" s="424" t="s">
        <v>1027</v>
      </c>
      <c r="F149" s="394" t="s">
        <v>1023</v>
      </c>
      <c r="G149" s="394" t="s">
        <v>1028</v>
      </c>
      <c r="H149" s="398" t="s">
        <v>1025</v>
      </c>
      <c r="I149" s="427" t="s">
        <v>580</v>
      </c>
    </row>
    <row r="150" spans="2:9" ht="60" x14ac:dyDescent="0.25">
      <c r="B150" s="451">
        <v>147</v>
      </c>
      <c r="C150" s="423" t="s">
        <v>1029</v>
      </c>
      <c r="D150" s="393">
        <v>44138</v>
      </c>
      <c r="E150" s="424" t="s">
        <v>1030</v>
      </c>
      <c r="F150" s="394" t="s">
        <v>1031</v>
      </c>
      <c r="G150" s="395" t="s">
        <v>337</v>
      </c>
      <c r="H150" s="398" t="s">
        <v>356</v>
      </c>
      <c r="I150" s="427" t="s">
        <v>339</v>
      </c>
    </row>
    <row r="151" spans="2:9" ht="90" x14ac:dyDescent="0.25">
      <c r="B151" s="451">
        <v>148</v>
      </c>
      <c r="C151" s="423" t="s">
        <v>1032</v>
      </c>
      <c r="D151" s="393">
        <v>44138</v>
      </c>
      <c r="E151" s="424" t="s">
        <v>1033</v>
      </c>
      <c r="F151" s="394" t="s">
        <v>1034</v>
      </c>
      <c r="G151" s="395" t="s">
        <v>337</v>
      </c>
      <c r="H151" s="398" t="s">
        <v>893</v>
      </c>
      <c r="I151" s="427" t="s">
        <v>339</v>
      </c>
    </row>
    <row r="152" spans="2:9" ht="90" x14ac:dyDescent="0.25">
      <c r="B152" s="451">
        <v>149</v>
      </c>
      <c r="C152" s="423" t="s">
        <v>1035</v>
      </c>
      <c r="D152" s="393">
        <v>44139</v>
      </c>
      <c r="E152" s="424" t="s">
        <v>1036</v>
      </c>
      <c r="F152" s="394" t="s">
        <v>1023</v>
      </c>
      <c r="G152" s="394" t="s">
        <v>1037</v>
      </c>
      <c r="H152" s="396" t="s">
        <v>372</v>
      </c>
      <c r="I152" s="427" t="s">
        <v>580</v>
      </c>
    </row>
    <row r="153" spans="2:9" ht="75" x14ac:dyDescent="0.25">
      <c r="B153" s="451">
        <v>150</v>
      </c>
      <c r="C153" s="423" t="s">
        <v>1038</v>
      </c>
      <c r="D153" s="393">
        <v>44145</v>
      </c>
      <c r="E153" s="424" t="s">
        <v>1039</v>
      </c>
      <c r="F153" s="394" t="s">
        <v>1040</v>
      </c>
      <c r="G153" s="395" t="s">
        <v>337</v>
      </c>
      <c r="H153" s="398" t="s">
        <v>893</v>
      </c>
      <c r="I153" s="427" t="s">
        <v>339</v>
      </c>
    </row>
    <row r="154" spans="2:9" ht="150" x14ac:dyDescent="0.25">
      <c r="B154" s="451">
        <v>151</v>
      </c>
      <c r="C154" s="423" t="s">
        <v>1041</v>
      </c>
      <c r="D154" s="393">
        <v>44147</v>
      </c>
      <c r="E154" s="424" t="s">
        <v>1042</v>
      </c>
      <c r="F154" s="394" t="s">
        <v>1043</v>
      </c>
      <c r="G154" s="395" t="s">
        <v>1044</v>
      </c>
      <c r="H154" s="399" t="s">
        <v>756</v>
      </c>
      <c r="I154" s="428" t="s">
        <v>1045</v>
      </c>
    </row>
    <row r="155" spans="2:9" ht="60" x14ac:dyDescent="0.25">
      <c r="B155" s="451">
        <v>152</v>
      </c>
      <c r="C155" s="423" t="s">
        <v>1046</v>
      </c>
      <c r="D155" s="393">
        <v>44152</v>
      </c>
      <c r="E155" s="424" t="s">
        <v>593</v>
      </c>
      <c r="F155" s="394" t="s">
        <v>1047</v>
      </c>
      <c r="G155" s="395" t="s">
        <v>337</v>
      </c>
      <c r="H155" s="398" t="s">
        <v>893</v>
      </c>
      <c r="I155" s="427" t="s">
        <v>339</v>
      </c>
    </row>
    <row r="156" spans="2:9" ht="195" x14ac:dyDescent="0.25">
      <c r="B156" s="451">
        <v>153</v>
      </c>
      <c r="C156" s="423" t="s">
        <v>1048</v>
      </c>
      <c r="D156" s="393">
        <v>44154</v>
      </c>
      <c r="E156" s="424" t="s">
        <v>1049</v>
      </c>
      <c r="F156" s="394" t="s">
        <v>1050</v>
      </c>
      <c r="G156" s="395" t="s">
        <v>337</v>
      </c>
      <c r="H156" s="400" t="s">
        <v>688</v>
      </c>
      <c r="I156" s="427" t="s">
        <v>339</v>
      </c>
    </row>
    <row r="157" spans="2:9" ht="60" x14ac:dyDescent="0.25">
      <c r="B157" s="451">
        <v>154</v>
      </c>
      <c r="C157" s="423" t="s">
        <v>1051</v>
      </c>
      <c r="D157" s="393">
        <v>44155</v>
      </c>
      <c r="E157" s="424" t="s">
        <v>1052</v>
      </c>
      <c r="F157" s="394" t="s">
        <v>1053</v>
      </c>
      <c r="G157" s="394" t="s">
        <v>885</v>
      </c>
      <c r="H157" s="396" t="s">
        <v>404</v>
      </c>
      <c r="I157" s="427" t="s">
        <v>1054</v>
      </c>
    </row>
    <row r="158" spans="2:9" ht="75" x14ac:dyDescent="0.25">
      <c r="B158" s="451">
        <v>155</v>
      </c>
      <c r="C158" s="423" t="s">
        <v>1055</v>
      </c>
      <c r="D158" s="393">
        <v>44155</v>
      </c>
      <c r="E158" s="424" t="s">
        <v>1056</v>
      </c>
      <c r="F158" s="394" t="s">
        <v>1057</v>
      </c>
      <c r="G158" s="395" t="s">
        <v>337</v>
      </c>
      <c r="H158" s="401" t="s">
        <v>356</v>
      </c>
      <c r="I158" s="427" t="s">
        <v>339</v>
      </c>
    </row>
    <row r="159" spans="2:9" ht="75" x14ac:dyDescent="0.25">
      <c r="B159" s="451">
        <v>156</v>
      </c>
      <c r="C159" s="423" t="s">
        <v>1058</v>
      </c>
      <c r="D159" s="393">
        <v>44159</v>
      </c>
      <c r="E159" s="424" t="s">
        <v>1059</v>
      </c>
      <c r="F159" s="394" t="s">
        <v>1060</v>
      </c>
      <c r="G159" s="395" t="s">
        <v>337</v>
      </c>
      <c r="H159" s="398" t="s">
        <v>893</v>
      </c>
      <c r="I159" s="427" t="s">
        <v>339</v>
      </c>
    </row>
    <row r="160" spans="2:9" ht="60" x14ac:dyDescent="0.25">
      <c r="B160" s="451">
        <v>157</v>
      </c>
      <c r="C160" s="423" t="s">
        <v>1061</v>
      </c>
      <c r="D160" s="393">
        <v>44159</v>
      </c>
      <c r="E160" s="424" t="s">
        <v>1062</v>
      </c>
      <c r="F160" s="394" t="s">
        <v>1063</v>
      </c>
      <c r="G160" s="395" t="s">
        <v>337</v>
      </c>
      <c r="H160" s="401" t="s">
        <v>356</v>
      </c>
      <c r="I160" s="427" t="s">
        <v>339</v>
      </c>
    </row>
    <row r="161" spans="2:9" ht="195" x14ac:dyDescent="0.25">
      <c r="B161" s="451">
        <v>158</v>
      </c>
      <c r="C161" s="423" t="s">
        <v>1064</v>
      </c>
      <c r="D161" s="393">
        <v>44160</v>
      </c>
      <c r="E161" s="424" t="s">
        <v>1065</v>
      </c>
      <c r="F161" s="394" t="s">
        <v>1050</v>
      </c>
      <c r="G161" s="395" t="s">
        <v>337</v>
      </c>
      <c r="H161" s="400" t="s">
        <v>688</v>
      </c>
      <c r="I161" s="427" t="s">
        <v>339</v>
      </c>
    </row>
    <row r="162" spans="2:9" ht="75" x14ac:dyDescent="0.25">
      <c r="B162" s="451">
        <v>159</v>
      </c>
      <c r="C162" s="423" t="s">
        <v>1066</v>
      </c>
      <c r="D162" s="393">
        <v>44165</v>
      </c>
      <c r="E162" s="424" t="s">
        <v>1067</v>
      </c>
      <c r="F162" s="394" t="s">
        <v>1068</v>
      </c>
      <c r="G162" s="395" t="s">
        <v>337</v>
      </c>
      <c r="H162" s="401" t="s">
        <v>534</v>
      </c>
      <c r="I162" s="427" t="s">
        <v>339</v>
      </c>
    </row>
    <row r="163" spans="2:9" ht="210" x14ac:dyDescent="0.25">
      <c r="B163" s="451">
        <v>160</v>
      </c>
      <c r="C163" s="418" t="s">
        <v>1079</v>
      </c>
      <c r="D163" s="417">
        <v>44168</v>
      </c>
      <c r="E163" s="425" t="s">
        <v>1080</v>
      </c>
      <c r="F163" s="418" t="s">
        <v>1081</v>
      </c>
      <c r="G163" s="419" t="s">
        <v>1082</v>
      </c>
      <c r="H163" s="419" t="s">
        <v>337</v>
      </c>
      <c r="I163" s="429"/>
    </row>
    <row r="164" spans="2:9" ht="60" x14ac:dyDescent="0.25">
      <c r="B164" s="451">
        <v>161</v>
      </c>
      <c r="C164" s="418" t="s">
        <v>1083</v>
      </c>
      <c r="D164" s="417">
        <v>44172</v>
      </c>
      <c r="E164" s="425" t="s">
        <v>1084</v>
      </c>
      <c r="F164" s="418" t="s">
        <v>1085</v>
      </c>
      <c r="G164" s="419" t="s">
        <v>1079</v>
      </c>
      <c r="H164" s="419" t="s">
        <v>337</v>
      </c>
      <c r="I164" s="429"/>
    </row>
    <row r="165" spans="2:9" ht="90" x14ac:dyDescent="0.25">
      <c r="B165" s="451">
        <v>162</v>
      </c>
      <c r="C165" s="418" t="s">
        <v>1086</v>
      </c>
      <c r="D165" s="417">
        <v>44172</v>
      </c>
      <c r="E165" s="425" t="s">
        <v>1087</v>
      </c>
      <c r="F165" s="418" t="s">
        <v>1088</v>
      </c>
      <c r="G165" s="419" t="s">
        <v>1089</v>
      </c>
      <c r="H165" s="419" t="s">
        <v>337</v>
      </c>
      <c r="I165" s="429"/>
    </row>
    <row r="166" spans="2:9" ht="90" x14ac:dyDescent="0.25">
      <c r="B166" s="451">
        <v>163</v>
      </c>
      <c r="C166" s="418" t="s">
        <v>1090</v>
      </c>
      <c r="D166" s="417">
        <v>44174</v>
      </c>
      <c r="E166" s="425" t="s">
        <v>1033</v>
      </c>
      <c r="F166" s="418" t="s">
        <v>1085</v>
      </c>
      <c r="G166" s="419" t="s">
        <v>1089</v>
      </c>
      <c r="H166" s="419" t="s">
        <v>337</v>
      </c>
      <c r="I166" s="429"/>
    </row>
    <row r="167" spans="2:9" ht="75" x14ac:dyDescent="0.25">
      <c r="B167" s="451">
        <v>164</v>
      </c>
      <c r="C167" s="418" t="s">
        <v>1091</v>
      </c>
      <c r="D167" s="417">
        <v>44179</v>
      </c>
      <c r="E167" s="425" t="s">
        <v>1067</v>
      </c>
      <c r="F167" s="418" t="s">
        <v>1085</v>
      </c>
      <c r="G167" s="419" t="s">
        <v>1092</v>
      </c>
      <c r="H167" s="419" t="s">
        <v>337</v>
      </c>
      <c r="I167" s="429"/>
    </row>
    <row r="168" spans="2:9" ht="409.5" x14ac:dyDescent="0.25">
      <c r="B168" s="451">
        <v>165</v>
      </c>
      <c r="C168" s="418" t="s">
        <v>1093</v>
      </c>
      <c r="D168" s="417">
        <v>44179</v>
      </c>
      <c r="E168" s="425" t="s">
        <v>1094</v>
      </c>
      <c r="F168" s="418" t="s">
        <v>1081</v>
      </c>
      <c r="G168" s="419"/>
      <c r="H168" s="419" t="s">
        <v>337</v>
      </c>
      <c r="I168" s="429"/>
    </row>
    <row r="169" spans="2:9" ht="75" x14ac:dyDescent="0.25">
      <c r="B169" s="451">
        <v>166</v>
      </c>
      <c r="C169" s="418" t="s">
        <v>1095</v>
      </c>
      <c r="D169" s="417">
        <v>44179</v>
      </c>
      <c r="E169" s="425" t="s">
        <v>1096</v>
      </c>
      <c r="F169" s="418" t="s">
        <v>1088</v>
      </c>
      <c r="G169" s="419" t="s">
        <v>1092</v>
      </c>
      <c r="H169" s="419" t="s">
        <v>337</v>
      </c>
      <c r="I169" s="429"/>
    </row>
    <row r="170" spans="2:9" ht="270" x14ac:dyDescent="0.25">
      <c r="B170" s="451">
        <v>167</v>
      </c>
      <c r="C170" s="418" t="s">
        <v>1097</v>
      </c>
      <c r="D170" s="417">
        <v>44180</v>
      </c>
      <c r="E170" s="425" t="s">
        <v>1098</v>
      </c>
      <c r="F170" s="418" t="s">
        <v>1081</v>
      </c>
      <c r="G170" s="419"/>
      <c r="H170" s="419" t="s">
        <v>337</v>
      </c>
      <c r="I170" s="429"/>
    </row>
    <row r="171" spans="2:9" ht="30" x14ac:dyDescent="0.25">
      <c r="B171" s="451">
        <v>168</v>
      </c>
      <c r="C171" s="418" t="s">
        <v>1099</v>
      </c>
      <c r="D171" s="417">
        <v>44181</v>
      </c>
      <c r="E171" s="425" t="s">
        <v>1100</v>
      </c>
      <c r="F171" s="418" t="s">
        <v>1088</v>
      </c>
      <c r="G171" s="419" t="s">
        <v>1097</v>
      </c>
      <c r="H171" s="419" t="s">
        <v>337</v>
      </c>
      <c r="I171" s="429"/>
    </row>
    <row r="172" spans="2:9" ht="30" x14ac:dyDescent="0.25">
      <c r="B172" s="451">
        <v>169</v>
      </c>
      <c r="C172" s="438" t="s">
        <v>1111</v>
      </c>
      <c r="D172" s="439">
        <v>44182</v>
      </c>
      <c r="E172" s="440" t="s">
        <v>1112</v>
      </c>
      <c r="F172" s="441" t="s">
        <v>724</v>
      </c>
      <c r="G172" s="442"/>
      <c r="H172" s="442" t="s">
        <v>337</v>
      </c>
      <c r="I172" s="429"/>
    </row>
    <row r="173" spans="2:9" ht="45" x14ac:dyDescent="0.25">
      <c r="B173" s="451">
        <v>170</v>
      </c>
      <c r="C173" s="421" t="s">
        <v>1101</v>
      </c>
      <c r="D173" s="420">
        <v>44186</v>
      </c>
      <c r="E173" s="426" t="s">
        <v>1102</v>
      </c>
      <c r="F173" s="421" t="s">
        <v>724</v>
      </c>
      <c r="G173" s="422"/>
      <c r="H173" s="422" t="s">
        <v>337</v>
      </c>
      <c r="I173" s="429"/>
    </row>
    <row r="174" spans="2:9" ht="75" x14ac:dyDescent="0.25">
      <c r="B174" s="452">
        <v>171</v>
      </c>
      <c r="C174" s="443" t="s">
        <v>1103</v>
      </c>
      <c r="D174" s="444">
        <v>44186</v>
      </c>
      <c r="E174" s="445" t="s">
        <v>1104</v>
      </c>
      <c r="F174" s="443" t="s">
        <v>724</v>
      </c>
      <c r="G174" s="446"/>
      <c r="H174" s="446" t="s">
        <v>337</v>
      </c>
      <c r="I174" s="447"/>
    </row>
    <row r="175" spans="2:9" ht="90" x14ac:dyDescent="0.25">
      <c r="B175" s="451">
        <v>172</v>
      </c>
      <c r="C175" s="421" t="s">
        <v>1106</v>
      </c>
      <c r="D175" s="420">
        <v>44189</v>
      </c>
      <c r="E175" s="426" t="s">
        <v>1107</v>
      </c>
      <c r="F175" s="421"/>
      <c r="G175" s="422"/>
      <c r="H175" s="422" t="s">
        <v>1108</v>
      </c>
      <c r="I175" s="429"/>
    </row>
    <row r="176" spans="2:9" ht="75.75" thickBot="1" x14ac:dyDescent="0.3">
      <c r="B176" s="453">
        <v>173</v>
      </c>
      <c r="C176" s="430" t="s">
        <v>1109</v>
      </c>
      <c r="D176" s="431">
        <v>44193</v>
      </c>
      <c r="E176" s="432" t="s">
        <v>1110</v>
      </c>
      <c r="F176" s="430" t="s">
        <v>724</v>
      </c>
      <c r="G176" s="433"/>
      <c r="H176" s="433" t="s">
        <v>1108</v>
      </c>
      <c r="I176" s="434"/>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topLeftCell="A65" workbookViewId="0">
      <selection activeCell="B72" sqref="B72"/>
    </sheetView>
  </sheetViews>
  <sheetFormatPr baseColWidth="10" defaultRowHeight="14.25" x14ac:dyDescent="0.2"/>
  <cols>
    <col min="2" max="2" width="12.875" customWidth="1"/>
    <col min="3" max="3" width="11.5" customWidth="1"/>
    <col min="4" max="4" width="37.375" customWidth="1"/>
    <col min="6" max="6" width="14.25" customWidth="1"/>
    <col min="7" max="7" width="14.5" customWidth="1"/>
    <col min="8" max="8" width="12.75" customWidth="1"/>
    <col min="9" max="9" width="14.375" customWidth="1"/>
    <col min="10" max="10" width="25.375" customWidth="1"/>
  </cols>
  <sheetData>
    <row r="1" spans="1:11" s="305" customFormat="1" ht="30" x14ac:dyDescent="0.25">
      <c r="B1" s="300" t="s">
        <v>326</v>
      </c>
      <c r="C1" s="301" t="s">
        <v>327</v>
      </c>
      <c r="D1" s="300" t="s">
        <v>328</v>
      </c>
      <c r="E1" s="300" t="s">
        <v>326</v>
      </c>
      <c r="F1" s="300" t="s">
        <v>329</v>
      </c>
      <c r="G1" s="300" t="s">
        <v>330</v>
      </c>
      <c r="H1" s="302" t="s">
        <v>720</v>
      </c>
      <c r="I1" s="303" t="s">
        <v>721</v>
      </c>
      <c r="J1" s="304" t="s">
        <v>332</v>
      </c>
    </row>
    <row r="2" spans="1:11" s="312" customFormat="1" ht="75" x14ac:dyDescent="0.2">
      <c r="A2" s="312">
        <v>1</v>
      </c>
      <c r="B2" s="306" t="s">
        <v>722</v>
      </c>
      <c r="C2" s="307">
        <v>43840</v>
      </c>
      <c r="D2" s="308" t="s">
        <v>723</v>
      </c>
      <c r="E2" s="306" t="s">
        <v>724</v>
      </c>
      <c r="F2" s="306"/>
      <c r="G2" s="309"/>
      <c r="H2" s="306" t="s">
        <v>725</v>
      </c>
      <c r="I2" s="310" t="s">
        <v>338</v>
      </c>
      <c r="J2" s="308" t="s">
        <v>726</v>
      </c>
      <c r="K2" s="311"/>
    </row>
    <row r="3" spans="1:11" s="312" customFormat="1" ht="60" x14ac:dyDescent="0.2">
      <c r="A3" s="312">
        <v>2</v>
      </c>
      <c r="B3" s="313" t="s">
        <v>727</v>
      </c>
      <c r="C3" s="314">
        <v>43854</v>
      </c>
      <c r="D3" s="315" t="s">
        <v>728</v>
      </c>
      <c r="E3" s="316" t="s">
        <v>724</v>
      </c>
      <c r="F3" s="316" t="s">
        <v>729</v>
      </c>
      <c r="G3" s="284"/>
      <c r="H3" s="316" t="s">
        <v>730</v>
      </c>
      <c r="I3" s="317" t="s">
        <v>356</v>
      </c>
      <c r="J3" s="283" t="s">
        <v>726</v>
      </c>
      <c r="K3" s="318" t="s">
        <v>384</v>
      </c>
    </row>
    <row r="4" spans="1:11" s="312" customFormat="1" ht="60" x14ac:dyDescent="0.2">
      <c r="A4" s="312">
        <v>3</v>
      </c>
      <c r="B4" s="316" t="s">
        <v>731</v>
      </c>
      <c r="C4" s="314">
        <v>43858</v>
      </c>
      <c r="D4" s="315" t="s">
        <v>732</v>
      </c>
      <c r="E4" s="316" t="s">
        <v>724</v>
      </c>
      <c r="F4" s="316"/>
      <c r="G4" s="284"/>
      <c r="H4" s="266" t="s">
        <v>733</v>
      </c>
      <c r="I4" s="317" t="s">
        <v>356</v>
      </c>
      <c r="J4" s="315" t="s">
        <v>726</v>
      </c>
      <c r="K4" s="311"/>
    </row>
    <row r="5" spans="1:11" s="312" customFormat="1" ht="75" x14ac:dyDescent="0.2">
      <c r="A5" s="312">
        <v>4</v>
      </c>
      <c r="B5" s="316" t="s">
        <v>734</v>
      </c>
      <c r="C5" s="314">
        <v>43861</v>
      </c>
      <c r="D5" s="315" t="s">
        <v>735</v>
      </c>
      <c r="E5" s="316" t="s">
        <v>724</v>
      </c>
      <c r="F5" s="316"/>
      <c r="G5" s="284"/>
      <c r="H5" s="316" t="s">
        <v>736</v>
      </c>
      <c r="I5" s="317" t="s">
        <v>356</v>
      </c>
      <c r="J5" s="283" t="s">
        <v>726</v>
      </c>
      <c r="K5" s="318" t="s">
        <v>384</v>
      </c>
    </row>
    <row r="6" spans="1:11" s="312" customFormat="1" ht="90" x14ac:dyDescent="0.2">
      <c r="A6" s="312">
        <v>5</v>
      </c>
      <c r="B6" s="316" t="s">
        <v>737</v>
      </c>
      <c r="C6" s="314">
        <v>43874</v>
      </c>
      <c r="D6" s="315" t="s">
        <v>738</v>
      </c>
      <c r="E6" s="316" t="s">
        <v>724</v>
      </c>
      <c r="F6" s="316"/>
      <c r="G6" s="316" t="s">
        <v>337</v>
      </c>
      <c r="H6" s="319" t="s">
        <v>557</v>
      </c>
      <c r="I6" s="317" t="s">
        <v>338</v>
      </c>
      <c r="J6" s="283" t="s">
        <v>726</v>
      </c>
      <c r="K6" s="318" t="s">
        <v>384</v>
      </c>
    </row>
    <row r="7" spans="1:11" s="312" customFormat="1" ht="75" x14ac:dyDescent="0.2">
      <c r="A7" s="312">
        <v>6</v>
      </c>
      <c r="B7" s="316" t="s">
        <v>739</v>
      </c>
      <c r="C7" s="314">
        <v>43886</v>
      </c>
      <c r="D7" s="315" t="s">
        <v>740</v>
      </c>
      <c r="E7" s="316" t="s">
        <v>724</v>
      </c>
      <c r="F7" s="316"/>
      <c r="G7" s="284"/>
      <c r="H7" s="316" t="s">
        <v>139</v>
      </c>
      <c r="I7" s="317" t="s">
        <v>372</v>
      </c>
      <c r="J7" s="315" t="s">
        <v>726</v>
      </c>
      <c r="K7" s="311"/>
    </row>
    <row r="8" spans="1:11" s="312" customFormat="1" ht="60" x14ac:dyDescent="0.2">
      <c r="A8" s="312">
        <v>7</v>
      </c>
      <c r="B8" s="306" t="s">
        <v>741</v>
      </c>
      <c r="C8" s="307">
        <v>43888</v>
      </c>
      <c r="D8" s="308" t="s">
        <v>742</v>
      </c>
      <c r="E8" s="306" t="s">
        <v>724</v>
      </c>
      <c r="F8" s="306"/>
      <c r="G8" s="309"/>
      <c r="H8" s="306" t="s">
        <v>743</v>
      </c>
      <c r="I8" s="310" t="s">
        <v>372</v>
      </c>
      <c r="J8" s="308" t="s">
        <v>726</v>
      </c>
      <c r="K8" s="311"/>
    </row>
    <row r="9" spans="1:11" s="312" customFormat="1" ht="45" x14ac:dyDescent="0.2">
      <c r="A9" s="312">
        <v>8</v>
      </c>
      <c r="B9" s="316" t="s">
        <v>744</v>
      </c>
      <c r="C9" s="314">
        <v>43889</v>
      </c>
      <c r="D9" s="315" t="s">
        <v>745</v>
      </c>
      <c r="E9" s="316" t="s">
        <v>724</v>
      </c>
      <c r="F9" s="316"/>
      <c r="G9" s="284"/>
      <c r="H9" s="316" t="s">
        <v>746</v>
      </c>
      <c r="I9" s="317" t="s">
        <v>747</v>
      </c>
      <c r="J9" s="315" t="s">
        <v>726</v>
      </c>
      <c r="K9" s="311"/>
    </row>
    <row r="10" spans="1:11" s="312" customFormat="1" ht="90" x14ac:dyDescent="0.2">
      <c r="A10" s="312">
        <v>9</v>
      </c>
      <c r="B10" s="313" t="s">
        <v>748</v>
      </c>
      <c r="C10" s="320">
        <v>43897</v>
      </c>
      <c r="D10" s="308" t="s">
        <v>749</v>
      </c>
      <c r="E10" s="306" t="s">
        <v>724</v>
      </c>
      <c r="F10" s="306" t="s">
        <v>750</v>
      </c>
      <c r="G10" s="309"/>
      <c r="H10" s="306" t="s">
        <v>751</v>
      </c>
      <c r="I10" s="310" t="s">
        <v>338</v>
      </c>
      <c r="J10" s="308" t="s">
        <v>726</v>
      </c>
      <c r="K10" s="311"/>
    </row>
    <row r="11" spans="1:11" s="312" customFormat="1" ht="60" x14ac:dyDescent="0.2">
      <c r="A11" s="312">
        <v>10</v>
      </c>
      <c r="B11" s="313" t="s">
        <v>752</v>
      </c>
      <c r="C11" s="307">
        <v>43900</v>
      </c>
      <c r="D11" s="308" t="s">
        <v>753</v>
      </c>
      <c r="E11" s="306" t="s">
        <v>724</v>
      </c>
      <c r="F11" s="306"/>
      <c r="G11" s="309"/>
      <c r="H11" s="306" t="s">
        <v>557</v>
      </c>
      <c r="I11" s="310" t="s">
        <v>372</v>
      </c>
      <c r="J11" s="308" t="s">
        <v>726</v>
      </c>
      <c r="K11" s="311"/>
    </row>
    <row r="12" spans="1:11" s="312" customFormat="1" ht="45" x14ac:dyDescent="0.2">
      <c r="A12" s="312">
        <v>11</v>
      </c>
      <c r="B12" s="316" t="s">
        <v>754</v>
      </c>
      <c r="C12" s="314">
        <v>43900</v>
      </c>
      <c r="D12" s="315" t="s">
        <v>755</v>
      </c>
      <c r="E12" s="316" t="s">
        <v>724</v>
      </c>
      <c r="F12" s="316" t="s">
        <v>754</v>
      </c>
      <c r="G12" s="284"/>
      <c r="H12" s="316" t="s">
        <v>139</v>
      </c>
      <c r="I12" s="317" t="s">
        <v>756</v>
      </c>
      <c r="J12" s="315" t="s">
        <v>726</v>
      </c>
      <c r="K12" s="311"/>
    </row>
    <row r="13" spans="1:11" s="312" customFormat="1" ht="60" x14ac:dyDescent="0.2">
      <c r="A13" s="312">
        <v>12</v>
      </c>
      <c r="B13" s="321" t="s">
        <v>757</v>
      </c>
      <c r="C13" s="307">
        <v>43909</v>
      </c>
      <c r="D13" s="322" t="s">
        <v>758</v>
      </c>
      <c r="E13" s="306" t="s">
        <v>724</v>
      </c>
      <c r="F13" s="306" t="s">
        <v>754</v>
      </c>
      <c r="G13" s="309"/>
      <c r="H13" s="306" t="s">
        <v>759</v>
      </c>
      <c r="I13" s="310" t="s">
        <v>756</v>
      </c>
      <c r="J13" s="308" t="s">
        <v>726</v>
      </c>
      <c r="K13" s="311"/>
    </row>
    <row r="14" spans="1:11" s="312" customFormat="1" ht="75" x14ac:dyDescent="0.2">
      <c r="A14" s="312">
        <v>13</v>
      </c>
      <c r="B14" s="316" t="s">
        <v>760</v>
      </c>
      <c r="C14" s="314">
        <v>43914</v>
      </c>
      <c r="D14" s="315" t="s">
        <v>761</v>
      </c>
      <c r="E14" s="316" t="s">
        <v>724</v>
      </c>
      <c r="F14" s="316"/>
      <c r="G14" s="284"/>
      <c r="H14" s="316" t="s">
        <v>762</v>
      </c>
      <c r="I14" s="317" t="s">
        <v>756</v>
      </c>
      <c r="J14" s="315" t="s">
        <v>726</v>
      </c>
      <c r="K14" s="311"/>
    </row>
    <row r="15" spans="1:11" s="312" customFormat="1" ht="60" x14ac:dyDescent="0.2">
      <c r="A15" s="312">
        <v>14</v>
      </c>
      <c r="B15" s="316" t="s">
        <v>763</v>
      </c>
      <c r="C15" s="314">
        <v>43914</v>
      </c>
      <c r="D15" s="315" t="s">
        <v>764</v>
      </c>
      <c r="E15" s="316" t="s">
        <v>724</v>
      </c>
      <c r="F15" s="316"/>
      <c r="G15" s="284"/>
      <c r="H15" s="316" t="s">
        <v>765</v>
      </c>
      <c r="I15" s="317" t="s">
        <v>756</v>
      </c>
      <c r="J15" s="315" t="s">
        <v>726</v>
      </c>
      <c r="K15" s="311"/>
    </row>
    <row r="16" spans="1:11" s="312" customFormat="1" ht="60" x14ac:dyDescent="0.2">
      <c r="A16" s="312">
        <v>15</v>
      </c>
      <c r="B16" s="323" t="s">
        <v>766</v>
      </c>
      <c r="C16" s="314">
        <v>43915</v>
      </c>
      <c r="D16" s="315" t="s">
        <v>767</v>
      </c>
      <c r="E16" s="316" t="s">
        <v>724</v>
      </c>
      <c r="F16" s="316"/>
      <c r="G16" s="284"/>
      <c r="H16" s="316" t="s">
        <v>557</v>
      </c>
      <c r="I16" s="324" t="s">
        <v>587</v>
      </c>
      <c r="J16" s="283" t="s">
        <v>726</v>
      </c>
      <c r="K16" s="325"/>
    </row>
    <row r="17" spans="1:11" s="312" customFormat="1" ht="45" x14ac:dyDescent="0.2">
      <c r="A17" s="312">
        <v>16</v>
      </c>
      <c r="B17" s="313" t="s">
        <v>768</v>
      </c>
      <c r="C17" s="307">
        <v>43915</v>
      </c>
      <c r="D17" s="308" t="s">
        <v>769</v>
      </c>
      <c r="E17" s="306" t="s">
        <v>724</v>
      </c>
      <c r="F17" s="306"/>
      <c r="G17" s="309"/>
      <c r="H17" s="306" t="s">
        <v>770</v>
      </c>
      <c r="I17" s="310" t="s">
        <v>747</v>
      </c>
      <c r="J17" s="308" t="s">
        <v>726</v>
      </c>
      <c r="K17" s="311"/>
    </row>
    <row r="18" spans="1:11" ht="45" x14ac:dyDescent="0.2">
      <c r="A18" s="312">
        <v>17</v>
      </c>
      <c r="B18" s="316" t="s">
        <v>771</v>
      </c>
      <c r="C18" s="314">
        <v>43915</v>
      </c>
      <c r="D18" s="315" t="s">
        <v>769</v>
      </c>
      <c r="E18" s="316" t="s">
        <v>724</v>
      </c>
      <c r="F18" s="316"/>
      <c r="G18" s="284"/>
      <c r="H18" s="316" t="s">
        <v>42</v>
      </c>
      <c r="I18" s="317" t="s">
        <v>372</v>
      </c>
      <c r="J18" s="315" t="s">
        <v>726</v>
      </c>
      <c r="K18" s="316"/>
    </row>
    <row r="19" spans="1:11" ht="60" x14ac:dyDescent="0.2">
      <c r="A19" s="312">
        <v>18</v>
      </c>
      <c r="B19" s="316" t="s">
        <v>772</v>
      </c>
      <c r="C19" s="314">
        <v>43916</v>
      </c>
      <c r="D19" s="315" t="s">
        <v>773</v>
      </c>
      <c r="E19" s="316" t="s">
        <v>724</v>
      </c>
      <c r="F19" s="316"/>
      <c r="G19" s="284"/>
      <c r="H19" s="316" t="s">
        <v>774</v>
      </c>
      <c r="I19" s="317" t="s">
        <v>587</v>
      </c>
      <c r="J19" s="315" t="s">
        <v>726</v>
      </c>
      <c r="K19" s="316"/>
    </row>
    <row r="20" spans="1:11" ht="60" x14ac:dyDescent="0.2">
      <c r="A20" s="312">
        <v>19</v>
      </c>
      <c r="B20" s="313" t="s">
        <v>775</v>
      </c>
      <c r="C20" s="307">
        <v>43923</v>
      </c>
      <c r="D20" s="308" t="s">
        <v>776</v>
      </c>
      <c r="E20" s="306" t="s">
        <v>724</v>
      </c>
      <c r="F20" s="306" t="s">
        <v>754</v>
      </c>
      <c r="G20" s="309"/>
      <c r="H20" s="306" t="s">
        <v>139</v>
      </c>
      <c r="I20" s="310" t="s">
        <v>756</v>
      </c>
      <c r="J20" s="308" t="s">
        <v>726</v>
      </c>
      <c r="K20" s="316"/>
    </row>
    <row r="21" spans="1:11" ht="45" x14ac:dyDescent="0.2">
      <c r="A21" s="312">
        <v>20</v>
      </c>
      <c r="B21" s="316" t="s">
        <v>777</v>
      </c>
      <c r="C21" s="314">
        <v>43929</v>
      </c>
      <c r="D21" s="315" t="s">
        <v>745</v>
      </c>
      <c r="E21" s="316" t="s">
        <v>724</v>
      </c>
      <c r="F21" s="316"/>
      <c r="G21" s="284"/>
      <c r="H21" s="316" t="s">
        <v>736</v>
      </c>
      <c r="I21" s="317" t="s">
        <v>747</v>
      </c>
      <c r="J21" s="315" t="s">
        <v>726</v>
      </c>
      <c r="K21" s="316"/>
    </row>
    <row r="22" spans="1:11" ht="45" x14ac:dyDescent="0.2">
      <c r="A22" s="312">
        <v>21</v>
      </c>
      <c r="B22" s="313" t="s">
        <v>778</v>
      </c>
      <c r="C22" s="307">
        <v>43941</v>
      </c>
      <c r="D22" s="308" t="s">
        <v>779</v>
      </c>
      <c r="E22" s="306" t="s">
        <v>724</v>
      </c>
      <c r="F22" s="306"/>
      <c r="G22" s="309"/>
      <c r="H22" s="306" t="s">
        <v>139</v>
      </c>
      <c r="I22" s="310" t="s">
        <v>756</v>
      </c>
      <c r="J22" s="308" t="s">
        <v>726</v>
      </c>
      <c r="K22" s="316"/>
    </row>
    <row r="23" spans="1:11" ht="90" x14ac:dyDescent="0.2">
      <c r="A23" s="312">
        <v>22</v>
      </c>
      <c r="B23" s="313" t="s">
        <v>780</v>
      </c>
      <c r="C23" s="307">
        <v>43943</v>
      </c>
      <c r="D23" s="308" t="s">
        <v>781</v>
      </c>
      <c r="E23" s="306" t="s">
        <v>724</v>
      </c>
      <c r="F23" s="306" t="s">
        <v>782</v>
      </c>
      <c r="G23" s="309"/>
      <c r="H23" s="306" t="s">
        <v>783</v>
      </c>
      <c r="I23" s="310" t="s">
        <v>756</v>
      </c>
      <c r="J23" s="308" t="s">
        <v>726</v>
      </c>
      <c r="K23" s="316"/>
    </row>
    <row r="24" spans="1:11" ht="45" x14ac:dyDescent="0.2">
      <c r="A24" s="312">
        <v>23</v>
      </c>
      <c r="B24" s="316" t="s">
        <v>784</v>
      </c>
      <c r="C24" s="314">
        <v>43943</v>
      </c>
      <c r="D24" s="315" t="s">
        <v>745</v>
      </c>
      <c r="E24" s="316" t="s">
        <v>724</v>
      </c>
      <c r="F24" s="316"/>
      <c r="G24" s="284"/>
      <c r="H24" s="316" t="s">
        <v>783</v>
      </c>
      <c r="I24" s="317" t="s">
        <v>372</v>
      </c>
      <c r="J24" s="315" t="s">
        <v>726</v>
      </c>
      <c r="K24" s="316"/>
    </row>
    <row r="25" spans="1:11" ht="90" x14ac:dyDescent="0.2">
      <c r="A25" s="312">
        <v>24</v>
      </c>
      <c r="B25" s="313" t="s">
        <v>785</v>
      </c>
      <c r="C25" s="307">
        <v>43944</v>
      </c>
      <c r="D25" s="308" t="s">
        <v>786</v>
      </c>
      <c r="E25" s="306" t="s">
        <v>724</v>
      </c>
      <c r="F25" s="306" t="s">
        <v>782</v>
      </c>
      <c r="G25" s="309"/>
      <c r="H25" s="306" t="s">
        <v>762</v>
      </c>
      <c r="I25" s="310" t="s">
        <v>756</v>
      </c>
      <c r="J25" s="308" t="s">
        <v>726</v>
      </c>
      <c r="K25" s="316"/>
    </row>
    <row r="26" spans="1:11" ht="105" x14ac:dyDescent="0.2">
      <c r="A26" s="312">
        <v>25</v>
      </c>
      <c r="B26" s="313" t="s">
        <v>787</v>
      </c>
      <c r="C26" s="307">
        <v>43945</v>
      </c>
      <c r="D26" s="308" t="s">
        <v>788</v>
      </c>
      <c r="E26" s="306" t="s">
        <v>724</v>
      </c>
      <c r="F26" s="306" t="s">
        <v>789</v>
      </c>
      <c r="G26" s="309"/>
      <c r="H26" s="306" t="s">
        <v>746</v>
      </c>
      <c r="I26" s="310" t="s">
        <v>756</v>
      </c>
      <c r="J26" s="308" t="s">
        <v>726</v>
      </c>
      <c r="K26" s="316"/>
    </row>
    <row r="27" spans="1:11" ht="90" x14ac:dyDescent="0.2">
      <c r="A27" s="312">
        <v>26</v>
      </c>
      <c r="B27" s="313" t="s">
        <v>790</v>
      </c>
      <c r="C27" s="307">
        <v>43945</v>
      </c>
      <c r="D27" s="308" t="s">
        <v>791</v>
      </c>
      <c r="E27" s="306" t="s">
        <v>724</v>
      </c>
      <c r="F27" s="306" t="s">
        <v>754</v>
      </c>
      <c r="G27" s="309"/>
      <c r="H27" s="306" t="s">
        <v>792</v>
      </c>
      <c r="I27" s="310" t="s">
        <v>756</v>
      </c>
      <c r="J27" s="308" t="s">
        <v>726</v>
      </c>
      <c r="K27" s="316"/>
    </row>
    <row r="28" spans="1:11" ht="75" x14ac:dyDescent="0.2">
      <c r="A28" s="312">
        <v>27</v>
      </c>
      <c r="B28" s="313" t="s">
        <v>793</v>
      </c>
      <c r="C28" s="307">
        <v>43945</v>
      </c>
      <c r="D28" s="308" t="s">
        <v>794</v>
      </c>
      <c r="E28" s="306" t="s">
        <v>795</v>
      </c>
      <c r="F28" s="306" t="s">
        <v>754</v>
      </c>
      <c r="G28" s="309"/>
      <c r="H28" s="306" t="s">
        <v>796</v>
      </c>
      <c r="I28" s="310" t="s">
        <v>756</v>
      </c>
      <c r="J28" s="308" t="s">
        <v>726</v>
      </c>
      <c r="K28" s="316"/>
    </row>
    <row r="29" spans="1:11" ht="60" x14ac:dyDescent="0.2">
      <c r="A29" s="312">
        <v>28</v>
      </c>
      <c r="B29" s="313" t="s">
        <v>797</v>
      </c>
      <c r="C29" s="307">
        <v>43945</v>
      </c>
      <c r="D29" s="308" t="s">
        <v>798</v>
      </c>
      <c r="E29" s="306" t="s">
        <v>724</v>
      </c>
      <c r="F29" s="306" t="s">
        <v>754</v>
      </c>
      <c r="G29" s="309"/>
      <c r="H29" s="306" t="s">
        <v>799</v>
      </c>
      <c r="I29" s="310" t="s">
        <v>756</v>
      </c>
      <c r="J29" s="308" t="s">
        <v>726</v>
      </c>
      <c r="K29" s="316"/>
    </row>
    <row r="30" spans="1:11" ht="75" x14ac:dyDescent="0.2">
      <c r="A30" s="312">
        <v>29</v>
      </c>
      <c r="B30" s="313" t="s">
        <v>800</v>
      </c>
      <c r="C30" s="307">
        <v>43959</v>
      </c>
      <c r="D30" s="308" t="s">
        <v>801</v>
      </c>
      <c r="E30" s="306" t="s">
        <v>724</v>
      </c>
      <c r="F30" s="306" t="s">
        <v>754</v>
      </c>
      <c r="G30" s="306"/>
      <c r="H30" s="306" t="s">
        <v>802</v>
      </c>
      <c r="I30" s="310" t="s">
        <v>756</v>
      </c>
      <c r="J30" s="308" t="s">
        <v>726</v>
      </c>
      <c r="K30" s="316"/>
    </row>
    <row r="31" spans="1:11" ht="105" x14ac:dyDescent="0.2">
      <c r="A31" s="312">
        <v>30</v>
      </c>
      <c r="B31" s="313" t="s">
        <v>803</v>
      </c>
      <c r="C31" s="307">
        <v>43962</v>
      </c>
      <c r="D31" s="308" t="s">
        <v>804</v>
      </c>
      <c r="E31" s="306" t="s">
        <v>724</v>
      </c>
      <c r="F31" s="306" t="s">
        <v>782</v>
      </c>
      <c r="G31" s="306"/>
      <c r="H31" s="306" t="s">
        <v>805</v>
      </c>
      <c r="I31" s="310" t="s">
        <v>756</v>
      </c>
      <c r="J31" s="308" t="s">
        <v>726</v>
      </c>
      <c r="K31" s="316"/>
    </row>
    <row r="32" spans="1:11" ht="60" x14ac:dyDescent="0.2">
      <c r="A32" s="312">
        <v>31</v>
      </c>
      <c r="B32" s="313" t="s">
        <v>806</v>
      </c>
      <c r="C32" s="307">
        <v>43962</v>
      </c>
      <c r="D32" s="308" t="s">
        <v>807</v>
      </c>
      <c r="E32" s="306" t="s">
        <v>724</v>
      </c>
      <c r="F32" s="306" t="s">
        <v>754</v>
      </c>
      <c r="G32" s="306"/>
      <c r="H32" s="306" t="s">
        <v>808</v>
      </c>
      <c r="I32" s="310" t="s">
        <v>756</v>
      </c>
      <c r="J32" s="308" t="s">
        <v>726</v>
      </c>
      <c r="K32" s="316"/>
    </row>
    <row r="33" spans="1:11" ht="75" x14ac:dyDescent="0.2">
      <c r="A33" s="312">
        <v>32</v>
      </c>
      <c r="B33" s="313" t="s">
        <v>809</v>
      </c>
      <c r="C33" s="307">
        <v>43962</v>
      </c>
      <c r="D33" s="308" t="s">
        <v>810</v>
      </c>
      <c r="E33" s="306" t="s">
        <v>724</v>
      </c>
      <c r="F33" s="306" t="s">
        <v>754</v>
      </c>
      <c r="G33" s="306"/>
      <c r="H33" s="306" t="s">
        <v>811</v>
      </c>
      <c r="I33" s="310" t="s">
        <v>756</v>
      </c>
      <c r="J33" s="308" t="s">
        <v>726</v>
      </c>
      <c r="K33" s="316"/>
    </row>
    <row r="34" spans="1:11" ht="75" x14ac:dyDescent="0.2">
      <c r="A34" s="312">
        <v>33</v>
      </c>
      <c r="B34" s="313" t="s">
        <v>812</v>
      </c>
      <c r="C34" s="307">
        <v>43971</v>
      </c>
      <c r="D34" s="308" t="s">
        <v>813</v>
      </c>
      <c r="E34" s="306" t="s">
        <v>724</v>
      </c>
      <c r="F34" s="306"/>
      <c r="G34" s="306"/>
      <c r="H34" s="306" t="s">
        <v>557</v>
      </c>
      <c r="I34" s="310" t="s">
        <v>756</v>
      </c>
      <c r="J34" s="308" t="s">
        <v>726</v>
      </c>
      <c r="K34" s="316"/>
    </row>
    <row r="35" spans="1:11" ht="45" x14ac:dyDescent="0.2">
      <c r="A35" s="312">
        <v>34</v>
      </c>
      <c r="B35" s="313" t="s">
        <v>814</v>
      </c>
      <c r="C35" s="307">
        <v>43984</v>
      </c>
      <c r="D35" s="308" t="s">
        <v>815</v>
      </c>
      <c r="E35" s="306" t="s">
        <v>724</v>
      </c>
      <c r="F35" s="306"/>
      <c r="G35" s="306"/>
      <c r="H35" s="326" t="s">
        <v>765</v>
      </c>
      <c r="I35" s="310" t="s">
        <v>756</v>
      </c>
      <c r="J35" s="308" t="s">
        <v>726</v>
      </c>
      <c r="K35" s="316"/>
    </row>
    <row r="36" spans="1:11" ht="60" x14ac:dyDescent="0.2">
      <c r="A36" s="312">
        <v>35</v>
      </c>
      <c r="B36" s="327" t="s">
        <v>816</v>
      </c>
      <c r="C36" s="328">
        <v>43992</v>
      </c>
      <c r="D36" s="329" t="s">
        <v>817</v>
      </c>
      <c r="E36" s="327" t="s">
        <v>724</v>
      </c>
      <c r="F36" s="327" t="s">
        <v>533</v>
      </c>
      <c r="G36" s="327" t="s">
        <v>337</v>
      </c>
      <c r="H36" s="327" t="s">
        <v>818</v>
      </c>
      <c r="I36" s="330" t="s">
        <v>338</v>
      </c>
      <c r="J36" s="329" t="s">
        <v>339</v>
      </c>
      <c r="K36" s="331"/>
    </row>
    <row r="37" spans="1:11" ht="75" x14ac:dyDescent="0.2">
      <c r="A37" s="312">
        <v>36</v>
      </c>
      <c r="B37" s="327" t="s">
        <v>819</v>
      </c>
      <c r="C37" s="328">
        <v>43993</v>
      </c>
      <c r="D37" s="329" t="s">
        <v>820</v>
      </c>
      <c r="E37" s="327" t="s">
        <v>724</v>
      </c>
      <c r="F37" s="327"/>
      <c r="G37" s="327" t="s">
        <v>337</v>
      </c>
      <c r="H37" s="332" t="s">
        <v>139</v>
      </c>
      <c r="I37" s="330" t="s">
        <v>534</v>
      </c>
      <c r="J37" s="329" t="s">
        <v>339</v>
      </c>
      <c r="K37" s="331"/>
    </row>
    <row r="38" spans="1:11" ht="105" x14ac:dyDescent="0.2">
      <c r="A38" s="312">
        <v>37</v>
      </c>
      <c r="B38" s="313" t="s">
        <v>821</v>
      </c>
      <c r="C38" s="307">
        <v>43998</v>
      </c>
      <c r="D38" s="308" t="s">
        <v>822</v>
      </c>
      <c r="E38" s="306" t="s">
        <v>724</v>
      </c>
      <c r="F38" s="306" t="s">
        <v>823</v>
      </c>
      <c r="G38" s="306" t="s">
        <v>337</v>
      </c>
      <c r="H38" s="326" t="s">
        <v>824</v>
      </c>
      <c r="I38" s="333" t="s">
        <v>514</v>
      </c>
      <c r="J38" s="308" t="s">
        <v>339</v>
      </c>
      <c r="K38" s="331"/>
    </row>
    <row r="39" spans="1:11" ht="75" x14ac:dyDescent="0.2">
      <c r="A39" s="312">
        <v>38</v>
      </c>
      <c r="B39" s="321" t="s">
        <v>825</v>
      </c>
      <c r="C39" s="334">
        <v>43998</v>
      </c>
      <c r="D39" s="322" t="s">
        <v>826</v>
      </c>
      <c r="E39" s="335" t="s">
        <v>724</v>
      </c>
      <c r="F39" s="309" t="s">
        <v>827</v>
      </c>
      <c r="G39" s="306" t="s">
        <v>337</v>
      </c>
      <c r="H39" s="336" t="s">
        <v>818</v>
      </c>
      <c r="I39" s="333" t="s">
        <v>514</v>
      </c>
      <c r="J39" s="308" t="s">
        <v>339</v>
      </c>
      <c r="K39" s="331"/>
    </row>
    <row r="40" spans="1:11" ht="60" x14ac:dyDescent="0.2">
      <c r="A40" s="312">
        <v>39</v>
      </c>
      <c r="B40" s="337" t="s">
        <v>828</v>
      </c>
      <c r="C40" s="282">
        <v>43999</v>
      </c>
      <c r="D40" s="283" t="s">
        <v>829</v>
      </c>
      <c r="E40" s="337" t="s">
        <v>724</v>
      </c>
      <c r="F40" s="284"/>
      <c r="G40" s="284"/>
      <c r="H40" s="319" t="s">
        <v>765</v>
      </c>
      <c r="I40" s="285" t="s">
        <v>514</v>
      </c>
      <c r="J40" s="315" t="s">
        <v>726</v>
      </c>
      <c r="K40" s="284" t="s">
        <v>830</v>
      </c>
    </row>
    <row r="41" spans="1:11" ht="75" x14ac:dyDescent="0.2">
      <c r="A41" s="312">
        <v>40</v>
      </c>
      <c r="B41" s="321" t="s">
        <v>831</v>
      </c>
      <c r="C41" s="334">
        <v>44001</v>
      </c>
      <c r="D41" s="322" t="s">
        <v>832</v>
      </c>
      <c r="E41" s="335" t="s">
        <v>724</v>
      </c>
      <c r="F41" s="309" t="s">
        <v>816</v>
      </c>
      <c r="G41" s="306" t="s">
        <v>337</v>
      </c>
      <c r="H41" s="336" t="s">
        <v>736</v>
      </c>
      <c r="I41" s="333" t="s">
        <v>514</v>
      </c>
      <c r="J41" s="322" t="s">
        <v>339</v>
      </c>
      <c r="K41" s="331"/>
    </row>
    <row r="42" spans="1:11" ht="60" x14ac:dyDescent="0.2">
      <c r="A42" s="312">
        <v>41</v>
      </c>
      <c r="B42" s="338" t="s">
        <v>833</v>
      </c>
      <c r="C42" s="339">
        <v>44001</v>
      </c>
      <c r="D42" s="322" t="s">
        <v>834</v>
      </c>
      <c r="E42" s="309" t="s">
        <v>724</v>
      </c>
      <c r="F42" s="309" t="s">
        <v>833</v>
      </c>
      <c r="G42" s="306" t="s">
        <v>337</v>
      </c>
      <c r="H42" s="336" t="s">
        <v>774</v>
      </c>
      <c r="I42" s="333" t="s">
        <v>587</v>
      </c>
      <c r="J42" s="322" t="s">
        <v>339</v>
      </c>
      <c r="K42" s="331"/>
    </row>
    <row r="43" spans="1:11" ht="75" x14ac:dyDescent="0.2">
      <c r="A43" s="312">
        <v>42</v>
      </c>
      <c r="B43" s="321" t="s">
        <v>835</v>
      </c>
      <c r="C43" s="334">
        <v>44002</v>
      </c>
      <c r="D43" s="322" t="s">
        <v>836</v>
      </c>
      <c r="E43" s="335" t="s">
        <v>724</v>
      </c>
      <c r="F43" s="309" t="s">
        <v>833</v>
      </c>
      <c r="G43" s="306" t="s">
        <v>337</v>
      </c>
      <c r="H43" s="309" t="s">
        <v>774</v>
      </c>
      <c r="I43" s="333" t="s">
        <v>587</v>
      </c>
      <c r="J43" s="322" t="s">
        <v>339</v>
      </c>
      <c r="K43" s="331"/>
    </row>
    <row r="44" spans="1:11" ht="105" x14ac:dyDescent="0.2">
      <c r="A44" s="312">
        <v>43</v>
      </c>
      <c r="B44" s="340" t="s">
        <v>837</v>
      </c>
      <c r="C44" s="341">
        <v>44002</v>
      </c>
      <c r="D44" s="342" t="s">
        <v>838</v>
      </c>
      <c r="E44" s="340" t="s">
        <v>724</v>
      </c>
      <c r="F44" s="343" t="s">
        <v>839</v>
      </c>
      <c r="G44" s="327" t="s">
        <v>337</v>
      </c>
      <c r="H44" s="343" t="s">
        <v>840</v>
      </c>
      <c r="I44" s="330" t="s">
        <v>404</v>
      </c>
      <c r="J44" s="342" t="s">
        <v>339</v>
      </c>
      <c r="K44" s="331"/>
    </row>
    <row r="45" spans="1:11" ht="105" x14ac:dyDescent="0.2">
      <c r="A45" s="312">
        <v>44</v>
      </c>
      <c r="B45" s="340" t="s">
        <v>841</v>
      </c>
      <c r="C45" s="341">
        <v>44002</v>
      </c>
      <c r="D45" s="342" t="s">
        <v>842</v>
      </c>
      <c r="E45" s="340" t="s">
        <v>724</v>
      </c>
      <c r="F45" s="343" t="s">
        <v>843</v>
      </c>
      <c r="G45" s="327" t="s">
        <v>337</v>
      </c>
      <c r="H45" s="343" t="s">
        <v>557</v>
      </c>
      <c r="I45" s="330" t="s">
        <v>404</v>
      </c>
      <c r="J45" s="342" t="s">
        <v>339</v>
      </c>
      <c r="K45" s="331"/>
    </row>
    <row r="46" spans="1:11" ht="45" x14ac:dyDescent="0.2">
      <c r="A46" s="312">
        <v>45</v>
      </c>
      <c r="B46" s="337" t="s">
        <v>844</v>
      </c>
      <c r="C46" s="282">
        <v>44005</v>
      </c>
      <c r="D46" s="283" t="s">
        <v>845</v>
      </c>
      <c r="E46" s="337" t="s">
        <v>724</v>
      </c>
      <c r="F46" s="284"/>
      <c r="G46" s="284"/>
      <c r="H46" s="319" t="s">
        <v>139</v>
      </c>
      <c r="I46" s="285" t="s">
        <v>514</v>
      </c>
      <c r="J46" s="283" t="s">
        <v>726</v>
      </c>
      <c r="K46" s="284"/>
    </row>
    <row r="47" spans="1:11" ht="120" x14ac:dyDescent="0.2">
      <c r="A47" s="312">
        <v>46</v>
      </c>
      <c r="B47" s="321" t="s">
        <v>846</v>
      </c>
      <c r="C47" s="334">
        <v>44005</v>
      </c>
      <c r="D47" s="322" t="s">
        <v>847</v>
      </c>
      <c r="E47" s="335" t="s">
        <v>724</v>
      </c>
      <c r="F47" s="309" t="s">
        <v>848</v>
      </c>
      <c r="G47" s="306" t="s">
        <v>337</v>
      </c>
      <c r="H47" s="309" t="s">
        <v>849</v>
      </c>
      <c r="I47" s="333" t="s">
        <v>514</v>
      </c>
      <c r="J47" s="322" t="s">
        <v>339</v>
      </c>
      <c r="K47" s="331"/>
    </row>
    <row r="48" spans="1:11" ht="75" x14ac:dyDescent="0.2">
      <c r="A48" s="312">
        <v>47</v>
      </c>
      <c r="B48" s="344" t="s">
        <v>850</v>
      </c>
      <c r="C48" s="345">
        <v>44006</v>
      </c>
      <c r="D48" s="322" t="s">
        <v>851</v>
      </c>
      <c r="E48" s="346" t="s">
        <v>724</v>
      </c>
      <c r="F48" s="346" t="s">
        <v>852</v>
      </c>
      <c r="G48" s="306" t="s">
        <v>337</v>
      </c>
      <c r="H48" s="309" t="s">
        <v>774</v>
      </c>
      <c r="I48" s="333" t="s">
        <v>587</v>
      </c>
      <c r="J48" s="322" t="s">
        <v>339</v>
      </c>
      <c r="K48" s="331"/>
    </row>
    <row r="49" spans="1:11" ht="60" x14ac:dyDescent="0.2">
      <c r="A49" s="312">
        <v>48</v>
      </c>
      <c r="B49" s="321" t="s">
        <v>853</v>
      </c>
      <c r="C49" s="334">
        <v>44006</v>
      </c>
      <c r="D49" s="322" t="s">
        <v>854</v>
      </c>
      <c r="E49" s="335" t="s">
        <v>724</v>
      </c>
      <c r="F49" s="309" t="s">
        <v>855</v>
      </c>
      <c r="G49" s="306" t="s">
        <v>337</v>
      </c>
      <c r="H49" s="309" t="s">
        <v>762</v>
      </c>
      <c r="I49" s="333" t="s">
        <v>514</v>
      </c>
      <c r="J49" s="322" t="s">
        <v>339</v>
      </c>
      <c r="K49" s="331"/>
    </row>
    <row r="50" spans="1:11" ht="45" x14ac:dyDescent="0.2">
      <c r="A50" s="312">
        <v>49</v>
      </c>
      <c r="B50" s="340" t="s">
        <v>856</v>
      </c>
      <c r="C50" s="341">
        <v>44006</v>
      </c>
      <c r="D50" s="342" t="s">
        <v>857</v>
      </c>
      <c r="E50" s="340" t="s">
        <v>724</v>
      </c>
      <c r="F50" s="343" t="s">
        <v>858</v>
      </c>
      <c r="G50" s="327" t="s">
        <v>337</v>
      </c>
      <c r="H50" s="343" t="s">
        <v>840</v>
      </c>
      <c r="I50" s="330" t="s">
        <v>404</v>
      </c>
      <c r="J50" s="342" t="s">
        <v>339</v>
      </c>
      <c r="K50" s="331"/>
    </row>
    <row r="51" spans="1:11" ht="60" x14ac:dyDescent="0.2">
      <c r="A51" s="312">
        <v>50</v>
      </c>
      <c r="B51" s="340" t="s">
        <v>859</v>
      </c>
      <c r="C51" s="341">
        <v>44006</v>
      </c>
      <c r="D51" s="342" t="s">
        <v>860</v>
      </c>
      <c r="E51" s="340" t="s">
        <v>724</v>
      </c>
      <c r="F51" s="343" t="s">
        <v>861</v>
      </c>
      <c r="G51" s="327" t="s">
        <v>337</v>
      </c>
      <c r="H51" s="343" t="s">
        <v>557</v>
      </c>
      <c r="I51" s="330" t="s">
        <v>404</v>
      </c>
      <c r="J51" s="342" t="s">
        <v>339</v>
      </c>
      <c r="K51" s="331"/>
    </row>
    <row r="52" spans="1:11" ht="90" x14ac:dyDescent="0.2">
      <c r="A52" s="312">
        <v>51</v>
      </c>
      <c r="B52" s="340" t="s">
        <v>862</v>
      </c>
      <c r="C52" s="341">
        <v>44006</v>
      </c>
      <c r="D52" s="342" t="s">
        <v>863</v>
      </c>
      <c r="E52" s="340" t="s">
        <v>724</v>
      </c>
      <c r="F52" s="343"/>
      <c r="G52" s="327" t="s">
        <v>337</v>
      </c>
      <c r="H52" s="343" t="s">
        <v>864</v>
      </c>
      <c r="I52" s="330" t="s">
        <v>404</v>
      </c>
      <c r="J52" s="342" t="s">
        <v>339</v>
      </c>
      <c r="K52" s="331"/>
    </row>
    <row r="53" spans="1:11" ht="105" x14ac:dyDescent="0.2">
      <c r="A53" s="312">
        <v>52</v>
      </c>
      <c r="B53" s="340" t="s">
        <v>865</v>
      </c>
      <c r="C53" s="341">
        <v>44007</v>
      </c>
      <c r="D53" s="342" t="s">
        <v>866</v>
      </c>
      <c r="E53" s="340" t="s">
        <v>724</v>
      </c>
      <c r="F53" s="343" t="s">
        <v>867</v>
      </c>
      <c r="G53" s="327" t="s">
        <v>337</v>
      </c>
      <c r="H53" s="343" t="s">
        <v>864</v>
      </c>
      <c r="I53" s="330" t="s">
        <v>404</v>
      </c>
      <c r="J53" s="342" t="s">
        <v>339</v>
      </c>
      <c r="K53" s="331"/>
    </row>
    <row r="54" spans="1:11" ht="75" x14ac:dyDescent="0.2">
      <c r="A54" s="312">
        <v>53</v>
      </c>
      <c r="B54" s="337" t="s">
        <v>868</v>
      </c>
      <c r="C54" s="282">
        <v>44007</v>
      </c>
      <c r="D54" s="283" t="s">
        <v>869</v>
      </c>
      <c r="E54" s="337" t="s">
        <v>724</v>
      </c>
      <c r="F54" s="284"/>
      <c r="G54" s="284" t="s">
        <v>337</v>
      </c>
      <c r="H54" s="319" t="s">
        <v>139</v>
      </c>
      <c r="I54" s="347" t="s">
        <v>514</v>
      </c>
      <c r="J54" s="283" t="s">
        <v>726</v>
      </c>
      <c r="K54" s="283" t="s">
        <v>870</v>
      </c>
    </row>
    <row r="55" spans="1:11" ht="75" x14ac:dyDescent="0.2">
      <c r="A55" s="312">
        <v>54</v>
      </c>
      <c r="B55" s="337" t="s">
        <v>871</v>
      </c>
      <c r="C55" s="282">
        <v>44012</v>
      </c>
      <c r="D55" s="283" t="s">
        <v>872</v>
      </c>
      <c r="E55" s="337" t="s">
        <v>724</v>
      </c>
      <c r="F55" s="284"/>
      <c r="G55" s="284"/>
      <c r="H55" s="319" t="s">
        <v>139</v>
      </c>
      <c r="I55" s="289" t="s">
        <v>688</v>
      </c>
      <c r="J55" s="283" t="s">
        <v>726</v>
      </c>
      <c r="K55" s="284" t="s">
        <v>873</v>
      </c>
    </row>
    <row r="56" spans="1:11" ht="75" x14ac:dyDescent="0.2">
      <c r="A56" s="312">
        <v>55</v>
      </c>
      <c r="B56" s="353" t="s">
        <v>874</v>
      </c>
      <c r="C56" s="334">
        <v>44039</v>
      </c>
      <c r="D56" s="322" t="s">
        <v>875</v>
      </c>
      <c r="E56" s="335" t="s">
        <v>724</v>
      </c>
      <c r="F56" s="306" t="s">
        <v>876</v>
      </c>
      <c r="G56" s="309"/>
      <c r="H56" s="336" t="s">
        <v>139</v>
      </c>
      <c r="I56" s="310" t="s">
        <v>372</v>
      </c>
      <c r="J56" s="322" t="s">
        <v>726</v>
      </c>
      <c r="K56" s="284"/>
    </row>
    <row r="57" spans="1:11" ht="60" x14ac:dyDescent="0.2">
      <c r="A57" s="312">
        <v>56</v>
      </c>
      <c r="B57" s="337" t="s">
        <v>877</v>
      </c>
      <c r="C57" s="282">
        <v>44042</v>
      </c>
      <c r="D57" s="283" t="s">
        <v>878</v>
      </c>
      <c r="E57" s="337" t="s">
        <v>724</v>
      </c>
      <c r="F57" s="284" t="s">
        <v>879</v>
      </c>
      <c r="G57" s="284"/>
      <c r="H57" s="319" t="s">
        <v>762</v>
      </c>
      <c r="I57" s="317" t="s">
        <v>404</v>
      </c>
      <c r="J57" s="283" t="s">
        <v>726</v>
      </c>
      <c r="K57" s="284"/>
    </row>
    <row r="58" spans="1:11" ht="105" x14ac:dyDescent="0.2">
      <c r="A58" s="312">
        <v>57</v>
      </c>
      <c r="B58" s="337" t="s">
        <v>880</v>
      </c>
      <c r="C58" s="282">
        <v>44067</v>
      </c>
      <c r="D58" s="283" t="s">
        <v>881</v>
      </c>
      <c r="E58" s="337" t="s">
        <v>724</v>
      </c>
      <c r="F58" s="284"/>
      <c r="G58" s="284"/>
      <c r="H58" s="319" t="s">
        <v>557</v>
      </c>
      <c r="I58" s="285" t="s">
        <v>650</v>
      </c>
      <c r="J58" s="283" t="s">
        <v>726</v>
      </c>
      <c r="K58" s="284"/>
    </row>
    <row r="59" spans="1:11" ht="75" x14ac:dyDescent="0.2">
      <c r="A59" s="312">
        <v>58</v>
      </c>
      <c r="B59" s="335" t="s">
        <v>882</v>
      </c>
      <c r="C59" s="334">
        <v>44088</v>
      </c>
      <c r="D59" s="322" t="s">
        <v>883</v>
      </c>
      <c r="E59" s="335" t="s">
        <v>724</v>
      </c>
      <c r="F59" s="309" t="s">
        <v>884</v>
      </c>
      <c r="G59" s="309" t="s">
        <v>885</v>
      </c>
      <c r="H59" s="336" t="s">
        <v>139</v>
      </c>
      <c r="I59" s="333" t="s">
        <v>650</v>
      </c>
      <c r="J59" s="322" t="s">
        <v>726</v>
      </c>
      <c r="K59" s="284"/>
    </row>
    <row r="60" spans="1:11" ht="60" x14ac:dyDescent="0.2">
      <c r="A60" s="312">
        <v>59</v>
      </c>
      <c r="B60" s="335" t="s">
        <v>886</v>
      </c>
      <c r="C60" s="334">
        <v>44096</v>
      </c>
      <c r="D60" s="322" t="s">
        <v>887</v>
      </c>
      <c r="E60" s="335" t="s">
        <v>724</v>
      </c>
      <c r="F60" s="309" t="s">
        <v>888</v>
      </c>
      <c r="G60" s="309" t="s">
        <v>889</v>
      </c>
      <c r="H60" s="336" t="s">
        <v>139</v>
      </c>
      <c r="I60" s="333" t="s">
        <v>650</v>
      </c>
      <c r="J60" s="322" t="s">
        <v>726</v>
      </c>
      <c r="K60" s="284"/>
    </row>
    <row r="61" spans="1:11" ht="75" x14ac:dyDescent="0.2">
      <c r="A61" s="312">
        <v>60</v>
      </c>
      <c r="B61" s="335" t="s">
        <v>890</v>
      </c>
      <c r="C61" s="334">
        <v>44104</v>
      </c>
      <c r="D61" s="348" t="s">
        <v>891</v>
      </c>
      <c r="E61" s="335" t="s">
        <v>724</v>
      </c>
      <c r="F61" s="309"/>
      <c r="G61" s="309"/>
      <c r="H61" s="336" t="s">
        <v>892</v>
      </c>
      <c r="I61" s="333" t="s">
        <v>893</v>
      </c>
      <c r="J61" s="322" t="s">
        <v>726</v>
      </c>
      <c r="K61" s="284"/>
    </row>
    <row r="62" spans="1:11" ht="75" x14ac:dyDescent="0.2">
      <c r="A62" s="312">
        <v>61</v>
      </c>
      <c r="B62" s="335" t="s">
        <v>894</v>
      </c>
      <c r="C62" s="334">
        <v>44106</v>
      </c>
      <c r="D62" s="348" t="s">
        <v>895</v>
      </c>
      <c r="E62" s="335" t="s">
        <v>724</v>
      </c>
      <c r="F62" s="309"/>
      <c r="G62" s="309" t="s">
        <v>885</v>
      </c>
      <c r="H62" s="336" t="s">
        <v>762</v>
      </c>
      <c r="I62" s="333" t="s">
        <v>893</v>
      </c>
      <c r="J62" s="322" t="s">
        <v>726</v>
      </c>
      <c r="K62" s="284"/>
    </row>
    <row r="63" spans="1:11" ht="45" x14ac:dyDescent="0.2">
      <c r="A63" s="312">
        <v>62</v>
      </c>
      <c r="B63" s="337" t="s">
        <v>896</v>
      </c>
      <c r="C63" s="282">
        <v>44108</v>
      </c>
      <c r="D63" s="349" t="s">
        <v>897</v>
      </c>
      <c r="E63" s="337" t="s">
        <v>724</v>
      </c>
      <c r="F63" s="284"/>
      <c r="G63" s="284"/>
      <c r="H63" s="319" t="s">
        <v>792</v>
      </c>
      <c r="I63" s="285" t="s">
        <v>893</v>
      </c>
      <c r="J63" s="283" t="s">
        <v>726</v>
      </c>
      <c r="K63" s="284"/>
    </row>
    <row r="64" spans="1:11" ht="60" x14ac:dyDescent="0.2">
      <c r="A64" s="312">
        <v>63</v>
      </c>
      <c r="B64" s="335" t="s">
        <v>898</v>
      </c>
      <c r="C64" s="350">
        <v>44108</v>
      </c>
      <c r="D64" s="348" t="s">
        <v>899</v>
      </c>
      <c r="E64" s="335" t="s">
        <v>724</v>
      </c>
      <c r="F64" s="309"/>
      <c r="G64" s="309"/>
      <c r="H64" s="336" t="s">
        <v>900</v>
      </c>
      <c r="I64" s="333" t="s">
        <v>893</v>
      </c>
      <c r="J64" s="322" t="s">
        <v>726</v>
      </c>
      <c r="K64" s="284"/>
    </row>
    <row r="65" spans="1:11" ht="75" x14ac:dyDescent="0.2">
      <c r="A65" s="312">
        <v>64</v>
      </c>
      <c r="B65" s="337" t="s">
        <v>901</v>
      </c>
      <c r="C65" s="282">
        <v>44108</v>
      </c>
      <c r="D65" s="349" t="s">
        <v>902</v>
      </c>
      <c r="E65" s="337" t="s">
        <v>724</v>
      </c>
      <c r="F65" s="284"/>
      <c r="G65" s="284"/>
      <c r="H65" s="319" t="s">
        <v>762</v>
      </c>
      <c r="I65" s="285" t="s">
        <v>893</v>
      </c>
      <c r="J65" s="283" t="s">
        <v>726</v>
      </c>
      <c r="K65" s="284"/>
    </row>
    <row r="66" spans="1:11" ht="45" x14ac:dyDescent="0.2">
      <c r="A66" s="312">
        <v>65</v>
      </c>
      <c r="B66" s="284" t="s">
        <v>903</v>
      </c>
      <c r="C66" s="282">
        <v>44109</v>
      </c>
      <c r="D66" s="349" t="s">
        <v>904</v>
      </c>
      <c r="E66" s="337" t="s">
        <v>724</v>
      </c>
      <c r="F66" s="284"/>
      <c r="G66" s="284"/>
      <c r="H66" s="319" t="s">
        <v>736</v>
      </c>
      <c r="I66" s="285" t="s">
        <v>893</v>
      </c>
      <c r="J66" s="283" t="s">
        <v>726</v>
      </c>
      <c r="K66" s="284"/>
    </row>
    <row r="67" spans="1:11" ht="75" x14ac:dyDescent="0.25">
      <c r="A67" s="312">
        <v>66</v>
      </c>
      <c r="B67" s="337" t="s">
        <v>905</v>
      </c>
      <c r="C67" s="351">
        <v>44109</v>
      </c>
      <c r="D67" s="349" t="s">
        <v>906</v>
      </c>
      <c r="E67" s="337" t="s">
        <v>724</v>
      </c>
      <c r="F67" s="284"/>
      <c r="G67" s="352"/>
      <c r="H67" s="319" t="s">
        <v>907</v>
      </c>
      <c r="I67" s="285" t="s">
        <v>893</v>
      </c>
      <c r="J67" s="283" t="s">
        <v>726</v>
      </c>
      <c r="K67" s="284"/>
    </row>
    <row r="68" spans="1:11" ht="75" x14ac:dyDescent="0.2">
      <c r="A68" s="312">
        <v>67</v>
      </c>
      <c r="B68" s="337" t="s">
        <v>908</v>
      </c>
      <c r="C68" s="282">
        <v>44109</v>
      </c>
      <c r="D68" s="349" t="s">
        <v>909</v>
      </c>
      <c r="E68" s="337" t="s">
        <v>724</v>
      </c>
      <c r="F68" s="284"/>
      <c r="G68" s="284"/>
      <c r="H68" s="319" t="s">
        <v>910</v>
      </c>
      <c r="I68" s="285" t="s">
        <v>893</v>
      </c>
      <c r="J68" s="283" t="s">
        <v>726</v>
      </c>
      <c r="K68" s="284"/>
    </row>
    <row r="69" spans="1:11" ht="45" x14ac:dyDescent="0.2">
      <c r="A69" s="312">
        <v>68</v>
      </c>
      <c r="B69" s="337" t="s">
        <v>911</v>
      </c>
      <c r="C69" s="282">
        <v>44109</v>
      </c>
      <c r="D69" s="349" t="s">
        <v>912</v>
      </c>
      <c r="E69" s="337" t="s">
        <v>724</v>
      </c>
      <c r="F69" s="284"/>
      <c r="G69" s="284"/>
      <c r="H69" s="319" t="s">
        <v>557</v>
      </c>
      <c r="I69" s="285" t="s">
        <v>893</v>
      </c>
      <c r="J69" s="283" t="s">
        <v>726</v>
      </c>
      <c r="K69" s="284"/>
    </row>
    <row r="70" spans="1:11" ht="60" x14ac:dyDescent="0.2">
      <c r="A70" s="312">
        <v>69</v>
      </c>
      <c r="B70" s="402" t="s">
        <v>1069</v>
      </c>
      <c r="C70" s="403">
        <v>44126</v>
      </c>
      <c r="D70" s="404" t="s">
        <v>1070</v>
      </c>
      <c r="E70" s="405" t="s">
        <v>724</v>
      </c>
      <c r="F70" s="406"/>
      <c r="G70" s="406"/>
      <c r="H70" s="407" t="s">
        <v>1071</v>
      </c>
      <c r="I70" s="406" t="s">
        <v>534</v>
      </c>
      <c r="J70" s="408" t="s">
        <v>726</v>
      </c>
    </row>
    <row r="71" spans="1:11" ht="120" x14ac:dyDescent="0.2">
      <c r="A71" s="312">
        <v>70</v>
      </c>
      <c r="B71" s="409" t="s">
        <v>1072</v>
      </c>
      <c r="C71" s="410">
        <v>44138</v>
      </c>
      <c r="D71" s="411" t="s">
        <v>1073</v>
      </c>
      <c r="E71" s="412" t="s">
        <v>724</v>
      </c>
      <c r="F71" s="413"/>
      <c r="G71" s="413"/>
      <c r="H71" s="414" t="s">
        <v>139</v>
      </c>
      <c r="I71" s="413" t="s">
        <v>893</v>
      </c>
      <c r="J71" s="415" t="s">
        <v>726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109"/>
  <sheetViews>
    <sheetView topLeftCell="A109" workbookViewId="0">
      <selection activeCell="A115" sqref="A115"/>
    </sheetView>
  </sheetViews>
  <sheetFormatPr baseColWidth="10" defaultRowHeight="14.25" x14ac:dyDescent="0.2"/>
  <sheetData>
    <row r="2" spans="2:10" ht="45" x14ac:dyDescent="0.25">
      <c r="B2" s="281" t="s">
        <v>324</v>
      </c>
      <c r="C2" s="281" t="s">
        <v>325</v>
      </c>
      <c r="D2" s="258" t="s">
        <v>326</v>
      </c>
      <c r="E2" s="259" t="s">
        <v>327</v>
      </c>
      <c r="F2" s="260" t="s">
        <v>328</v>
      </c>
      <c r="G2" s="258" t="s">
        <v>329</v>
      </c>
      <c r="H2" s="260" t="s">
        <v>330</v>
      </c>
      <c r="I2" s="261" t="s">
        <v>331</v>
      </c>
      <c r="J2" s="262" t="s">
        <v>332</v>
      </c>
    </row>
    <row r="3" spans="2:10" ht="225" x14ac:dyDescent="0.2">
      <c r="B3" s="536" t="s">
        <v>333</v>
      </c>
      <c r="C3" s="536">
        <v>4</v>
      </c>
      <c r="D3" s="263" t="s">
        <v>334</v>
      </c>
      <c r="E3" s="264">
        <v>43845</v>
      </c>
      <c r="F3" s="265" t="s">
        <v>335</v>
      </c>
      <c r="G3" s="266" t="s">
        <v>336</v>
      </c>
      <c r="H3" s="266" t="s">
        <v>337</v>
      </c>
      <c r="I3" s="267" t="s">
        <v>338</v>
      </c>
      <c r="J3" s="265" t="s">
        <v>339</v>
      </c>
    </row>
    <row r="4" spans="2:10" ht="315" x14ac:dyDescent="0.2">
      <c r="B4" s="537"/>
      <c r="C4" s="537"/>
      <c r="D4" s="268" t="s">
        <v>340</v>
      </c>
      <c r="E4" s="264">
        <v>43858</v>
      </c>
      <c r="F4" s="265" t="s">
        <v>341</v>
      </c>
      <c r="G4" s="266" t="s">
        <v>342</v>
      </c>
      <c r="H4" s="266" t="s">
        <v>337</v>
      </c>
      <c r="I4" s="267" t="s">
        <v>338</v>
      </c>
      <c r="J4" s="265" t="s">
        <v>339</v>
      </c>
    </row>
    <row r="5" spans="2:10" ht="240" x14ac:dyDescent="0.2">
      <c r="B5" s="537"/>
      <c r="C5" s="537"/>
      <c r="D5" s="268" t="s">
        <v>343</v>
      </c>
      <c r="E5" s="264">
        <v>43860</v>
      </c>
      <c r="F5" s="265" t="s">
        <v>344</v>
      </c>
      <c r="G5" s="266" t="s">
        <v>345</v>
      </c>
      <c r="H5" s="266" t="s">
        <v>337</v>
      </c>
      <c r="I5" s="267"/>
      <c r="J5" s="265" t="s">
        <v>339</v>
      </c>
    </row>
    <row r="6" spans="2:10" ht="315" x14ac:dyDescent="0.2">
      <c r="B6" s="538"/>
      <c r="C6" s="538"/>
      <c r="D6" s="268" t="s">
        <v>346</v>
      </c>
      <c r="E6" s="264">
        <v>43860</v>
      </c>
      <c r="F6" s="265" t="s">
        <v>347</v>
      </c>
      <c r="G6" s="266" t="s">
        <v>348</v>
      </c>
      <c r="H6" s="266" t="s">
        <v>337</v>
      </c>
      <c r="I6" s="267" t="s">
        <v>338</v>
      </c>
      <c r="J6" s="265" t="s">
        <v>339</v>
      </c>
    </row>
    <row r="7" spans="2:10" ht="285" x14ac:dyDescent="0.2">
      <c r="B7" s="536" t="s">
        <v>349</v>
      </c>
      <c r="C7" s="536">
        <v>6</v>
      </c>
      <c r="D7" s="268" t="s">
        <v>350</v>
      </c>
      <c r="E7" s="264">
        <v>43874</v>
      </c>
      <c r="F7" s="265" t="s">
        <v>351</v>
      </c>
      <c r="G7" s="266" t="s">
        <v>352</v>
      </c>
      <c r="H7" s="266" t="s">
        <v>337</v>
      </c>
      <c r="I7" s="267" t="s">
        <v>338</v>
      </c>
      <c r="J7" s="265" t="s">
        <v>339</v>
      </c>
    </row>
    <row r="8" spans="2:10" ht="165" x14ac:dyDescent="0.2">
      <c r="B8" s="537"/>
      <c r="C8" s="537"/>
      <c r="D8" s="268" t="s">
        <v>353</v>
      </c>
      <c r="E8" s="264">
        <v>43879</v>
      </c>
      <c r="F8" s="265" t="s">
        <v>354</v>
      </c>
      <c r="G8" s="266" t="s">
        <v>355</v>
      </c>
      <c r="H8" s="266" t="s">
        <v>337</v>
      </c>
      <c r="I8" s="267" t="s">
        <v>356</v>
      </c>
      <c r="J8" s="265" t="s">
        <v>339</v>
      </c>
    </row>
    <row r="9" spans="2:10" ht="225" x14ac:dyDescent="0.2">
      <c r="B9" s="537"/>
      <c r="C9" s="537"/>
      <c r="D9" s="268" t="s">
        <v>357</v>
      </c>
      <c r="E9" s="264">
        <v>43880</v>
      </c>
      <c r="F9" s="265" t="s">
        <v>358</v>
      </c>
      <c r="G9" s="266" t="s">
        <v>359</v>
      </c>
      <c r="H9" s="266" t="s">
        <v>337</v>
      </c>
      <c r="I9" s="267" t="s">
        <v>356</v>
      </c>
      <c r="J9" s="265" t="s">
        <v>339</v>
      </c>
    </row>
    <row r="10" spans="2:10" ht="375" x14ac:dyDescent="0.2">
      <c r="B10" s="537"/>
      <c r="C10" s="537"/>
      <c r="D10" s="268" t="s">
        <v>360</v>
      </c>
      <c r="E10" s="264">
        <v>43888</v>
      </c>
      <c r="F10" s="265" t="s">
        <v>361</v>
      </c>
      <c r="G10" s="266" t="s">
        <v>362</v>
      </c>
      <c r="H10" s="266" t="s">
        <v>337</v>
      </c>
      <c r="I10" s="267" t="s">
        <v>356</v>
      </c>
      <c r="J10" s="265" t="s">
        <v>339</v>
      </c>
    </row>
    <row r="11" spans="2:10" ht="409.5" x14ac:dyDescent="0.2">
      <c r="B11" s="537"/>
      <c r="C11" s="537"/>
      <c r="D11" s="268" t="s">
        <v>363</v>
      </c>
      <c r="E11" s="264">
        <v>43888</v>
      </c>
      <c r="F11" s="265" t="s">
        <v>364</v>
      </c>
      <c r="G11" s="266"/>
      <c r="H11" s="266" t="s">
        <v>337</v>
      </c>
      <c r="I11" s="267" t="s">
        <v>356</v>
      </c>
      <c r="J11" s="265" t="s">
        <v>339</v>
      </c>
    </row>
    <row r="12" spans="2:10" ht="105" x14ac:dyDescent="0.2">
      <c r="B12" s="538"/>
      <c r="C12" s="538"/>
      <c r="D12" s="268" t="s">
        <v>365</v>
      </c>
      <c r="E12" s="264">
        <v>43889</v>
      </c>
      <c r="F12" s="265" t="s">
        <v>366</v>
      </c>
      <c r="G12" s="266" t="s">
        <v>367</v>
      </c>
      <c r="H12" s="266" t="s">
        <v>337</v>
      </c>
      <c r="I12" s="267" t="s">
        <v>356</v>
      </c>
      <c r="J12" s="265" t="s">
        <v>339</v>
      </c>
    </row>
    <row r="13" spans="2:10" ht="240" x14ac:dyDescent="0.2">
      <c r="B13" s="536" t="s">
        <v>368</v>
      </c>
      <c r="C13" s="536">
        <v>10</v>
      </c>
      <c r="D13" s="268" t="s">
        <v>369</v>
      </c>
      <c r="E13" s="264">
        <v>43893</v>
      </c>
      <c r="F13" s="265" t="s">
        <v>370</v>
      </c>
      <c r="G13" s="266" t="s">
        <v>371</v>
      </c>
      <c r="H13" s="266" t="s">
        <v>337</v>
      </c>
      <c r="I13" s="267" t="s">
        <v>372</v>
      </c>
      <c r="J13" s="265" t="s">
        <v>339</v>
      </c>
    </row>
    <row r="14" spans="2:10" ht="409.5" x14ac:dyDescent="0.2">
      <c r="B14" s="537"/>
      <c r="C14" s="537"/>
      <c r="D14" s="268" t="s">
        <v>373</v>
      </c>
      <c r="E14" s="264">
        <v>43895</v>
      </c>
      <c r="F14" s="265" t="s">
        <v>374</v>
      </c>
      <c r="G14" s="266" t="s">
        <v>375</v>
      </c>
      <c r="H14" s="266" t="s">
        <v>337</v>
      </c>
      <c r="I14" s="267" t="s">
        <v>356</v>
      </c>
      <c r="J14" s="265" t="s">
        <v>339</v>
      </c>
    </row>
    <row r="15" spans="2:10" ht="210" x14ac:dyDescent="0.2">
      <c r="B15" s="537"/>
      <c r="C15" s="537"/>
      <c r="D15" s="268" t="s">
        <v>376</v>
      </c>
      <c r="E15" s="264">
        <v>43895</v>
      </c>
      <c r="F15" s="265" t="s">
        <v>377</v>
      </c>
      <c r="G15" s="266" t="s">
        <v>378</v>
      </c>
      <c r="H15" s="266" t="s">
        <v>337</v>
      </c>
      <c r="I15" s="267" t="s">
        <v>356</v>
      </c>
      <c r="J15" s="265" t="s">
        <v>339</v>
      </c>
    </row>
    <row r="16" spans="2:10" ht="225" x14ac:dyDescent="0.2">
      <c r="B16" s="537"/>
      <c r="C16" s="537"/>
      <c r="D16" s="268" t="s">
        <v>379</v>
      </c>
      <c r="E16" s="264">
        <v>43899</v>
      </c>
      <c r="F16" s="265" t="s">
        <v>380</v>
      </c>
      <c r="G16" s="266" t="s">
        <v>381</v>
      </c>
      <c r="H16" s="266" t="s">
        <v>337</v>
      </c>
      <c r="I16" s="267" t="s">
        <v>338</v>
      </c>
      <c r="J16" s="265" t="s">
        <v>339</v>
      </c>
    </row>
    <row r="17" spans="2:10" ht="165" x14ac:dyDescent="0.2">
      <c r="B17" s="537"/>
      <c r="C17" s="537"/>
      <c r="D17" s="268" t="s">
        <v>382</v>
      </c>
      <c r="E17" s="264">
        <v>43901</v>
      </c>
      <c r="F17" s="265" t="s">
        <v>383</v>
      </c>
      <c r="G17" s="266"/>
      <c r="H17" s="266" t="s">
        <v>337</v>
      </c>
      <c r="I17" s="267" t="s">
        <v>338</v>
      </c>
      <c r="J17" s="265" t="s">
        <v>384</v>
      </c>
    </row>
    <row r="18" spans="2:10" ht="255" x14ac:dyDescent="0.2">
      <c r="B18" s="537"/>
      <c r="C18" s="537"/>
      <c r="D18" s="268" t="s">
        <v>385</v>
      </c>
      <c r="E18" s="264">
        <v>43901</v>
      </c>
      <c r="F18" s="265" t="s">
        <v>386</v>
      </c>
      <c r="G18" s="266" t="s">
        <v>387</v>
      </c>
      <c r="H18" s="266" t="s">
        <v>337</v>
      </c>
      <c r="I18" s="267" t="s">
        <v>338</v>
      </c>
      <c r="J18" s="265" t="s">
        <v>339</v>
      </c>
    </row>
    <row r="19" spans="2:10" ht="225" x14ac:dyDescent="0.2">
      <c r="B19" s="537"/>
      <c r="C19" s="537"/>
      <c r="D19" s="268" t="s">
        <v>388</v>
      </c>
      <c r="E19" s="264">
        <v>43902</v>
      </c>
      <c r="F19" s="265" t="s">
        <v>389</v>
      </c>
      <c r="G19" s="266" t="s">
        <v>390</v>
      </c>
      <c r="H19" s="266" t="s">
        <v>337</v>
      </c>
      <c r="I19" s="267" t="s">
        <v>338</v>
      </c>
      <c r="J19" s="265" t="s">
        <v>339</v>
      </c>
    </row>
    <row r="20" spans="2:10" ht="225" x14ac:dyDescent="0.2">
      <c r="B20" s="537"/>
      <c r="C20" s="537"/>
      <c r="D20" s="268" t="s">
        <v>391</v>
      </c>
      <c r="E20" s="264">
        <v>43907</v>
      </c>
      <c r="F20" s="265" t="s">
        <v>392</v>
      </c>
      <c r="G20" s="266" t="s">
        <v>393</v>
      </c>
      <c r="H20" s="266" t="s">
        <v>337</v>
      </c>
      <c r="I20" s="267" t="s">
        <v>338</v>
      </c>
      <c r="J20" s="265" t="s">
        <v>339</v>
      </c>
    </row>
    <row r="21" spans="2:10" ht="345" x14ac:dyDescent="0.2">
      <c r="B21" s="537"/>
      <c r="C21" s="537"/>
      <c r="D21" s="268" t="s">
        <v>394</v>
      </c>
      <c r="E21" s="264">
        <v>43914</v>
      </c>
      <c r="F21" s="265" t="s">
        <v>395</v>
      </c>
      <c r="G21" s="266" t="s">
        <v>396</v>
      </c>
      <c r="H21" s="266" t="s">
        <v>337</v>
      </c>
      <c r="I21" s="267" t="s">
        <v>338</v>
      </c>
      <c r="J21" s="265" t="s">
        <v>397</v>
      </c>
    </row>
    <row r="22" spans="2:10" ht="180" x14ac:dyDescent="0.2">
      <c r="B22" s="538"/>
      <c r="C22" s="538"/>
      <c r="D22" s="268" t="s">
        <v>398</v>
      </c>
      <c r="E22" s="264">
        <v>43921</v>
      </c>
      <c r="F22" s="265" t="s">
        <v>399</v>
      </c>
      <c r="G22" s="266" t="s">
        <v>400</v>
      </c>
      <c r="H22" s="266" t="s">
        <v>337</v>
      </c>
      <c r="I22" s="267" t="s">
        <v>338</v>
      </c>
      <c r="J22" s="265" t="s">
        <v>339</v>
      </c>
    </row>
    <row r="23" spans="2:10" ht="300" x14ac:dyDescent="0.2">
      <c r="B23" s="536" t="s">
        <v>401</v>
      </c>
      <c r="C23" s="536">
        <v>8</v>
      </c>
      <c r="D23" s="268" t="s">
        <v>402</v>
      </c>
      <c r="E23" s="264">
        <v>43924</v>
      </c>
      <c r="F23" s="265" t="s">
        <v>403</v>
      </c>
      <c r="G23" s="266"/>
      <c r="H23" s="266" t="s">
        <v>337</v>
      </c>
      <c r="I23" s="267" t="s">
        <v>404</v>
      </c>
      <c r="J23" s="265" t="s">
        <v>339</v>
      </c>
    </row>
    <row r="24" spans="2:10" ht="180" x14ac:dyDescent="0.2">
      <c r="B24" s="537"/>
      <c r="C24" s="537"/>
      <c r="D24" s="268" t="s">
        <v>405</v>
      </c>
      <c r="E24" s="264">
        <v>43938</v>
      </c>
      <c r="F24" s="265" t="s">
        <v>406</v>
      </c>
      <c r="G24" s="266" t="s">
        <v>407</v>
      </c>
      <c r="H24" s="266" t="s">
        <v>337</v>
      </c>
      <c r="I24" s="267" t="s">
        <v>356</v>
      </c>
      <c r="J24" s="265" t="s">
        <v>339</v>
      </c>
    </row>
    <row r="25" spans="2:10" ht="285" x14ac:dyDescent="0.2">
      <c r="B25" s="537"/>
      <c r="C25" s="537"/>
      <c r="D25" s="268" t="s">
        <v>408</v>
      </c>
      <c r="E25" s="264">
        <v>43944</v>
      </c>
      <c r="F25" s="265" t="s">
        <v>409</v>
      </c>
      <c r="G25" s="266" t="s">
        <v>410</v>
      </c>
      <c r="H25" s="266" t="s">
        <v>337</v>
      </c>
      <c r="I25" s="267" t="s">
        <v>338</v>
      </c>
      <c r="J25" s="265" t="s">
        <v>339</v>
      </c>
    </row>
    <row r="26" spans="2:10" ht="225" x14ac:dyDescent="0.2">
      <c r="B26" s="537"/>
      <c r="C26" s="537"/>
      <c r="D26" s="268" t="s">
        <v>411</v>
      </c>
      <c r="E26" s="264">
        <v>43945</v>
      </c>
      <c r="F26" s="265" t="s">
        <v>412</v>
      </c>
      <c r="G26" s="266" t="s">
        <v>413</v>
      </c>
      <c r="H26" s="266" t="s">
        <v>337</v>
      </c>
      <c r="I26" s="267" t="s">
        <v>338</v>
      </c>
      <c r="J26" s="265" t="s">
        <v>339</v>
      </c>
    </row>
    <row r="27" spans="2:10" ht="225" x14ac:dyDescent="0.2">
      <c r="B27" s="537"/>
      <c r="C27" s="537"/>
      <c r="D27" s="268" t="s">
        <v>414</v>
      </c>
      <c r="E27" s="264">
        <v>43945</v>
      </c>
      <c r="F27" s="265" t="s">
        <v>415</v>
      </c>
      <c r="G27" s="266" t="s">
        <v>416</v>
      </c>
      <c r="H27" s="269" t="s">
        <v>337</v>
      </c>
      <c r="I27" s="267" t="s">
        <v>338</v>
      </c>
      <c r="J27" s="265" t="s">
        <v>339</v>
      </c>
    </row>
    <row r="28" spans="2:10" ht="409.5" x14ac:dyDescent="0.2">
      <c r="B28" s="537"/>
      <c r="C28" s="537"/>
      <c r="D28" s="268" t="s">
        <v>417</v>
      </c>
      <c r="E28" s="264">
        <v>43948</v>
      </c>
      <c r="F28" s="265" t="s">
        <v>418</v>
      </c>
      <c r="G28" s="266" t="s">
        <v>419</v>
      </c>
      <c r="H28" s="266" t="s">
        <v>337</v>
      </c>
      <c r="I28" s="270"/>
      <c r="J28" s="265" t="s">
        <v>339</v>
      </c>
    </row>
    <row r="29" spans="2:10" ht="390" x14ac:dyDescent="0.2">
      <c r="B29" s="537"/>
      <c r="C29" s="537"/>
      <c r="D29" s="268" t="s">
        <v>420</v>
      </c>
      <c r="E29" s="271">
        <v>43951</v>
      </c>
      <c r="F29" s="265" t="s">
        <v>421</v>
      </c>
      <c r="G29" s="266" t="s">
        <v>422</v>
      </c>
      <c r="H29" s="266" t="s">
        <v>337</v>
      </c>
      <c r="I29" s="267" t="s">
        <v>356</v>
      </c>
      <c r="J29" s="265" t="s">
        <v>339</v>
      </c>
    </row>
    <row r="30" spans="2:10" ht="180" x14ac:dyDescent="0.2">
      <c r="B30" s="538"/>
      <c r="C30" s="538"/>
      <c r="D30" s="268" t="s">
        <v>423</v>
      </c>
      <c r="E30" s="271">
        <v>43955</v>
      </c>
      <c r="F30" s="265" t="s">
        <v>424</v>
      </c>
      <c r="G30" s="266" t="s">
        <v>419</v>
      </c>
      <c r="H30" s="266" t="s">
        <v>337</v>
      </c>
      <c r="I30" s="267" t="s">
        <v>356</v>
      </c>
      <c r="J30" s="265" t="s">
        <v>339</v>
      </c>
    </row>
    <row r="31" spans="2:10" ht="285" x14ac:dyDescent="0.2">
      <c r="B31" s="536" t="s">
        <v>425</v>
      </c>
      <c r="C31" s="536">
        <v>20</v>
      </c>
      <c r="D31" s="268" t="s">
        <v>426</v>
      </c>
      <c r="E31" s="271">
        <v>43956</v>
      </c>
      <c r="F31" s="265" t="s">
        <v>427</v>
      </c>
      <c r="G31" s="266" t="s">
        <v>428</v>
      </c>
      <c r="H31" s="266" t="s">
        <v>337</v>
      </c>
      <c r="I31" s="267" t="s">
        <v>338</v>
      </c>
      <c r="J31" s="265" t="s">
        <v>339</v>
      </c>
    </row>
    <row r="32" spans="2:10" ht="409.5" x14ac:dyDescent="0.2">
      <c r="B32" s="537"/>
      <c r="C32" s="537"/>
      <c r="D32" s="268" t="s">
        <v>429</v>
      </c>
      <c r="E32" s="271">
        <v>43956</v>
      </c>
      <c r="F32" s="265" t="s">
        <v>430</v>
      </c>
      <c r="G32" s="266" t="s">
        <v>431</v>
      </c>
      <c r="H32" s="266" t="s">
        <v>337</v>
      </c>
      <c r="I32" s="267" t="s">
        <v>338</v>
      </c>
      <c r="J32" s="265" t="s">
        <v>339</v>
      </c>
    </row>
    <row r="33" spans="2:10" ht="270" x14ac:dyDescent="0.2">
      <c r="B33" s="537"/>
      <c r="C33" s="537"/>
      <c r="D33" s="268" t="s">
        <v>432</v>
      </c>
      <c r="E33" s="271">
        <v>43957</v>
      </c>
      <c r="F33" s="265" t="s">
        <v>433</v>
      </c>
      <c r="G33" s="266" t="s">
        <v>434</v>
      </c>
      <c r="H33" s="266" t="s">
        <v>337</v>
      </c>
      <c r="I33" s="267" t="s">
        <v>338</v>
      </c>
      <c r="J33" s="265" t="s">
        <v>339</v>
      </c>
    </row>
    <row r="34" spans="2:10" ht="240" x14ac:dyDescent="0.2">
      <c r="B34" s="537"/>
      <c r="C34" s="537"/>
      <c r="D34" s="268" t="s">
        <v>435</v>
      </c>
      <c r="E34" s="271">
        <v>43957</v>
      </c>
      <c r="F34" s="265" t="s">
        <v>436</v>
      </c>
      <c r="G34" s="266" t="s">
        <v>407</v>
      </c>
      <c r="H34" s="266" t="s">
        <v>337</v>
      </c>
      <c r="I34" s="267" t="s">
        <v>338</v>
      </c>
      <c r="J34" s="265" t="s">
        <v>339</v>
      </c>
    </row>
    <row r="35" spans="2:10" ht="360" x14ac:dyDescent="0.2">
      <c r="B35" s="537"/>
      <c r="C35" s="537"/>
      <c r="D35" s="268" t="s">
        <v>437</v>
      </c>
      <c r="E35" s="264">
        <v>43959</v>
      </c>
      <c r="F35" s="265" t="s">
        <v>438</v>
      </c>
      <c r="G35" s="266" t="s">
        <v>439</v>
      </c>
      <c r="H35" s="266" t="s">
        <v>337</v>
      </c>
      <c r="I35" s="267" t="s">
        <v>338</v>
      </c>
      <c r="J35" s="265" t="s">
        <v>339</v>
      </c>
    </row>
    <row r="36" spans="2:10" ht="180" x14ac:dyDescent="0.2">
      <c r="B36" s="537"/>
      <c r="C36" s="537"/>
      <c r="D36" s="268" t="s">
        <v>440</v>
      </c>
      <c r="E36" s="264">
        <v>43963</v>
      </c>
      <c r="F36" s="265" t="s">
        <v>441</v>
      </c>
      <c r="G36" s="266" t="s">
        <v>442</v>
      </c>
      <c r="H36" s="266" t="s">
        <v>337</v>
      </c>
      <c r="I36" s="267" t="s">
        <v>338</v>
      </c>
      <c r="J36" s="265" t="s">
        <v>339</v>
      </c>
    </row>
    <row r="37" spans="2:10" ht="180" x14ac:dyDescent="0.2">
      <c r="B37" s="537"/>
      <c r="C37" s="537"/>
      <c r="D37" s="268" t="s">
        <v>443</v>
      </c>
      <c r="E37" s="264">
        <v>43965</v>
      </c>
      <c r="F37" s="265" t="s">
        <v>444</v>
      </c>
      <c r="G37" s="266" t="s">
        <v>445</v>
      </c>
      <c r="H37" s="266" t="s">
        <v>337</v>
      </c>
      <c r="I37" s="267"/>
      <c r="J37" s="265"/>
    </row>
    <row r="38" spans="2:10" ht="195" x14ac:dyDescent="0.2">
      <c r="B38" s="537"/>
      <c r="C38" s="537"/>
      <c r="D38" s="268" t="s">
        <v>446</v>
      </c>
      <c r="E38" s="264">
        <v>43966</v>
      </c>
      <c r="F38" s="265" t="s">
        <v>447</v>
      </c>
      <c r="G38" s="266" t="s">
        <v>448</v>
      </c>
      <c r="H38" s="266" t="s">
        <v>337</v>
      </c>
      <c r="I38" s="267" t="s">
        <v>338</v>
      </c>
      <c r="J38" s="265" t="s">
        <v>339</v>
      </c>
    </row>
    <row r="39" spans="2:10" ht="240" x14ac:dyDescent="0.2">
      <c r="B39" s="537"/>
      <c r="C39" s="537"/>
      <c r="D39" s="268" t="s">
        <v>449</v>
      </c>
      <c r="E39" s="264">
        <v>43966</v>
      </c>
      <c r="F39" s="265" t="s">
        <v>450</v>
      </c>
      <c r="G39" s="266" t="s">
        <v>451</v>
      </c>
      <c r="H39" s="266" t="s">
        <v>337</v>
      </c>
      <c r="I39" s="267" t="s">
        <v>338</v>
      </c>
      <c r="J39" s="265" t="s">
        <v>339</v>
      </c>
    </row>
    <row r="40" spans="2:10" ht="105" x14ac:dyDescent="0.2">
      <c r="B40" s="537"/>
      <c r="C40" s="537"/>
      <c r="D40" s="268" t="s">
        <v>452</v>
      </c>
      <c r="E40" s="264">
        <v>43969</v>
      </c>
      <c r="F40" s="265" t="s">
        <v>453</v>
      </c>
      <c r="G40" s="266" t="s">
        <v>454</v>
      </c>
      <c r="H40" s="266" t="s">
        <v>337</v>
      </c>
      <c r="I40" s="267" t="s">
        <v>338</v>
      </c>
      <c r="J40" s="265" t="s">
        <v>339</v>
      </c>
    </row>
    <row r="41" spans="2:10" ht="330" x14ac:dyDescent="0.2">
      <c r="B41" s="537"/>
      <c r="C41" s="537"/>
      <c r="D41" s="268" t="s">
        <v>455</v>
      </c>
      <c r="E41" s="264">
        <v>43970</v>
      </c>
      <c r="F41" s="265" t="s">
        <v>456</v>
      </c>
      <c r="G41" s="266" t="s">
        <v>457</v>
      </c>
      <c r="H41" s="266" t="s">
        <v>337</v>
      </c>
      <c r="I41" s="267" t="s">
        <v>338</v>
      </c>
      <c r="J41" s="265" t="s">
        <v>339</v>
      </c>
    </row>
    <row r="42" spans="2:10" ht="165" x14ac:dyDescent="0.2">
      <c r="B42" s="537"/>
      <c r="C42" s="537"/>
      <c r="D42" s="268" t="s">
        <v>458</v>
      </c>
      <c r="E42" s="264">
        <v>43970</v>
      </c>
      <c r="F42" s="265" t="s">
        <v>459</v>
      </c>
      <c r="G42" s="266" t="s">
        <v>448</v>
      </c>
      <c r="H42" s="266" t="s">
        <v>337</v>
      </c>
      <c r="I42" s="267" t="s">
        <v>338</v>
      </c>
      <c r="J42" s="265" t="s">
        <v>339</v>
      </c>
    </row>
    <row r="43" spans="2:10" ht="225" x14ac:dyDescent="0.2">
      <c r="B43" s="537"/>
      <c r="C43" s="537"/>
      <c r="D43" s="268" t="s">
        <v>460</v>
      </c>
      <c r="E43" s="264">
        <v>43972</v>
      </c>
      <c r="F43" s="265" t="s">
        <v>461</v>
      </c>
      <c r="G43" s="266" t="s">
        <v>462</v>
      </c>
      <c r="H43" s="266" t="s">
        <v>337</v>
      </c>
      <c r="I43" s="267" t="s">
        <v>338</v>
      </c>
      <c r="J43" s="265" t="s">
        <v>339</v>
      </c>
    </row>
    <row r="44" spans="2:10" ht="255" x14ac:dyDescent="0.2">
      <c r="B44" s="537"/>
      <c r="C44" s="537"/>
      <c r="D44" s="268" t="s">
        <v>463</v>
      </c>
      <c r="E44" s="264">
        <v>43973</v>
      </c>
      <c r="F44" s="265" t="s">
        <v>464</v>
      </c>
      <c r="G44" s="266" t="s">
        <v>465</v>
      </c>
      <c r="H44" s="266" t="s">
        <v>466</v>
      </c>
      <c r="I44" s="267" t="s">
        <v>338</v>
      </c>
      <c r="J44" s="265" t="s">
        <v>339</v>
      </c>
    </row>
    <row r="45" spans="2:10" ht="210" x14ac:dyDescent="0.2">
      <c r="B45" s="537"/>
      <c r="C45" s="537"/>
      <c r="D45" s="272" t="s">
        <v>467</v>
      </c>
      <c r="E45" s="264">
        <v>43973</v>
      </c>
      <c r="F45" s="265" t="s">
        <v>468</v>
      </c>
      <c r="G45" s="266" t="s">
        <v>469</v>
      </c>
      <c r="H45" s="266" t="s">
        <v>337</v>
      </c>
      <c r="I45" s="267" t="s">
        <v>356</v>
      </c>
      <c r="J45" s="265" t="s">
        <v>339</v>
      </c>
    </row>
    <row r="46" spans="2:10" ht="300" x14ac:dyDescent="0.2">
      <c r="B46" s="537"/>
      <c r="C46" s="537"/>
      <c r="D46" s="268" t="s">
        <v>470</v>
      </c>
      <c r="E46" s="264">
        <v>43973</v>
      </c>
      <c r="F46" s="265" t="s">
        <v>471</v>
      </c>
      <c r="G46" s="266" t="s">
        <v>472</v>
      </c>
      <c r="H46" s="266" t="s">
        <v>337</v>
      </c>
      <c r="I46" s="267" t="s">
        <v>338</v>
      </c>
      <c r="J46" s="265" t="s">
        <v>339</v>
      </c>
    </row>
    <row r="47" spans="2:10" ht="240" x14ac:dyDescent="0.2">
      <c r="B47" s="537"/>
      <c r="C47" s="537"/>
      <c r="D47" s="268" t="s">
        <v>473</v>
      </c>
      <c r="E47" s="264">
        <v>43973</v>
      </c>
      <c r="F47" s="265" t="s">
        <v>474</v>
      </c>
      <c r="G47" s="266" t="s">
        <v>475</v>
      </c>
      <c r="H47" s="266" t="s">
        <v>337</v>
      </c>
      <c r="I47" s="267" t="s">
        <v>338</v>
      </c>
      <c r="J47" s="265" t="s">
        <v>339</v>
      </c>
    </row>
    <row r="48" spans="2:10" ht="255" x14ac:dyDescent="0.2">
      <c r="B48" s="537"/>
      <c r="C48" s="537"/>
      <c r="D48" s="268" t="s">
        <v>476</v>
      </c>
      <c r="E48" s="264">
        <v>43977</v>
      </c>
      <c r="F48" s="265" t="s">
        <v>477</v>
      </c>
      <c r="G48" s="266" t="s">
        <v>442</v>
      </c>
      <c r="H48" s="266" t="s">
        <v>337</v>
      </c>
      <c r="I48" s="267" t="s">
        <v>338</v>
      </c>
      <c r="J48" s="265" t="s">
        <v>339</v>
      </c>
    </row>
    <row r="49" spans="2:10" ht="405" x14ac:dyDescent="0.2">
      <c r="B49" s="537"/>
      <c r="C49" s="537"/>
      <c r="D49" s="268" t="s">
        <v>478</v>
      </c>
      <c r="E49" s="264">
        <v>43978</v>
      </c>
      <c r="F49" s="265" t="s">
        <v>479</v>
      </c>
      <c r="G49" s="266" t="s">
        <v>478</v>
      </c>
      <c r="H49" s="266" t="s">
        <v>337</v>
      </c>
      <c r="I49" s="267" t="s">
        <v>356</v>
      </c>
      <c r="J49" s="265" t="s">
        <v>339</v>
      </c>
    </row>
    <row r="50" spans="2:10" ht="409.5" x14ac:dyDescent="0.2">
      <c r="B50" s="538"/>
      <c r="C50" s="538"/>
      <c r="D50" s="268" t="s">
        <v>480</v>
      </c>
      <c r="E50" s="264">
        <v>43979</v>
      </c>
      <c r="F50" s="265" t="s">
        <v>481</v>
      </c>
      <c r="G50" s="266" t="s">
        <v>482</v>
      </c>
      <c r="H50" s="266" t="s">
        <v>337</v>
      </c>
      <c r="I50" s="267" t="s">
        <v>356</v>
      </c>
      <c r="J50" s="265" t="s">
        <v>339</v>
      </c>
    </row>
    <row r="51" spans="2:10" ht="285" x14ac:dyDescent="0.2">
      <c r="B51" s="536" t="s">
        <v>483</v>
      </c>
      <c r="C51" s="536">
        <v>19</v>
      </c>
      <c r="D51" s="268" t="s">
        <v>484</v>
      </c>
      <c r="E51" s="264">
        <v>43983</v>
      </c>
      <c r="F51" s="265" t="s">
        <v>485</v>
      </c>
      <c r="G51" s="266" t="s">
        <v>475</v>
      </c>
      <c r="H51" s="266" t="s">
        <v>337</v>
      </c>
      <c r="I51" s="267" t="s">
        <v>338</v>
      </c>
      <c r="J51" s="265" t="s">
        <v>339</v>
      </c>
    </row>
    <row r="52" spans="2:10" ht="255" x14ac:dyDescent="0.2">
      <c r="B52" s="537"/>
      <c r="C52" s="537"/>
      <c r="D52" s="268" t="s">
        <v>486</v>
      </c>
      <c r="E52" s="264">
        <v>43984</v>
      </c>
      <c r="F52" s="265" t="s">
        <v>487</v>
      </c>
      <c r="G52" s="266" t="s">
        <v>442</v>
      </c>
      <c r="H52" s="266" t="s">
        <v>337</v>
      </c>
      <c r="I52" s="267" t="s">
        <v>338</v>
      </c>
      <c r="J52" s="265" t="s">
        <v>339</v>
      </c>
    </row>
    <row r="53" spans="2:10" ht="180" x14ac:dyDescent="0.2">
      <c r="B53" s="537"/>
      <c r="C53" s="537"/>
      <c r="D53" s="268" t="s">
        <v>488</v>
      </c>
      <c r="E53" s="264">
        <v>43984</v>
      </c>
      <c r="F53" s="265" t="s">
        <v>489</v>
      </c>
      <c r="G53" s="266" t="s">
        <v>490</v>
      </c>
      <c r="H53" s="266" t="s">
        <v>337</v>
      </c>
      <c r="I53" s="267" t="s">
        <v>356</v>
      </c>
      <c r="J53" s="265" t="s">
        <v>339</v>
      </c>
    </row>
    <row r="54" spans="2:10" ht="285" x14ac:dyDescent="0.2">
      <c r="B54" s="537"/>
      <c r="C54" s="537"/>
      <c r="D54" s="268" t="s">
        <v>491</v>
      </c>
      <c r="E54" s="264">
        <v>43985</v>
      </c>
      <c r="F54" s="265" t="s">
        <v>492</v>
      </c>
      <c r="G54" s="266" t="s">
        <v>493</v>
      </c>
      <c r="H54" s="266" t="s">
        <v>337</v>
      </c>
      <c r="I54" s="267" t="s">
        <v>338</v>
      </c>
      <c r="J54" s="265" t="s">
        <v>339</v>
      </c>
    </row>
    <row r="55" spans="2:10" ht="180" x14ac:dyDescent="0.2">
      <c r="B55" s="537"/>
      <c r="C55" s="537"/>
      <c r="D55" s="268" t="s">
        <v>494</v>
      </c>
      <c r="E55" s="264">
        <v>43990</v>
      </c>
      <c r="F55" s="265" t="s">
        <v>495</v>
      </c>
      <c r="G55" s="266" t="s">
        <v>496</v>
      </c>
      <c r="H55" s="266" t="s">
        <v>337</v>
      </c>
      <c r="I55" s="267" t="s">
        <v>356</v>
      </c>
      <c r="J55" s="265" t="s">
        <v>339</v>
      </c>
    </row>
    <row r="56" spans="2:10" ht="255" x14ac:dyDescent="0.2">
      <c r="B56" s="537"/>
      <c r="C56" s="537"/>
      <c r="D56" s="268" t="s">
        <v>497</v>
      </c>
      <c r="E56" s="264">
        <v>43991</v>
      </c>
      <c r="F56" s="265" t="s">
        <v>498</v>
      </c>
      <c r="G56" s="266" t="s">
        <v>442</v>
      </c>
      <c r="H56" s="266" t="s">
        <v>337</v>
      </c>
      <c r="I56" s="273" t="s">
        <v>338</v>
      </c>
      <c r="J56" s="265" t="s">
        <v>339</v>
      </c>
    </row>
    <row r="57" spans="2:10" ht="300" x14ac:dyDescent="0.2">
      <c r="B57" s="537"/>
      <c r="C57" s="537"/>
      <c r="D57" s="268" t="s">
        <v>499</v>
      </c>
      <c r="E57" s="264">
        <v>43991</v>
      </c>
      <c r="F57" s="265" t="s">
        <v>500</v>
      </c>
      <c r="G57" s="266" t="s">
        <v>501</v>
      </c>
      <c r="H57" s="266" t="s">
        <v>337</v>
      </c>
      <c r="I57" s="267" t="s">
        <v>338</v>
      </c>
      <c r="J57" s="265" t="s">
        <v>339</v>
      </c>
    </row>
    <row r="58" spans="2:10" ht="345" x14ac:dyDescent="0.2">
      <c r="B58" s="537"/>
      <c r="C58" s="537"/>
      <c r="D58" s="268" t="s">
        <v>502</v>
      </c>
      <c r="E58" s="264">
        <v>43991</v>
      </c>
      <c r="F58" s="265" t="s">
        <v>503</v>
      </c>
      <c r="G58" s="266" t="s">
        <v>504</v>
      </c>
      <c r="H58" s="266" t="s">
        <v>337</v>
      </c>
      <c r="I58" s="267" t="s">
        <v>338</v>
      </c>
      <c r="J58" s="265" t="s">
        <v>339</v>
      </c>
    </row>
    <row r="59" spans="2:10" ht="375" x14ac:dyDescent="0.2">
      <c r="B59" s="537"/>
      <c r="C59" s="537"/>
      <c r="D59" s="272" t="s">
        <v>505</v>
      </c>
      <c r="E59" s="274">
        <v>43998</v>
      </c>
      <c r="F59" s="275" t="s">
        <v>506</v>
      </c>
      <c r="G59" s="266" t="s">
        <v>507</v>
      </c>
      <c r="H59" s="266" t="s">
        <v>337</v>
      </c>
      <c r="I59" s="267" t="s">
        <v>508</v>
      </c>
      <c r="J59" s="275" t="s">
        <v>339</v>
      </c>
    </row>
    <row r="60" spans="2:10" ht="165" x14ac:dyDescent="0.2">
      <c r="B60" s="537"/>
      <c r="C60" s="537"/>
      <c r="D60" s="272" t="s">
        <v>509</v>
      </c>
      <c r="E60" s="274">
        <v>43998</v>
      </c>
      <c r="F60" s="275" t="s">
        <v>510</v>
      </c>
      <c r="G60" s="269" t="s">
        <v>511</v>
      </c>
      <c r="H60" s="266" t="s">
        <v>337</v>
      </c>
      <c r="I60" s="270" t="s">
        <v>356</v>
      </c>
      <c r="J60" s="275" t="s">
        <v>339</v>
      </c>
    </row>
    <row r="61" spans="2:10" ht="150" x14ac:dyDescent="0.2">
      <c r="B61" s="537"/>
      <c r="C61" s="537"/>
      <c r="D61" s="272" t="s">
        <v>512</v>
      </c>
      <c r="E61" s="264">
        <v>43998</v>
      </c>
      <c r="F61" s="265" t="s">
        <v>513</v>
      </c>
      <c r="G61" s="266" t="s">
        <v>442</v>
      </c>
      <c r="H61" s="266" t="s">
        <v>337</v>
      </c>
      <c r="I61" s="270" t="s">
        <v>514</v>
      </c>
      <c r="J61" s="265" t="s">
        <v>339</v>
      </c>
    </row>
    <row r="62" spans="2:10" ht="375" x14ac:dyDescent="0.2">
      <c r="B62" s="537"/>
      <c r="C62" s="537"/>
      <c r="D62" s="272" t="s">
        <v>515</v>
      </c>
      <c r="E62" s="274">
        <v>43998</v>
      </c>
      <c r="F62" s="275" t="s">
        <v>516</v>
      </c>
      <c r="G62" s="269" t="s">
        <v>517</v>
      </c>
      <c r="H62" s="266" t="s">
        <v>337</v>
      </c>
      <c r="I62" s="267" t="s">
        <v>508</v>
      </c>
      <c r="J62" s="265" t="s">
        <v>339</v>
      </c>
    </row>
    <row r="63" spans="2:10" ht="225" x14ac:dyDescent="0.2">
      <c r="B63" s="537"/>
      <c r="C63" s="537"/>
      <c r="D63" s="272" t="s">
        <v>518</v>
      </c>
      <c r="E63" s="274">
        <v>43998</v>
      </c>
      <c r="F63" s="275" t="s">
        <v>519</v>
      </c>
      <c r="G63" s="269" t="s">
        <v>520</v>
      </c>
      <c r="H63" s="266" t="s">
        <v>337</v>
      </c>
      <c r="I63" s="267" t="s">
        <v>372</v>
      </c>
      <c r="J63" s="265" t="s">
        <v>339</v>
      </c>
    </row>
    <row r="64" spans="2:10" ht="150" x14ac:dyDescent="0.2">
      <c r="B64" s="537"/>
      <c r="C64" s="537"/>
      <c r="D64" s="272" t="s">
        <v>521</v>
      </c>
      <c r="E64" s="276">
        <v>44005</v>
      </c>
      <c r="F64" s="277" t="s">
        <v>522</v>
      </c>
      <c r="G64" s="269" t="s">
        <v>442</v>
      </c>
      <c r="H64" s="269" t="s">
        <v>337</v>
      </c>
      <c r="I64" s="270" t="s">
        <v>514</v>
      </c>
      <c r="J64" s="275" t="s">
        <v>339</v>
      </c>
    </row>
    <row r="65" spans="2:10" ht="90" x14ac:dyDescent="0.2">
      <c r="B65" s="537"/>
      <c r="C65" s="537"/>
      <c r="D65" s="272" t="s">
        <v>523</v>
      </c>
      <c r="E65" s="276">
        <v>44005</v>
      </c>
      <c r="F65" s="275" t="s">
        <v>524</v>
      </c>
      <c r="G65" s="269"/>
      <c r="H65" s="269" t="s">
        <v>337</v>
      </c>
      <c r="I65" s="270" t="s">
        <v>356</v>
      </c>
      <c r="J65" s="275" t="s">
        <v>339</v>
      </c>
    </row>
    <row r="66" spans="2:10" ht="135" x14ac:dyDescent="0.2">
      <c r="B66" s="537"/>
      <c r="C66" s="537"/>
      <c r="D66" s="272" t="s">
        <v>525</v>
      </c>
      <c r="E66" s="276">
        <v>44006</v>
      </c>
      <c r="F66" s="275" t="s">
        <v>526</v>
      </c>
      <c r="G66" s="269" t="s">
        <v>527</v>
      </c>
      <c r="H66" s="269" t="s">
        <v>337</v>
      </c>
      <c r="I66" s="270" t="s">
        <v>356</v>
      </c>
      <c r="J66" s="275" t="s">
        <v>339</v>
      </c>
    </row>
    <row r="67" spans="2:10" ht="150" x14ac:dyDescent="0.2">
      <c r="B67" s="537"/>
      <c r="C67" s="537"/>
      <c r="D67" s="272" t="s">
        <v>528</v>
      </c>
      <c r="E67" s="276">
        <v>44007</v>
      </c>
      <c r="F67" s="275" t="s">
        <v>529</v>
      </c>
      <c r="G67" s="278" t="s">
        <v>530</v>
      </c>
      <c r="H67" s="269" t="s">
        <v>337</v>
      </c>
      <c r="I67" s="270" t="s">
        <v>356</v>
      </c>
      <c r="J67" s="275" t="s">
        <v>339</v>
      </c>
    </row>
    <row r="68" spans="2:10" ht="409.5" x14ac:dyDescent="0.2">
      <c r="B68" s="537"/>
      <c r="C68" s="537"/>
      <c r="D68" s="272" t="s">
        <v>531</v>
      </c>
      <c r="E68" s="274">
        <v>44008</v>
      </c>
      <c r="F68" s="275" t="s">
        <v>532</v>
      </c>
      <c r="G68" s="266" t="s">
        <v>533</v>
      </c>
      <c r="H68" s="269" t="s">
        <v>337</v>
      </c>
      <c r="I68" s="267" t="s">
        <v>534</v>
      </c>
      <c r="J68" s="275" t="s">
        <v>339</v>
      </c>
    </row>
    <row r="69" spans="2:10" ht="150" x14ac:dyDescent="0.2">
      <c r="B69" s="538"/>
      <c r="C69" s="538"/>
      <c r="D69" s="272" t="s">
        <v>535</v>
      </c>
      <c r="E69" s="274">
        <v>44012</v>
      </c>
      <c r="F69" s="275" t="s">
        <v>536</v>
      </c>
      <c r="G69" s="269" t="s">
        <v>442</v>
      </c>
      <c r="H69" s="269" t="s">
        <v>337</v>
      </c>
      <c r="I69" s="270" t="s">
        <v>514</v>
      </c>
      <c r="J69" s="275" t="s">
        <v>339</v>
      </c>
    </row>
    <row r="70" spans="2:10" ht="240" x14ac:dyDescent="0.2">
      <c r="B70" s="536" t="s">
        <v>537</v>
      </c>
      <c r="C70" s="536">
        <v>17</v>
      </c>
      <c r="D70" s="272" t="s">
        <v>538</v>
      </c>
      <c r="E70" s="274">
        <v>44013</v>
      </c>
      <c r="F70" s="275" t="s">
        <v>539</v>
      </c>
      <c r="G70" s="278" t="s">
        <v>540</v>
      </c>
      <c r="H70" s="269" t="s">
        <v>337</v>
      </c>
      <c r="I70" s="270" t="s">
        <v>356</v>
      </c>
      <c r="J70" s="275" t="s">
        <v>339</v>
      </c>
    </row>
    <row r="71" spans="2:10" ht="390" x14ac:dyDescent="0.2">
      <c r="B71" s="537"/>
      <c r="C71" s="537"/>
      <c r="D71" s="272" t="s">
        <v>541</v>
      </c>
      <c r="E71" s="274">
        <v>44014</v>
      </c>
      <c r="F71" s="275" t="s">
        <v>542</v>
      </c>
      <c r="G71" s="269" t="s">
        <v>543</v>
      </c>
      <c r="H71" s="269" t="s">
        <v>337</v>
      </c>
      <c r="I71" s="270" t="s">
        <v>514</v>
      </c>
      <c r="J71" s="275" t="s">
        <v>339</v>
      </c>
    </row>
    <row r="72" spans="2:10" ht="409.5" x14ac:dyDescent="0.2">
      <c r="B72" s="537"/>
      <c r="C72" s="537"/>
      <c r="D72" s="272" t="s">
        <v>544</v>
      </c>
      <c r="E72" s="274">
        <v>44014</v>
      </c>
      <c r="F72" s="275" t="s">
        <v>545</v>
      </c>
      <c r="G72" s="269" t="s">
        <v>546</v>
      </c>
      <c r="H72" s="269" t="s">
        <v>337</v>
      </c>
      <c r="I72" s="267" t="s">
        <v>508</v>
      </c>
      <c r="J72" s="275" t="s">
        <v>339</v>
      </c>
    </row>
    <row r="73" spans="2:10" ht="240" x14ac:dyDescent="0.2">
      <c r="B73" s="537"/>
      <c r="C73" s="537"/>
      <c r="D73" s="272" t="s">
        <v>547</v>
      </c>
      <c r="E73" s="274">
        <v>44014</v>
      </c>
      <c r="F73" s="275" t="s">
        <v>548</v>
      </c>
      <c r="G73" s="269" t="s">
        <v>549</v>
      </c>
      <c r="H73" s="269" t="s">
        <v>337</v>
      </c>
      <c r="I73" s="270" t="s">
        <v>356</v>
      </c>
      <c r="J73" s="275" t="s">
        <v>339</v>
      </c>
    </row>
    <row r="74" spans="2:10" ht="409.5" x14ac:dyDescent="0.2">
      <c r="B74" s="537"/>
      <c r="C74" s="537"/>
      <c r="D74" s="272" t="s">
        <v>550</v>
      </c>
      <c r="E74" s="274">
        <v>44018</v>
      </c>
      <c r="F74" s="275" t="s">
        <v>551</v>
      </c>
      <c r="G74" s="269" t="s">
        <v>552</v>
      </c>
      <c r="H74" s="269" t="s">
        <v>337</v>
      </c>
      <c r="I74" s="270" t="s">
        <v>356</v>
      </c>
      <c r="J74" s="275" t="s">
        <v>339</v>
      </c>
    </row>
    <row r="75" spans="2:10" ht="150" x14ac:dyDescent="0.2">
      <c r="B75" s="537"/>
      <c r="C75" s="537"/>
      <c r="D75" s="272" t="s">
        <v>553</v>
      </c>
      <c r="E75" s="274">
        <v>44018</v>
      </c>
      <c r="F75" s="275" t="s">
        <v>513</v>
      </c>
      <c r="G75" s="269" t="s">
        <v>442</v>
      </c>
      <c r="H75" s="269" t="s">
        <v>337</v>
      </c>
      <c r="I75" s="270" t="s">
        <v>514</v>
      </c>
      <c r="J75" s="275" t="s">
        <v>339</v>
      </c>
    </row>
    <row r="76" spans="2:10" ht="120" x14ac:dyDescent="0.2">
      <c r="B76" s="537"/>
      <c r="C76" s="537"/>
      <c r="D76" s="272" t="s">
        <v>554</v>
      </c>
      <c r="E76" s="274">
        <v>44021</v>
      </c>
      <c r="F76" s="275" t="s">
        <v>555</v>
      </c>
      <c r="G76" s="269" t="s">
        <v>556</v>
      </c>
      <c r="H76" s="269" t="s">
        <v>337</v>
      </c>
      <c r="I76" s="270" t="s">
        <v>557</v>
      </c>
      <c r="J76" s="275" t="s">
        <v>339</v>
      </c>
    </row>
    <row r="77" spans="2:10" ht="135" x14ac:dyDescent="0.2">
      <c r="B77" s="537"/>
      <c r="C77" s="537"/>
      <c r="D77" s="272" t="s">
        <v>558</v>
      </c>
      <c r="E77" s="274">
        <v>44025</v>
      </c>
      <c r="F77" s="275" t="s">
        <v>559</v>
      </c>
      <c r="G77" s="278" t="s">
        <v>560</v>
      </c>
      <c r="H77" s="269" t="s">
        <v>337</v>
      </c>
      <c r="I77" s="270" t="s">
        <v>356</v>
      </c>
      <c r="J77" s="275" t="s">
        <v>339</v>
      </c>
    </row>
    <row r="78" spans="2:10" ht="165" x14ac:dyDescent="0.2">
      <c r="B78" s="537"/>
      <c r="C78" s="537"/>
      <c r="D78" s="272" t="s">
        <v>561</v>
      </c>
      <c r="E78" s="274">
        <v>44025</v>
      </c>
      <c r="F78" s="275" t="s">
        <v>562</v>
      </c>
      <c r="G78" s="269" t="s">
        <v>549</v>
      </c>
      <c r="H78" s="269" t="s">
        <v>337</v>
      </c>
      <c r="I78" s="270" t="s">
        <v>356</v>
      </c>
      <c r="J78" s="275" t="s">
        <v>339</v>
      </c>
    </row>
    <row r="79" spans="2:10" ht="150" x14ac:dyDescent="0.2">
      <c r="B79" s="537"/>
      <c r="C79" s="537"/>
      <c r="D79" s="272" t="s">
        <v>563</v>
      </c>
      <c r="E79" s="274">
        <v>44025</v>
      </c>
      <c r="F79" s="275" t="s">
        <v>522</v>
      </c>
      <c r="G79" s="269" t="s">
        <v>442</v>
      </c>
      <c r="H79" s="269" t="s">
        <v>337</v>
      </c>
      <c r="I79" s="270" t="s">
        <v>514</v>
      </c>
      <c r="J79" s="275" t="s">
        <v>339</v>
      </c>
    </row>
    <row r="80" spans="2:10" ht="210" x14ac:dyDescent="0.2">
      <c r="B80" s="537"/>
      <c r="C80" s="537"/>
      <c r="D80" s="272" t="s">
        <v>564</v>
      </c>
      <c r="E80" s="274">
        <v>44026</v>
      </c>
      <c r="F80" s="275" t="s">
        <v>565</v>
      </c>
      <c r="G80" s="269" t="s">
        <v>566</v>
      </c>
      <c r="H80" s="269" t="s">
        <v>337</v>
      </c>
      <c r="I80" s="270" t="s">
        <v>356</v>
      </c>
      <c r="J80" s="275" t="s">
        <v>339</v>
      </c>
    </row>
    <row r="81" spans="2:10" ht="150" x14ac:dyDescent="0.2">
      <c r="B81" s="537"/>
      <c r="C81" s="537"/>
      <c r="D81" s="272" t="s">
        <v>567</v>
      </c>
      <c r="E81" s="274">
        <v>44033</v>
      </c>
      <c r="F81" s="275" t="s">
        <v>522</v>
      </c>
      <c r="G81" s="269" t="s">
        <v>568</v>
      </c>
      <c r="H81" s="269" t="s">
        <v>337</v>
      </c>
      <c r="I81" s="270" t="s">
        <v>534</v>
      </c>
      <c r="J81" s="275" t="s">
        <v>339</v>
      </c>
    </row>
    <row r="82" spans="2:10" ht="165" x14ac:dyDescent="0.2">
      <c r="B82" s="537"/>
      <c r="C82" s="537"/>
      <c r="D82" s="272" t="s">
        <v>569</v>
      </c>
      <c r="E82" s="274">
        <v>44033</v>
      </c>
      <c r="F82" s="275" t="s">
        <v>570</v>
      </c>
      <c r="G82" s="269" t="s">
        <v>571</v>
      </c>
      <c r="H82" s="269" t="s">
        <v>337</v>
      </c>
      <c r="I82" s="270" t="s">
        <v>356</v>
      </c>
      <c r="J82" s="275" t="s">
        <v>339</v>
      </c>
    </row>
    <row r="83" spans="2:10" ht="165" x14ac:dyDescent="0.2">
      <c r="B83" s="537"/>
      <c r="C83" s="537"/>
      <c r="D83" s="272" t="s">
        <v>572</v>
      </c>
      <c r="E83" s="274">
        <v>44035</v>
      </c>
      <c r="F83" s="275" t="s">
        <v>573</v>
      </c>
      <c r="G83" s="269" t="s">
        <v>574</v>
      </c>
      <c r="H83" s="269" t="s">
        <v>337</v>
      </c>
      <c r="I83" s="267" t="s">
        <v>508</v>
      </c>
      <c r="J83" s="275" t="s">
        <v>339</v>
      </c>
    </row>
    <row r="84" spans="2:10" ht="330" x14ac:dyDescent="0.2">
      <c r="B84" s="537"/>
      <c r="C84" s="537"/>
      <c r="D84" s="272" t="s">
        <v>575</v>
      </c>
      <c r="E84" s="274">
        <v>44039</v>
      </c>
      <c r="F84" s="275" t="s">
        <v>576</v>
      </c>
      <c r="G84" s="269" t="s">
        <v>577</v>
      </c>
      <c r="H84" s="269" t="s">
        <v>578</v>
      </c>
      <c r="I84" s="270" t="s">
        <v>579</v>
      </c>
      <c r="J84" s="275" t="s">
        <v>580</v>
      </c>
    </row>
    <row r="85" spans="2:10" ht="150" x14ac:dyDescent="0.2">
      <c r="B85" s="537"/>
      <c r="C85" s="537"/>
      <c r="D85" s="272" t="s">
        <v>581</v>
      </c>
      <c r="E85" s="274">
        <v>44040</v>
      </c>
      <c r="F85" s="275" t="s">
        <v>582</v>
      </c>
      <c r="G85" s="279" t="s">
        <v>583</v>
      </c>
      <c r="H85" s="269" t="s">
        <v>337</v>
      </c>
      <c r="I85" s="267" t="s">
        <v>534</v>
      </c>
      <c r="J85" s="275" t="s">
        <v>339</v>
      </c>
    </row>
    <row r="86" spans="2:10" ht="409.5" x14ac:dyDescent="0.2">
      <c r="B86" s="538"/>
      <c r="C86" s="538"/>
      <c r="D86" s="272" t="s">
        <v>584</v>
      </c>
      <c r="E86" s="274">
        <v>44041</v>
      </c>
      <c r="F86" s="275" t="s">
        <v>585</v>
      </c>
      <c r="G86" s="269" t="s">
        <v>586</v>
      </c>
      <c r="H86" s="269" t="s">
        <v>337</v>
      </c>
      <c r="I86" s="270" t="s">
        <v>587</v>
      </c>
      <c r="J86" s="275" t="s">
        <v>339</v>
      </c>
    </row>
    <row r="87" spans="2:10" ht="255" x14ac:dyDescent="0.2">
      <c r="B87" s="536" t="s">
        <v>588</v>
      </c>
      <c r="C87" s="536">
        <v>19</v>
      </c>
      <c r="D87" s="280" t="s">
        <v>589</v>
      </c>
      <c r="E87" s="274">
        <v>44046</v>
      </c>
      <c r="F87" s="275" t="s">
        <v>590</v>
      </c>
      <c r="G87" s="269" t="s">
        <v>591</v>
      </c>
      <c r="H87" s="269" t="s">
        <v>337</v>
      </c>
      <c r="I87" s="270" t="s">
        <v>534</v>
      </c>
      <c r="J87" s="275" t="s">
        <v>339</v>
      </c>
    </row>
    <row r="88" spans="2:10" ht="255" x14ac:dyDescent="0.2">
      <c r="B88" s="537"/>
      <c r="C88" s="537"/>
      <c r="D88" s="272" t="s">
        <v>592</v>
      </c>
      <c r="E88" s="274">
        <v>44046</v>
      </c>
      <c r="F88" s="275" t="s">
        <v>593</v>
      </c>
      <c r="G88" s="269" t="s">
        <v>594</v>
      </c>
      <c r="H88" s="269" t="s">
        <v>337</v>
      </c>
      <c r="I88" s="270" t="s">
        <v>534</v>
      </c>
      <c r="J88" s="275" t="s">
        <v>339</v>
      </c>
    </row>
    <row r="89" spans="2:10" ht="210" x14ac:dyDescent="0.2">
      <c r="B89" s="537"/>
      <c r="C89" s="537"/>
      <c r="D89" s="272" t="s">
        <v>595</v>
      </c>
      <c r="E89" s="274">
        <v>44046</v>
      </c>
      <c r="F89" s="275" t="s">
        <v>596</v>
      </c>
      <c r="G89" s="272" t="s">
        <v>597</v>
      </c>
      <c r="H89" s="269" t="s">
        <v>337</v>
      </c>
      <c r="I89" s="270" t="s">
        <v>587</v>
      </c>
      <c r="J89" s="275" t="s">
        <v>339</v>
      </c>
    </row>
    <row r="90" spans="2:10" ht="409.5" x14ac:dyDescent="0.2">
      <c r="B90" s="537"/>
      <c r="C90" s="537"/>
      <c r="D90" s="272" t="s">
        <v>598</v>
      </c>
      <c r="E90" s="274">
        <v>44048</v>
      </c>
      <c r="F90" s="275" t="s">
        <v>599</v>
      </c>
      <c r="G90" s="269" t="s">
        <v>600</v>
      </c>
      <c r="H90" s="269" t="s">
        <v>337</v>
      </c>
      <c r="I90" s="270" t="s">
        <v>587</v>
      </c>
      <c r="J90" s="275" t="s">
        <v>339</v>
      </c>
    </row>
    <row r="91" spans="2:10" ht="150" x14ac:dyDescent="0.2">
      <c r="B91" s="537"/>
      <c r="C91" s="537"/>
      <c r="D91" s="272" t="s">
        <v>601</v>
      </c>
      <c r="E91" s="274">
        <v>44054</v>
      </c>
      <c r="F91" s="275" t="s">
        <v>522</v>
      </c>
      <c r="G91" s="269" t="s">
        <v>602</v>
      </c>
      <c r="H91" s="269" t="s">
        <v>337</v>
      </c>
      <c r="I91" s="270" t="s">
        <v>534</v>
      </c>
      <c r="J91" s="275" t="s">
        <v>339</v>
      </c>
    </row>
    <row r="92" spans="2:10" ht="255" x14ac:dyDescent="0.2">
      <c r="B92" s="537"/>
      <c r="C92" s="537"/>
      <c r="D92" s="272" t="s">
        <v>603</v>
      </c>
      <c r="E92" s="274">
        <v>44054</v>
      </c>
      <c r="F92" s="275" t="s">
        <v>604</v>
      </c>
      <c r="G92" s="269" t="s">
        <v>605</v>
      </c>
      <c r="H92" s="269" t="s">
        <v>337</v>
      </c>
      <c r="I92" s="270" t="s">
        <v>587</v>
      </c>
      <c r="J92" s="275" t="s">
        <v>339</v>
      </c>
    </row>
    <row r="93" spans="2:10" ht="240" x14ac:dyDescent="0.2">
      <c r="B93" s="537"/>
      <c r="C93" s="537"/>
      <c r="D93" s="272" t="s">
        <v>606</v>
      </c>
      <c r="E93" s="274">
        <v>44056</v>
      </c>
      <c r="F93" s="275" t="s">
        <v>607</v>
      </c>
      <c r="G93" s="272" t="s">
        <v>608</v>
      </c>
      <c r="H93" s="269" t="s">
        <v>337</v>
      </c>
      <c r="I93" s="270" t="s">
        <v>587</v>
      </c>
      <c r="J93" s="275" t="s">
        <v>339</v>
      </c>
    </row>
    <row r="94" spans="2:10" ht="150" x14ac:dyDescent="0.2">
      <c r="B94" s="537"/>
      <c r="C94" s="537"/>
      <c r="D94" s="272" t="s">
        <v>609</v>
      </c>
      <c r="E94" s="274">
        <v>44057</v>
      </c>
      <c r="F94" s="275" t="s">
        <v>610</v>
      </c>
      <c r="G94" s="269" t="s">
        <v>611</v>
      </c>
      <c r="H94" s="269" t="s">
        <v>337</v>
      </c>
      <c r="I94" s="270" t="s">
        <v>356</v>
      </c>
      <c r="J94" s="275" t="s">
        <v>339</v>
      </c>
    </row>
    <row r="95" spans="2:10" ht="150" x14ac:dyDescent="0.2">
      <c r="B95" s="537"/>
      <c r="C95" s="537"/>
      <c r="D95" s="272" t="s">
        <v>612</v>
      </c>
      <c r="E95" s="274">
        <v>44061</v>
      </c>
      <c r="F95" s="275" t="s">
        <v>522</v>
      </c>
      <c r="G95" s="269" t="s">
        <v>442</v>
      </c>
      <c r="H95" s="269" t="s">
        <v>337</v>
      </c>
      <c r="I95" s="270" t="s">
        <v>534</v>
      </c>
      <c r="J95" s="265" t="s">
        <v>339</v>
      </c>
    </row>
    <row r="96" spans="2:10" ht="409.5" x14ac:dyDescent="0.2">
      <c r="B96" s="537"/>
      <c r="C96" s="537"/>
      <c r="D96" s="272" t="s">
        <v>613</v>
      </c>
      <c r="E96" s="274">
        <v>44064</v>
      </c>
      <c r="F96" s="275" t="s">
        <v>614</v>
      </c>
      <c r="G96" s="269" t="s">
        <v>615</v>
      </c>
      <c r="H96" s="269" t="s">
        <v>337</v>
      </c>
      <c r="I96" s="270" t="s">
        <v>587</v>
      </c>
      <c r="J96" s="275" t="s">
        <v>339</v>
      </c>
    </row>
    <row r="97" spans="2:10" ht="345" x14ac:dyDescent="0.2">
      <c r="B97" s="537"/>
      <c r="C97" s="537"/>
      <c r="D97" s="272" t="s">
        <v>616</v>
      </c>
      <c r="E97" s="274">
        <v>44064</v>
      </c>
      <c r="F97" s="275" t="s">
        <v>617</v>
      </c>
      <c r="G97" s="269" t="s">
        <v>618</v>
      </c>
      <c r="H97" s="269" t="s">
        <v>337</v>
      </c>
      <c r="I97" s="270" t="s">
        <v>356</v>
      </c>
      <c r="J97" s="275" t="s">
        <v>339</v>
      </c>
    </row>
    <row r="98" spans="2:10" ht="255" x14ac:dyDescent="0.2">
      <c r="B98" s="537"/>
      <c r="C98" s="537"/>
      <c r="D98" s="272" t="s">
        <v>619</v>
      </c>
      <c r="E98" s="274">
        <v>44068</v>
      </c>
      <c r="F98" s="275" t="s">
        <v>593</v>
      </c>
      <c r="G98" s="269" t="s">
        <v>442</v>
      </c>
      <c r="H98" s="269" t="s">
        <v>337</v>
      </c>
      <c r="I98" s="270" t="s">
        <v>620</v>
      </c>
      <c r="J98" s="275" t="s">
        <v>339</v>
      </c>
    </row>
    <row r="99" spans="2:10" ht="150" x14ac:dyDescent="0.2">
      <c r="B99" s="537"/>
      <c r="C99" s="537"/>
      <c r="D99" s="272" t="s">
        <v>621</v>
      </c>
      <c r="E99" s="274">
        <v>44070</v>
      </c>
      <c r="F99" s="275" t="s">
        <v>622</v>
      </c>
      <c r="G99" s="272" t="s">
        <v>623</v>
      </c>
      <c r="H99" s="269" t="s">
        <v>337</v>
      </c>
      <c r="I99" s="270" t="s">
        <v>356</v>
      </c>
      <c r="J99" s="275" t="s">
        <v>339</v>
      </c>
    </row>
    <row r="100" spans="2:10" ht="255" x14ac:dyDescent="0.2">
      <c r="B100" s="537"/>
      <c r="C100" s="537"/>
      <c r="D100" s="272" t="s">
        <v>624</v>
      </c>
      <c r="E100" s="274">
        <v>44070</v>
      </c>
      <c r="F100" s="275" t="s">
        <v>625</v>
      </c>
      <c r="G100" s="272" t="s">
        <v>626</v>
      </c>
      <c r="H100" s="269" t="s">
        <v>337</v>
      </c>
      <c r="I100" s="270" t="s">
        <v>356</v>
      </c>
      <c r="J100" s="275" t="s">
        <v>339</v>
      </c>
    </row>
    <row r="101" spans="2:10" ht="150" x14ac:dyDescent="0.2">
      <c r="B101" s="537"/>
      <c r="C101" s="537"/>
      <c r="D101" s="272" t="s">
        <v>627</v>
      </c>
      <c r="E101" s="274">
        <v>44071</v>
      </c>
      <c r="F101" s="275" t="s">
        <v>628</v>
      </c>
      <c r="G101" s="272" t="s">
        <v>629</v>
      </c>
      <c r="H101" s="269" t="s">
        <v>630</v>
      </c>
      <c r="I101" s="270" t="s">
        <v>356</v>
      </c>
      <c r="J101" s="275" t="s">
        <v>339</v>
      </c>
    </row>
    <row r="102" spans="2:10" ht="390" x14ac:dyDescent="0.2">
      <c r="B102" s="537"/>
      <c r="C102" s="537"/>
      <c r="D102" s="272" t="s">
        <v>631</v>
      </c>
      <c r="E102" s="274">
        <v>44071</v>
      </c>
      <c r="F102" s="275" t="s">
        <v>632</v>
      </c>
      <c r="G102" s="269" t="s">
        <v>633</v>
      </c>
      <c r="H102" s="269" t="s">
        <v>337</v>
      </c>
      <c r="I102" s="270" t="s">
        <v>356</v>
      </c>
      <c r="J102" s="275" t="s">
        <v>339</v>
      </c>
    </row>
    <row r="103" spans="2:10" ht="225" x14ac:dyDescent="0.2">
      <c r="B103" s="537"/>
      <c r="C103" s="537"/>
      <c r="D103" s="272" t="s">
        <v>634</v>
      </c>
      <c r="E103" s="274">
        <v>44071</v>
      </c>
      <c r="F103" s="275" t="s">
        <v>635</v>
      </c>
      <c r="G103" s="272" t="s">
        <v>636</v>
      </c>
      <c r="H103" s="269" t="s">
        <v>337</v>
      </c>
      <c r="I103" s="270" t="s">
        <v>356</v>
      </c>
      <c r="J103" s="275" t="s">
        <v>339</v>
      </c>
    </row>
    <row r="104" spans="2:10" ht="285" x14ac:dyDescent="0.2">
      <c r="B104" s="537"/>
      <c r="C104" s="537"/>
      <c r="D104" s="272" t="s">
        <v>637</v>
      </c>
      <c r="E104" s="274">
        <v>44071</v>
      </c>
      <c r="F104" s="275" t="s">
        <v>638</v>
      </c>
      <c r="G104" s="272" t="s">
        <v>639</v>
      </c>
      <c r="H104" s="269" t="s">
        <v>337</v>
      </c>
      <c r="I104" s="270" t="s">
        <v>356</v>
      </c>
      <c r="J104" s="275" t="s">
        <v>339</v>
      </c>
    </row>
    <row r="105" spans="2:10" ht="285" x14ac:dyDescent="0.2">
      <c r="B105" s="538"/>
      <c r="C105" s="538"/>
      <c r="D105" s="272" t="s">
        <v>637</v>
      </c>
      <c r="E105" s="274">
        <v>44071</v>
      </c>
      <c r="F105" s="275" t="s">
        <v>640</v>
      </c>
      <c r="G105" s="272" t="s">
        <v>641</v>
      </c>
      <c r="H105" s="269" t="s">
        <v>337</v>
      </c>
      <c r="I105" s="270" t="s">
        <v>356</v>
      </c>
      <c r="J105" s="275" t="s">
        <v>339</v>
      </c>
    </row>
    <row r="106" spans="2:10" ht="270" x14ac:dyDescent="0.25">
      <c r="B106" s="257"/>
      <c r="C106" s="539">
        <v>4</v>
      </c>
      <c r="D106" s="272" t="s">
        <v>642</v>
      </c>
      <c r="E106" s="274">
        <v>44075</v>
      </c>
      <c r="F106" s="275" t="s">
        <v>643</v>
      </c>
      <c r="G106" s="280" t="s">
        <v>442</v>
      </c>
      <c r="H106" s="269" t="s">
        <v>337</v>
      </c>
      <c r="I106" s="270" t="s">
        <v>620</v>
      </c>
      <c r="J106" s="275" t="s">
        <v>339</v>
      </c>
    </row>
    <row r="107" spans="2:10" ht="240" x14ac:dyDescent="0.25">
      <c r="B107" s="257"/>
      <c r="C107" s="540"/>
      <c r="D107" s="272" t="s">
        <v>644</v>
      </c>
      <c r="E107" s="274">
        <v>44075</v>
      </c>
      <c r="F107" s="275" t="s">
        <v>645</v>
      </c>
      <c r="G107" s="272" t="s">
        <v>646</v>
      </c>
      <c r="H107" s="269" t="s">
        <v>337</v>
      </c>
      <c r="I107" s="270" t="s">
        <v>356</v>
      </c>
      <c r="J107" s="275" t="s">
        <v>339</v>
      </c>
    </row>
    <row r="108" spans="2:10" ht="195" x14ac:dyDescent="0.25">
      <c r="B108" s="257"/>
      <c r="C108" s="540"/>
      <c r="D108" s="272" t="s">
        <v>647</v>
      </c>
      <c r="E108" s="274">
        <v>44075</v>
      </c>
      <c r="F108" s="275" t="s">
        <v>648</v>
      </c>
      <c r="G108" s="272" t="s">
        <v>649</v>
      </c>
      <c r="H108" s="269" t="s">
        <v>337</v>
      </c>
      <c r="I108" s="270" t="s">
        <v>650</v>
      </c>
      <c r="J108" s="275" t="s">
        <v>339</v>
      </c>
    </row>
    <row r="109" spans="2:10" ht="180" x14ac:dyDescent="0.25">
      <c r="B109" s="257"/>
      <c r="C109" s="541"/>
      <c r="D109" s="272" t="s">
        <v>651</v>
      </c>
      <c r="E109" s="274">
        <v>44075</v>
      </c>
      <c r="F109" s="275" t="s">
        <v>652</v>
      </c>
      <c r="G109" s="272" t="s">
        <v>653</v>
      </c>
      <c r="H109" s="269" t="s">
        <v>337</v>
      </c>
      <c r="I109" s="270" t="s">
        <v>356</v>
      </c>
      <c r="J109" s="275" t="s">
        <v>339</v>
      </c>
    </row>
  </sheetData>
  <mergeCells count="17">
    <mergeCell ref="B70:B86"/>
    <mergeCell ref="C70:C86"/>
    <mergeCell ref="B87:B105"/>
    <mergeCell ref="C87:C105"/>
    <mergeCell ref="C106:C109"/>
    <mergeCell ref="B23:B30"/>
    <mergeCell ref="C23:C30"/>
    <mergeCell ref="B31:B50"/>
    <mergeCell ref="C31:C50"/>
    <mergeCell ref="B51:B69"/>
    <mergeCell ref="C51:C69"/>
    <mergeCell ref="B3:B6"/>
    <mergeCell ref="C3:C6"/>
    <mergeCell ref="B7:B12"/>
    <mergeCell ref="C7:C12"/>
    <mergeCell ref="B13:B22"/>
    <mergeCell ref="C13:C2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E65"/>
  <sheetViews>
    <sheetView view="pageBreakPreview" zoomScale="70" zoomScaleNormal="100" zoomScaleSheetLayoutView="70" workbookViewId="0">
      <selection activeCell="R10" sqref="R10"/>
    </sheetView>
  </sheetViews>
  <sheetFormatPr baseColWidth="10" defaultColWidth="11" defaultRowHeight="14.25" x14ac:dyDescent="0.2"/>
  <cols>
    <col min="1" max="1" width="1.75" style="1" customWidth="1"/>
    <col min="2" max="2" width="18.875" style="1" customWidth="1"/>
    <col min="3" max="3" width="12.25" style="2" customWidth="1"/>
    <col min="4" max="35" width="3.625" style="1" customWidth="1"/>
    <col min="36" max="37" width="3.625" style="2" customWidth="1"/>
    <col min="38" max="53" width="3.625" style="1" customWidth="1"/>
    <col min="54" max="54" width="3.625" style="2" customWidth="1"/>
    <col min="55" max="57" width="3.625" style="1" customWidth="1"/>
    <col min="58" max="16384" width="11" style="1"/>
  </cols>
  <sheetData>
    <row r="2" spans="2:54" ht="22.5" customHeight="1" x14ac:dyDescent="0.2">
      <c r="B2" s="546" t="s">
        <v>105</v>
      </c>
      <c r="C2" s="546"/>
      <c r="D2" s="550" t="s">
        <v>84</v>
      </c>
      <c r="E2" s="548"/>
      <c r="F2" s="548"/>
      <c r="G2" s="548"/>
      <c r="H2" s="548"/>
      <c r="I2" s="548"/>
      <c r="J2" s="548"/>
      <c r="K2" s="548"/>
      <c r="L2" s="548"/>
      <c r="M2" s="548"/>
      <c r="N2" s="548"/>
      <c r="O2" s="548"/>
      <c r="P2" s="548"/>
      <c r="Q2" s="548"/>
      <c r="R2" s="548"/>
      <c r="S2" s="548"/>
      <c r="T2" s="549"/>
      <c r="U2" s="547" t="s">
        <v>36</v>
      </c>
      <c r="V2" s="548"/>
      <c r="W2" s="548"/>
      <c r="X2" s="548"/>
      <c r="Y2" s="548"/>
      <c r="Z2" s="548"/>
      <c r="AA2" s="548"/>
      <c r="AB2" s="548"/>
      <c r="AC2" s="548"/>
      <c r="AD2" s="548"/>
      <c r="AE2" s="548"/>
      <c r="AF2" s="548"/>
      <c r="AG2" s="548"/>
      <c r="AH2" s="548"/>
      <c r="AI2" s="548"/>
      <c r="AJ2" s="548"/>
      <c r="AK2" s="549"/>
      <c r="AL2" s="547" t="s">
        <v>88</v>
      </c>
      <c r="AM2" s="548"/>
      <c r="AN2" s="548"/>
      <c r="AO2" s="548"/>
      <c r="AP2" s="548"/>
      <c r="AQ2" s="548"/>
      <c r="AR2" s="548"/>
      <c r="AS2" s="548"/>
      <c r="AT2" s="548"/>
      <c r="AU2" s="548"/>
      <c r="AV2" s="548"/>
      <c r="AW2" s="548"/>
      <c r="AX2" s="548"/>
      <c r="AY2" s="548"/>
      <c r="AZ2" s="549"/>
      <c r="BA2" s="542" t="s">
        <v>92</v>
      </c>
      <c r="BB2" s="544" t="s">
        <v>4</v>
      </c>
    </row>
    <row r="3" spans="2:54" s="2" customFormat="1" ht="92.25" customHeight="1" x14ac:dyDescent="0.2">
      <c r="B3" s="46" t="s">
        <v>0</v>
      </c>
      <c r="C3" s="47" t="s">
        <v>34</v>
      </c>
      <c r="D3" s="27" t="s">
        <v>68</v>
      </c>
      <c r="E3" s="28" t="s">
        <v>71</v>
      </c>
      <c r="F3" s="28" t="s">
        <v>70</v>
      </c>
      <c r="G3" s="28" t="s">
        <v>69</v>
      </c>
      <c r="H3" s="28" t="s">
        <v>74</v>
      </c>
      <c r="I3" s="28" t="s">
        <v>72</v>
      </c>
      <c r="J3" s="28" t="s">
        <v>73</v>
      </c>
      <c r="K3" s="28" t="s">
        <v>78</v>
      </c>
      <c r="L3" s="28" t="s">
        <v>75</v>
      </c>
      <c r="M3" s="28" t="s">
        <v>81</v>
      </c>
      <c r="N3" s="28" t="s">
        <v>80</v>
      </c>
      <c r="O3" s="28" t="s">
        <v>76</v>
      </c>
      <c r="P3" s="28" t="s">
        <v>77</v>
      </c>
      <c r="Q3" s="28" t="s">
        <v>79</v>
      </c>
      <c r="R3" s="28" t="s">
        <v>82</v>
      </c>
      <c r="S3" s="28" t="s">
        <v>83</v>
      </c>
      <c r="T3" s="29" t="s">
        <v>96</v>
      </c>
      <c r="U3" s="30" t="s">
        <v>39</v>
      </c>
      <c r="V3" s="28" t="s">
        <v>40</v>
      </c>
      <c r="W3" s="28" t="s">
        <v>63</v>
      </c>
      <c r="X3" s="28" t="s">
        <v>66</v>
      </c>
      <c r="Y3" s="28" t="s">
        <v>17</v>
      </c>
      <c r="Z3" s="28" t="s">
        <v>41</v>
      </c>
      <c r="AA3" s="28" t="s">
        <v>42</v>
      </c>
      <c r="AB3" s="28" t="s">
        <v>62</v>
      </c>
      <c r="AC3" s="28" t="s">
        <v>43</v>
      </c>
      <c r="AD3" s="28" t="s">
        <v>67</v>
      </c>
      <c r="AE3" s="28" t="s">
        <v>44</v>
      </c>
      <c r="AF3" s="28" t="s">
        <v>60</v>
      </c>
      <c r="AG3" s="28" t="s">
        <v>45</v>
      </c>
      <c r="AH3" s="28" t="s">
        <v>65</v>
      </c>
      <c r="AI3" s="28" t="s">
        <v>61</v>
      </c>
      <c r="AJ3" s="28" t="s">
        <v>64</v>
      </c>
      <c r="AK3" s="29" t="s">
        <v>96</v>
      </c>
      <c r="AL3" s="30" t="s">
        <v>54</v>
      </c>
      <c r="AM3" s="28" t="s">
        <v>55</v>
      </c>
      <c r="AN3" s="28" t="s">
        <v>56</v>
      </c>
      <c r="AO3" s="28" t="s">
        <v>50</v>
      </c>
      <c r="AP3" s="28" t="s">
        <v>46</v>
      </c>
      <c r="AQ3" s="28" t="s">
        <v>47</v>
      </c>
      <c r="AR3" s="28" t="s">
        <v>48</v>
      </c>
      <c r="AS3" s="28" t="s">
        <v>49</v>
      </c>
      <c r="AT3" s="28" t="s">
        <v>51</v>
      </c>
      <c r="AU3" s="28" t="s">
        <v>52</v>
      </c>
      <c r="AV3" s="28" t="s">
        <v>53</v>
      </c>
      <c r="AW3" s="28" t="s">
        <v>57</v>
      </c>
      <c r="AX3" s="28" t="s">
        <v>58</v>
      </c>
      <c r="AY3" s="28" t="s">
        <v>59</v>
      </c>
      <c r="AZ3" s="29" t="s">
        <v>96</v>
      </c>
      <c r="BA3" s="543"/>
      <c r="BB3" s="545"/>
    </row>
    <row r="4" spans="2:54" ht="18" customHeight="1" x14ac:dyDescent="0.2">
      <c r="B4" s="11" t="s">
        <v>33</v>
      </c>
      <c r="C4" s="12" t="s">
        <v>38</v>
      </c>
      <c r="D4" s="23"/>
      <c r="E4" s="24"/>
      <c r="F4" s="24"/>
      <c r="G4" s="24"/>
      <c r="H4" s="24"/>
      <c r="I4" s="24"/>
      <c r="J4" s="24"/>
      <c r="K4" s="24"/>
      <c r="L4" s="24"/>
      <c r="M4" s="24"/>
      <c r="N4" s="24"/>
      <c r="O4" s="24"/>
      <c r="P4" s="24"/>
      <c r="Q4" s="24"/>
      <c r="R4" s="24"/>
      <c r="S4" s="24"/>
      <c r="T4" s="25">
        <f>COUNTA(D4:S4)</f>
        <v>0</v>
      </c>
      <c r="U4" s="23"/>
      <c r="V4" s="24"/>
      <c r="W4" s="24"/>
      <c r="X4" s="24"/>
      <c r="Y4" s="24"/>
      <c r="Z4" s="24"/>
      <c r="AA4" s="24"/>
      <c r="AB4" s="24"/>
      <c r="AC4" s="24"/>
      <c r="AD4" s="24"/>
      <c r="AE4" s="24"/>
      <c r="AF4" s="24"/>
      <c r="AG4" s="24"/>
      <c r="AH4" s="24"/>
      <c r="AI4" s="24"/>
      <c r="AJ4" s="24"/>
      <c r="AK4" s="25">
        <f>COUNTA(U4:AJ4)</f>
        <v>0</v>
      </c>
      <c r="AL4" s="23"/>
      <c r="AM4" s="24"/>
      <c r="AN4" s="24"/>
      <c r="AO4" s="24"/>
      <c r="AP4" s="24"/>
      <c r="AQ4" s="24" t="s">
        <v>85</v>
      </c>
      <c r="AR4" s="24"/>
      <c r="AS4" s="24"/>
      <c r="AT4" s="24"/>
      <c r="AU4" s="24" t="s">
        <v>85</v>
      </c>
      <c r="AV4" s="24"/>
      <c r="AW4" s="24"/>
      <c r="AX4" s="24"/>
      <c r="AY4" s="24"/>
      <c r="AZ4" s="25">
        <f>COUNTA(AL4:AY4)</f>
        <v>2</v>
      </c>
      <c r="BA4" s="26">
        <f>AK4+AZ4</f>
        <v>2</v>
      </c>
      <c r="BB4" s="26">
        <f t="shared" ref="BB4:BB21" si="0">BA4+T4</f>
        <v>2</v>
      </c>
    </row>
    <row r="5" spans="2:54" ht="18" customHeight="1" x14ac:dyDescent="0.2">
      <c r="B5" s="11" t="s">
        <v>15</v>
      </c>
      <c r="C5" s="12" t="s">
        <v>38</v>
      </c>
      <c r="D5" s="6"/>
      <c r="E5" s="3"/>
      <c r="F5" s="3"/>
      <c r="G5" s="3"/>
      <c r="H5" s="3"/>
      <c r="I5" s="3"/>
      <c r="J5" s="3"/>
      <c r="K5" s="3"/>
      <c r="L5" s="3"/>
      <c r="M5" s="3"/>
      <c r="N5" s="3"/>
      <c r="O5" s="3"/>
      <c r="P5" s="3"/>
      <c r="Q5" s="3" t="s">
        <v>85</v>
      </c>
      <c r="R5" s="3"/>
      <c r="S5" s="3"/>
      <c r="T5" s="7">
        <f t="shared" ref="T5:T21" si="1">COUNTA(D5:S5)</f>
        <v>1</v>
      </c>
      <c r="U5" s="6"/>
      <c r="V5" s="3"/>
      <c r="W5" s="3"/>
      <c r="X5" s="3"/>
      <c r="Y5" s="3"/>
      <c r="Z5" s="3"/>
      <c r="AA5" s="3"/>
      <c r="AB5" s="3"/>
      <c r="AC5" s="3"/>
      <c r="AD5" s="3"/>
      <c r="AE5" s="3"/>
      <c r="AF5" s="3"/>
      <c r="AG5" s="3"/>
      <c r="AH5" s="3" t="s">
        <v>85</v>
      </c>
      <c r="AI5" s="3"/>
      <c r="AJ5" s="3"/>
      <c r="AK5" s="7">
        <f t="shared" ref="AK5:AK21" si="2">COUNTA(U5:AJ5)</f>
        <v>1</v>
      </c>
      <c r="AL5" s="6"/>
      <c r="AM5" s="3"/>
      <c r="AN5" s="3"/>
      <c r="AO5" s="3"/>
      <c r="AP5" s="3"/>
      <c r="AQ5" s="3"/>
      <c r="AR5" s="3" t="s">
        <v>85</v>
      </c>
      <c r="AS5" s="3"/>
      <c r="AT5" s="3"/>
      <c r="AU5" s="3"/>
      <c r="AV5" s="3"/>
      <c r="AW5" s="3"/>
      <c r="AX5" s="3"/>
      <c r="AY5" s="3" t="s">
        <v>85</v>
      </c>
      <c r="AZ5" s="7">
        <f t="shared" ref="AZ5:AZ21" si="3">COUNTA(AL5:AY5)</f>
        <v>2</v>
      </c>
      <c r="BA5" s="10">
        <f t="shared" ref="BA5:BA21" si="4">AK5+AZ5</f>
        <v>3</v>
      </c>
      <c r="BB5" s="10">
        <f t="shared" si="0"/>
        <v>4</v>
      </c>
    </row>
    <row r="6" spans="2:54" ht="18" customHeight="1" x14ac:dyDescent="0.2">
      <c r="B6" s="11" t="s">
        <v>32</v>
      </c>
      <c r="C6" s="12" t="s">
        <v>38</v>
      </c>
      <c r="D6" s="6"/>
      <c r="E6" s="3"/>
      <c r="F6" s="3"/>
      <c r="G6" s="3"/>
      <c r="H6" s="3"/>
      <c r="I6" s="3"/>
      <c r="J6" s="3"/>
      <c r="K6" s="3"/>
      <c r="L6" s="3"/>
      <c r="M6" s="3" t="s">
        <v>85</v>
      </c>
      <c r="N6" s="3"/>
      <c r="O6" s="3"/>
      <c r="P6" s="3"/>
      <c r="Q6" s="3"/>
      <c r="R6" s="3"/>
      <c r="S6" s="3"/>
      <c r="T6" s="7">
        <f t="shared" si="1"/>
        <v>1</v>
      </c>
      <c r="U6" s="6"/>
      <c r="V6" s="3"/>
      <c r="W6" s="3"/>
      <c r="X6" s="3"/>
      <c r="Y6" s="3"/>
      <c r="Z6" s="3"/>
      <c r="AA6" s="3"/>
      <c r="AB6" s="3"/>
      <c r="AC6" s="3"/>
      <c r="AD6" s="3"/>
      <c r="AE6" s="3"/>
      <c r="AF6" s="3"/>
      <c r="AG6" s="3"/>
      <c r="AH6" s="3"/>
      <c r="AI6" s="3"/>
      <c r="AJ6" s="3"/>
      <c r="AK6" s="7">
        <f t="shared" si="2"/>
        <v>0</v>
      </c>
      <c r="AL6" s="6"/>
      <c r="AM6" s="3"/>
      <c r="AN6" s="3"/>
      <c r="AO6" s="3"/>
      <c r="AP6" s="3"/>
      <c r="AQ6" s="3"/>
      <c r="AR6" s="3"/>
      <c r="AS6" s="3" t="s">
        <v>85</v>
      </c>
      <c r="AT6" s="3"/>
      <c r="AU6" s="3"/>
      <c r="AV6" s="3"/>
      <c r="AW6" s="3" t="s">
        <v>85</v>
      </c>
      <c r="AX6" s="3"/>
      <c r="AY6" s="3"/>
      <c r="AZ6" s="7">
        <f t="shared" si="3"/>
        <v>2</v>
      </c>
      <c r="BA6" s="10">
        <f t="shared" si="4"/>
        <v>2</v>
      </c>
      <c r="BB6" s="10">
        <f t="shared" si="0"/>
        <v>3</v>
      </c>
    </row>
    <row r="7" spans="2:54" ht="18" customHeight="1" x14ac:dyDescent="0.2">
      <c r="B7" s="11" t="s">
        <v>19</v>
      </c>
      <c r="C7" s="12" t="s">
        <v>38</v>
      </c>
      <c r="D7" s="6"/>
      <c r="E7" s="3"/>
      <c r="F7" s="3" t="s">
        <v>85</v>
      </c>
      <c r="G7" s="3"/>
      <c r="H7" s="3"/>
      <c r="I7" s="3"/>
      <c r="J7" s="3"/>
      <c r="K7" s="3"/>
      <c r="L7" s="3"/>
      <c r="M7" s="3"/>
      <c r="N7" s="3"/>
      <c r="O7" s="3"/>
      <c r="P7" s="3"/>
      <c r="Q7" s="3"/>
      <c r="R7" s="3"/>
      <c r="S7" s="3"/>
      <c r="T7" s="7">
        <f t="shared" si="1"/>
        <v>1</v>
      </c>
      <c r="U7" s="6"/>
      <c r="V7" s="3"/>
      <c r="W7" s="3"/>
      <c r="X7" s="3"/>
      <c r="Y7" s="3"/>
      <c r="Z7" s="3"/>
      <c r="AA7" s="3" t="s">
        <v>85</v>
      </c>
      <c r="AB7" s="3"/>
      <c r="AC7" s="3"/>
      <c r="AD7" s="3"/>
      <c r="AE7" s="3"/>
      <c r="AF7" s="3"/>
      <c r="AG7" s="3"/>
      <c r="AH7" s="3"/>
      <c r="AI7" s="3"/>
      <c r="AJ7" s="3"/>
      <c r="AK7" s="7">
        <f t="shared" si="2"/>
        <v>1</v>
      </c>
      <c r="AL7" s="6"/>
      <c r="AM7" s="3"/>
      <c r="AN7" s="3"/>
      <c r="AO7" s="3"/>
      <c r="AP7" s="3" t="s">
        <v>85</v>
      </c>
      <c r="AQ7" s="3"/>
      <c r="AR7" s="3"/>
      <c r="AS7" s="3"/>
      <c r="AT7" s="3"/>
      <c r="AU7" s="3"/>
      <c r="AV7" s="3"/>
      <c r="AW7" s="3"/>
      <c r="AX7" s="3"/>
      <c r="AY7" s="3"/>
      <c r="AZ7" s="7">
        <f t="shared" si="3"/>
        <v>1</v>
      </c>
      <c r="BA7" s="10">
        <f t="shared" si="4"/>
        <v>2</v>
      </c>
      <c r="BB7" s="10">
        <f t="shared" si="0"/>
        <v>3</v>
      </c>
    </row>
    <row r="8" spans="2:54" ht="18" customHeight="1" x14ac:dyDescent="0.2">
      <c r="B8" s="13" t="s">
        <v>21</v>
      </c>
      <c r="C8" s="14" t="s">
        <v>37</v>
      </c>
      <c r="D8" s="8"/>
      <c r="E8" s="4"/>
      <c r="F8" s="4"/>
      <c r="G8" s="4"/>
      <c r="H8" s="4"/>
      <c r="I8" s="4"/>
      <c r="J8" s="4"/>
      <c r="K8" s="4"/>
      <c r="L8" s="4"/>
      <c r="M8" s="4"/>
      <c r="N8" s="4"/>
      <c r="O8" s="4"/>
      <c r="P8" s="4"/>
      <c r="Q8" s="4"/>
      <c r="R8" s="4"/>
      <c r="S8" s="4"/>
      <c r="T8" s="7">
        <f t="shared" si="1"/>
        <v>0</v>
      </c>
      <c r="U8" s="8"/>
      <c r="V8" s="4"/>
      <c r="W8" s="4"/>
      <c r="X8" s="4"/>
      <c r="Y8" s="4"/>
      <c r="Z8" s="4"/>
      <c r="AA8" s="4"/>
      <c r="AB8" s="4"/>
      <c r="AC8" s="4"/>
      <c r="AD8" s="4"/>
      <c r="AE8" s="4"/>
      <c r="AF8" s="4"/>
      <c r="AG8" s="4"/>
      <c r="AH8" s="4"/>
      <c r="AI8" s="4"/>
      <c r="AJ8" s="4"/>
      <c r="AK8" s="7">
        <f t="shared" si="2"/>
        <v>0</v>
      </c>
      <c r="AL8" s="8"/>
      <c r="AM8" s="4"/>
      <c r="AN8" s="4"/>
      <c r="AO8" s="4"/>
      <c r="AP8" s="4"/>
      <c r="AQ8" s="4"/>
      <c r="AR8" s="4"/>
      <c r="AS8" s="4"/>
      <c r="AT8" s="4"/>
      <c r="AU8" s="4"/>
      <c r="AV8" s="4"/>
      <c r="AW8" s="4"/>
      <c r="AX8" s="4"/>
      <c r="AY8" s="4"/>
      <c r="AZ8" s="7">
        <f t="shared" si="3"/>
        <v>0</v>
      </c>
      <c r="BA8" s="10">
        <f t="shared" si="4"/>
        <v>0</v>
      </c>
      <c r="BB8" s="10">
        <f t="shared" si="0"/>
        <v>0</v>
      </c>
    </row>
    <row r="9" spans="2:54" ht="18" customHeight="1" x14ac:dyDescent="0.2">
      <c r="B9" s="13" t="s">
        <v>13</v>
      </c>
      <c r="C9" s="14" t="s">
        <v>37</v>
      </c>
      <c r="D9" s="8"/>
      <c r="E9" s="4"/>
      <c r="F9" s="4"/>
      <c r="G9" s="4"/>
      <c r="H9" s="4"/>
      <c r="I9" s="4" t="s">
        <v>85</v>
      </c>
      <c r="J9" s="4"/>
      <c r="K9" s="4"/>
      <c r="L9" s="4"/>
      <c r="M9" s="4"/>
      <c r="N9" s="4"/>
      <c r="O9" s="4" t="s">
        <v>85</v>
      </c>
      <c r="P9" s="4"/>
      <c r="Q9" s="4"/>
      <c r="R9" s="4"/>
      <c r="S9" s="4"/>
      <c r="T9" s="7">
        <f t="shared" si="1"/>
        <v>2</v>
      </c>
      <c r="U9" s="8"/>
      <c r="V9" s="4"/>
      <c r="W9" s="4"/>
      <c r="X9" s="4"/>
      <c r="Y9" s="4"/>
      <c r="Z9" s="4"/>
      <c r="AA9" s="4"/>
      <c r="AB9" s="4"/>
      <c r="AC9" s="4"/>
      <c r="AD9" s="4"/>
      <c r="AE9" s="4"/>
      <c r="AF9" s="4"/>
      <c r="AG9" s="4" t="s">
        <v>85</v>
      </c>
      <c r="AH9" s="4"/>
      <c r="AI9" s="4"/>
      <c r="AJ9" s="4"/>
      <c r="AK9" s="7">
        <f t="shared" si="2"/>
        <v>1</v>
      </c>
      <c r="AL9" s="8"/>
      <c r="AM9" s="4"/>
      <c r="AN9" s="4"/>
      <c r="AO9" s="4"/>
      <c r="AP9" s="4"/>
      <c r="AQ9" s="4"/>
      <c r="AR9" s="4"/>
      <c r="AS9" s="4"/>
      <c r="AT9" s="4"/>
      <c r="AU9" s="4"/>
      <c r="AV9" s="4"/>
      <c r="AW9" s="4"/>
      <c r="AX9" s="4"/>
      <c r="AY9" s="4"/>
      <c r="AZ9" s="7">
        <f t="shared" si="3"/>
        <v>0</v>
      </c>
      <c r="BA9" s="10">
        <f t="shared" si="4"/>
        <v>1</v>
      </c>
      <c r="BB9" s="10">
        <f t="shared" si="0"/>
        <v>3</v>
      </c>
    </row>
    <row r="10" spans="2:54" ht="18" customHeight="1" x14ac:dyDescent="0.2">
      <c r="B10" s="13" t="s">
        <v>14</v>
      </c>
      <c r="C10" s="14" t="s">
        <v>37</v>
      </c>
      <c r="D10" s="8"/>
      <c r="E10" s="4"/>
      <c r="F10" s="4"/>
      <c r="G10" s="4" t="s">
        <v>85</v>
      </c>
      <c r="H10" s="4"/>
      <c r="I10" s="4"/>
      <c r="J10" s="4"/>
      <c r="K10" s="4"/>
      <c r="L10" s="4"/>
      <c r="M10" s="4"/>
      <c r="N10" s="4"/>
      <c r="O10" s="4"/>
      <c r="P10" s="4"/>
      <c r="Q10" s="4"/>
      <c r="R10" s="4"/>
      <c r="S10" s="4"/>
      <c r="T10" s="7">
        <f t="shared" si="1"/>
        <v>1</v>
      </c>
      <c r="U10" s="8"/>
      <c r="V10" s="4"/>
      <c r="W10" s="4"/>
      <c r="X10" s="4"/>
      <c r="Y10" s="4"/>
      <c r="Z10" s="4"/>
      <c r="AA10" s="4"/>
      <c r="AB10" s="4"/>
      <c r="AC10" s="4" t="s">
        <v>85</v>
      </c>
      <c r="AD10" s="4"/>
      <c r="AE10" s="4"/>
      <c r="AF10" s="4"/>
      <c r="AG10" s="4"/>
      <c r="AH10" s="4"/>
      <c r="AI10" s="4"/>
      <c r="AJ10" s="4"/>
      <c r="AK10" s="7">
        <f t="shared" si="2"/>
        <v>1</v>
      </c>
      <c r="AL10" s="8"/>
      <c r="AM10" s="4"/>
      <c r="AN10" s="4"/>
      <c r="AO10" s="4"/>
      <c r="AP10" s="4"/>
      <c r="AQ10" s="4"/>
      <c r="AR10" s="4"/>
      <c r="AS10" s="4"/>
      <c r="AT10" s="4"/>
      <c r="AU10" s="4"/>
      <c r="AV10" s="4"/>
      <c r="AW10" s="4"/>
      <c r="AX10" s="4"/>
      <c r="AY10" s="4"/>
      <c r="AZ10" s="7">
        <f t="shared" si="3"/>
        <v>0</v>
      </c>
      <c r="BA10" s="10">
        <f t="shared" si="4"/>
        <v>1</v>
      </c>
      <c r="BB10" s="10">
        <f t="shared" si="0"/>
        <v>2</v>
      </c>
    </row>
    <row r="11" spans="2:54" ht="18" customHeight="1" x14ac:dyDescent="0.2">
      <c r="B11" s="13" t="s">
        <v>8</v>
      </c>
      <c r="C11" s="14" t="s">
        <v>37</v>
      </c>
      <c r="D11" s="8" t="s">
        <v>85</v>
      </c>
      <c r="E11" s="4"/>
      <c r="F11" s="4"/>
      <c r="G11" s="4"/>
      <c r="H11" s="4"/>
      <c r="I11" s="4"/>
      <c r="J11" s="4"/>
      <c r="K11" s="4"/>
      <c r="L11" s="4"/>
      <c r="M11" s="4"/>
      <c r="N11" s="4"/>
      <c r="O11" s="4"/>
      <c r="P11" s="4"/>
      <c r="Q11" s="4"/>
      <c r="R11" s="4"/>
      <c r="S11" s="4"/>
      <c r="T11" s="7">
        <f t="shared" si="1"/>
        <v>1</v>
      </c>
      <c r="U11" s="8" t="s">
        <v>85</v>
      </c>
      <c r="V11" s="4"/>
      <c r="W11" s="4"/>
      <c r="X11" s="4"/>
      <c r="Y11" s="4"/>
      <c r="Z11" s="4"/>
      <c r="AA11" s="4"/>
      <c r="AB11" s="4"/>
      <c r="AC11" s="4"/>
      <c r="AD11" s="4"/>
      <c r="AE11" s="4"/>
      <c r="AF11" s="4" t="s">
        <v>85</v>
      </c>
      <c r="AG11" s="4"/>
      <c r="AH11" s="4"/>
      <c r="AI11" s="4"/>
      <c r="AJ11" s="4"/>
      <c r="AK11" s="7">
        <f t="shared" si="2"/>
        <v>2</v>
      </c>
      <c r="AL11" s="8" t="s">
        <v>85</v>
      </c>
      <c r="AM11" s="4"/>
      <c r="AN11" s="4"/>
      <c r="AO11" s="4"/>
      <c r="AP11" s="4"/>
      <c r="AQ11" s="4"/>
      <c r="AR11" s="4"/>
      <c r="AS11" s="4"/>
      <c r="AT11" s="4"/>
      <c r="AU11" s="4"/>
      <c r="AV11" s="4"/>
      <c r="AW11" s="4"/>
      <c r="AX11" s="4"/>
      <c r="AY11" s="4"/>
      <c r="AZ11" s="7">
        <f t="shared" si="3"/>
        <v>1</v>
      </c>
      <c r="BA11" s="10">
        <f t="shared" si="4"/>
        <v>3</v>
      </c>
      <c r="BB11" s="10">
        <f t="shared" si="0"/>
        <v>4</v>
      </c>
    </row>
    <row r="12" spans="2:54" ht="18" customHeight="1" x14ac:dyDescent="0.2">
      <c r="B12" s="13" t="s">
        <v>7</v>
      </c>
      <c r="C12" s="14" t="s">
        <v>37</v>
      </c>
      <c r="D12" s="8"/>
      <c r="E12" s="4"/>
      <c r="F12" s="4"/>
      <c r="G12" s="4"/>
      <c r="H12" s="4"/>
      <c r="I12" s="4"/>
      <c r="J12" s="4" t="s">
        <v>85</v>
      </c>
      <c r="K12" s="4"/>
      <c r="L12" s="4"/>
      <c r="M12" s="4"/>
      <c r="N12" s="4"/>
      <c r="O12" s="4"/>
      <c r="P12" s="4"/>
      <c r="Q12" s="4"/>
      <c r="R12" s="4"/>
      <c r="S12" s="4"/>
      <c r="T12" s="7">
        <f t="shared" si="1"/>
        <v>1</v>
      </c>
      <c r="U12" s="8"/>
      <c r="V12" s="4" t="s">
        <v>85</v>
      </c>
      <c r="W12" s="4"/>
      <c r="X12" s="4"/>
      <c r="Y12" s="4"/>
      <c r="Z12" s="4"/>
      <c r="AA12" s="4"/>
      <c r="AB12" s="4"/>
      <c r="AC12" s="4"/>
      <c r="AD12" s="4"/>
      <c r="AE12" s="4"/>
      <c r="AF12" s="4"/>
      <c r="AG12" s="4"/>
      <c r="AH12" s="4"/>
      <c r="AI12" s="4"/>
      <c r="AJ12" s="4"/>
      <c r="AK12" s="7">
        <f t="shared" si="2"/>
        <v>1</v>
      </c>
      <c r="AL12" s="8"/>
      <c r="AM12" s="4"/>
      <c r="AN12" s="4"/>
      <c r="AO12" s="4" t="s">
        <v>85</v>
      </c>
      <c r="AP12" s="4"/>
      <c r="AQ12" s="4"/>
      <c r="AR12" s="4"/>
      <c r="AS12" s="4"/>
      <c r="AT12" s="4"/>
      <c r="AU12" s="4"/>
      <c r="AV12" s="4"/>
      <c r="AW12" s="4"/>
      <c r="AX12" s="4"/>
      <c r="AY12" s="4"/>
      <c r="AZ12" s="7">
        <f t="shared" si="3"/>
        <v>1</v>
      </c>
      <c r="BA12" s="10">
        <f t="shared" si="4"/>
        <v>2</v>
      </c>
      <c r="BB12" s="10">
        <f t="shared" si="0"/>
        <v>3</v>
      </c>
    </row>
    <row r="13" spans="2:54" ht="18" customHeight="1" x14ac:dyDescent="0.2">
      <c r="B13" s="13" t="s">
        <v>12</v>
      </c>
      <c r="C13" s="14" t="s">
        <v>37</v>
      </c>
      <c r="D13" s="8"/>
      <c r="E13" s="4" t="s">
        <v>85</v>
      </c>
      <c r="F13" s="4"/>
      <c r="G13" s="4"/>
      <c r="H13" s="4"/>
      <c r="I13" s="4"/>
      <c r="J13" s="4"/>
      <c r="K13" s="4"/>
      <c r="L13" s="4"/>
      <c r="M13" s="4"/>
      <c r="N13" s="4"/>
      <c r="O13" s="4"/>
      <c r="P13" s="4"/>
      <c r="Q13" s="4"/>
      <c r="R13" s="4"/>
      <c r="S13" s="4"/>
      <c r="T13" s="7">
        <f t="shared" si="1"/>
        <v>1</v>
      </c>
      <c r="U13" s="8"/>
      <c r="V13" s="4"/>
      <c r="W13" s="4"/>
      <c r="X13" s="4"/>
      <c r="Y13" s="4"/>
      <c r="Z13" s="4" t="s">
        <v>85</v>
      </c>
      <c r="AA13" s="4"/>
      <c r="AB13" s="4"/>
      <c r="AC13" s="4"/>
      <c r="AD13" s="4"/>
      <c r="AE13" s="4"/>
      <c r="AF13" s="4"/>
      <c r="AG13" s="4"/>
      <c r="AH13" s="4"/>
      <c r="AI13" s="4"/>
      <c r="AJ13" s="4"/>
      <c r="AK13" s="7">
        <f t="shared" si="2"/>
        <v>1</v>
      </c>
      <c r="AL13" s="8"/>
      <c r="AM13" s="4"/>
      <c r="AN13" s="4"/>
      <c r="AO13" s="4"/>
      <c r="AP13" s="4"/>
      <c r="AQ13" s="4"/>
      <c r="AR13" s="4"/>
      <c r="AS13" s="4"/>
      <c r="AT13" s="4"/>
      <c r="AU13" s="4"/>
      <c r="AV13" s="4"/>
      <c r="AW13" s="4"/>
      <c r="AX13" s="4"/>
      <c r="AY13" s="4"/>
      <c r="AZ13" s="7">
        <f t="shared" si="3"/>
        <v>0</v>
      </c>
      <c r="BA13" s="10">
        <f t="shared" si="4"/>
        <v>1</v>
      </c>
      <c r="BB13" s="10">
        <f t="shared" si="0"/>
        <v>2</v>
      </c>
    </row>
    <row r="14" spans="2:54" ht="18" customHeight="1" x14ac:dyDescent="0.2">
      <c r="B14" s="13" t="s">
        <v>11</v>
      </c>
      <c r="C14" s="14" t="s">
        <v>37</v>
      </c>
      <c r="D14" s="8"/>
      <c r="E14" s="4"/>
      <c r="F14" s="4"/>
      <c r="G14" s="4"/>
      <c r="H14" s="4"/>
      <c r="I14" s="4"/>
      <c r="J14" s="4"/>
      <c r="K14" s="4" t="s">
        <v>85</v>
      </c>
      <c r="L14" s="4"/>
      <c r="M14" s="4"/>
      <c r="N14" s="4"/>
      <c r="O14" s="4"/>
      <c r="P14" s="4"/>
      <c r="Q14" s="4"/>
      <c r="R14" s="4"/>
      <c r="S14" s="4"/>
      <c r="T14" s="7">
        <f t="shared" si="1"/>
        <v>1</v>
      </c>
      <c r="U14" s="8"/>
      <c r="V14" s="4"/>
      <c r="W14" s="4"/>
      <c r="X14" s="4"/>
      <c r="Y14" s="4"/>
      <c r="Z14" s="4"/>
      <c r="AA14" s="4"/>
      <c r="AB14" s="4"/>
      <c r="AC14" s="4"/>
      <c r="AD14" s="4"/>
      <c r="AE14" s="4" t="s">
        <v>85</v>
      </c>
      <c r="AF14" s="4"/>
      <c r="AG14" s="4"/>
      <c r="AH14" s="4"/>
      <c r="AI14" s="4" t="s">
        <v>85</v>
      </c>
      <c r="AJ14" s="4"/>
      <c r="AK14" s="7">
        <f t="shared" si="2"/>
        <v>2</v>
      </c>
      <c r="AL14" s="8"/>
      <c r="AM14" s="4"/>
      <c r="AN14" s="4"/>
      <c r="AO14" s="4"/>
      <c r="AP14" s="4"/>
      <c r="AQ14" s="4"/>
      <c r="AR14" s="4"/>
      <c r="AS14" s="4"/>
      <c r="AT14" s="4"/>
      <c r="AU14" s="4"/>
      <c r="AV14" s="4"/>
      <c r="AW14" s="4"/>
      <c r="AX14" s="4"/>
      <c r="AY14" s="4"/>
      <c r="AZ14" s="7">
        <f t="shared" si="3"/>
        <v>0</v>
      </c>
      <c r="BA14" s="10">
        <f t="shared" si="4"/>
        <v>2</v>
      </c>
      <c r="BB14" s="10">
        <f t="shared" si="0"/>
        <v>3</v>
      </c>
    </row>
    <row r="15" spans="2:54" ht="18" customHeight="1" x14ac:dyDescent="0.2">
      <c r="B15" s="13" t="s">
        <v>22</v>
      </c>
      <c r="C15" s="14" t="s">
        <v>37</v>
      </c>
      <c r="D15" s="8"/>
      <c r="E15" s="4"/>
      <c r="F15" s="4"/>
      <c r="G15" s="4"/>
      <c r="H15" s="4"/>
      <c r="I15" s="4"/>
      <c r="J15" s="4"/>
      <c r="K15" s="4"/>
      <c r="L15" s="4"/>
      <c r="M15" s="4"/>
      <c r="N15" s="4"/>
      <c r="O15" s="4"/>
      <c r="P15" s="4"/>
      <c r="Q15" s="4"/>
      <c r="R15" s="4"/>
      <c r="S15" s="4"/>
      <c r="T15" s="7">
        <f t="shared" si="1"/>
        <v>0</v>
      </c>
      <c r="U15" s="8"/>
      <c r="V15" s="4"/>
      <c r="W15" s="4" t="s">
        <v>85</v>
      </c>
      <c r="X15" s="4"/>
      <c r="Y15" s="4"/>
      <c r="Z15" s="4"/>
      <c r="AA15" s="4"/>
      <c r="AB15" s="4" t="s">
        <v>85</v>
      </c>
      <c r="AC15" s="4"/>
      <c r="AD15" s="4"/>
      <c r="AE15" s="4"/>
      <c r="AF15" s="4"/>
      <c r="AG15" s="4"/>
      <c r="AH15" s="4"/>
      <c r="AI15" s="4"/>
      <c r="AJ15" s="4"/>
      <c r="AK15" s="7">
        <f t="shared" si="2"/>
        <v>2</v>
      </c>
      <c r="AL15" s="8"/>
      <c r="AM15" s="4"/>
      <c r="AN15" s="4"/>
      <c r="AO15" s="4"/>
      <c r="AP15" s="4"/>
      <c r="AQ15" s="4"/>
      <c r="AR15" s="4"/>
      <c r="AS15" s="4"/>
      <c r="AT15" s="4"/>
      <c r="AU15" s="4"/>
      <c r="AV15" s="4"/>
      <c r="AW15" s="4"/>
      <c r="AX15" s="4"/>
      <c r="AY15" s="4"/>
      <c r="AZ15" s="7">
        <f t="shared" si="3"/>
        <v>0</v>
      </c>
      <c r="BA15" s="10">
        <f t="shared" si="4"/>
        <v>2</v>
      </c>
      <c r="BB15" s="10">
        <f t="shared" si="0"/>
        <v>2</v>
      </c>
    </row>
    <row r="16" spans="2:54" ht="18" customHeight="1" x14ac:dyDescent="0.2">
      <c r="B16" s="13" t="s">
        <v>10</v>
      </c>
      <c r="C16" s="14" t="s">
        <v>37</v>
      </c>
      <c r="D16" s="8"/>
      <c r="E16" s="4"/>
      <c r="F16" s="4"/>
      <c r="G16" s="4"/>
      <c r="H16" s="4"/>
      <c r="I16" s="4"/>
      <c r="J16" s="4"/>
      <c r="K16" s="4"/>
      <c r="L16" s="4"/>
      <c r="M16" s="4"/>
      <c r="N16" s="4"/>
      <c r="O16" s="4"/>
      <c r="P16" s="4" t="s">
        <v>85</v>
      </c>
      <c r="Q16" s="4"/>
      <c r="R16" s="4"/>
      <c r="S16" s="4"/>
      <c r="T16" s="7">
        <f t="shared" si="1"/>
        <v>1</v>
      </c>
      <c r="U16" s="8"/>
      <c r="V16" s="4"/>
      <c r="W16" s="4"/>
      <c r="X16" s="4" t="s">
        <v>85</v>
      </c>
      <c r="Y16" s="4"/>
      <c r="Z16" s="4"/>
      <c r="AA16" s="4"/>
      <c r="AB16" s="4"/>
      <c r="AC16" s="4"/>
      <c r="AD16" s="4"/>
      <c r="AE16" s="4"/>
      <c r="AF16" s="4"/>
      <c r="AG16" s="4"/>
      <c r="AH16" s="4"/>
      <c r="AI16" s="4"/>
      <c r="AJ16" s="4"/>
      <c r="AK16" s="7">
        <f t="shared" si="2"/>
        <v>1</v>
      </c>
      <c r="AL16" s="8"/>
      <c r="AM16" s="4" t="s">
        <v>85</v>
      </c>
      <c r="AN16" s="4" t="s">
        <v>85</v>
      </c>
      <c r="AO16" s="4"/>
      <c r="AP16" s="4"/>
      <c r="AQ16" s="4"/>
      <c r="AR16" s="4"/>
      <c r="AS16" s="4"/>
      <c r="AT16" s="4"/>
      <c r="AU16" s="4"/>
      <c r="AV16" s="4"/>
      <c r="AW16" s="4"/>
      <c r="AX16" s="4"/>
      <c r="AY16" s="4"/>
      <c r="AZ16" s="7">
        <f t="shared" si="3"/>
        <v>2</v>
      </c>
      <c r="BA16" s="10">
        <f t="shared" si="4"/>
        <v>3</v>
      </c>
      <c r="BB16" s="10">
        <f t="shared" si="0"/>
        <v>4</v>
      </c>
    </row>
    <row r="17" spans="2:57" ht="18" customHeight="1" x14ac:dyDescent="0.2">
      <c r="B17" s="13" t="s">
        <v>18</v>
      </c>
      <c r="C17" s="14" t="s">
        <v>37</v>
      </c>
      <c r="D17" s="8"/>
      <c r="E17" s="4"/>
      <c r="F17" s="4"/>
      <c r="G17" s="4"/>
      <c r="H17" s="4"/>
      <c r="I17" s="4"/>
      <c r="J17" s="4"/>
      <c r="K17" s="4"/>
      <c r="L17" s="4"/>
      <c r="M17" s="4"/>
      <c r="N17" s="4" t="s">
        <v>85</v>
      </c>
      <c r="O17" s="4"/>
      <c r="P17" s="4"/>
      <c r="Q17" s="4"/>
      <c r="R17" s="4"/>
      <c r="S17" s="4"/>
      <c r="T17" s="7">
        <f t="shared" si="1"/>
        <v>1</v>
      </c>
      <c r="U17" s="8"/>
      <c r="V17" s="4"/>
      <c r="W17" s="4"/>
      <c r="X17" s="4"/>
      <c r="Y17" s="4"/>
      <c r="Z17" s="4"/>
      <c r="AA17" s="4"/>
      <c r="AB17" s="4"/>
      <c r="AC17" s="4"/>
      <c r="AD17" s="4"/>
      <c r="AE17" s="4"/>
      <c r="AF17" s="4"/>
      <c r="AG17" s="4"/>
      <c r="AH17" s="4"/>
      <c r="AI17" s="4"/>
      <c r="AJ17" s="4" t="s">
        <v>85</v>
      </c>
      <c r="AK17" s="7">
        <f t="shared" si="2"/>
        <v>1</v>
      </c>
      <c r="AL17" s="8"/>
      <c r="AM17" s="4"/>
      <c r="AN17" s="4"/>
      <c r="AO17" s="4"/>
      <c r="AP17" s="4"/>
      <c r="AQ17" s="4"/>
      <c r="AR17" s="4"/>
      <c r="AS17" s="4"/>
      <c r="AT17" s="4"/>
      <c r="AU17" s="4"/>
      <c r="AV17" s="4"/>
      <c r="AW17" s="4"/>
      <c r="AX17" s="4"/>
      <c r="AY17" s="4"/>
      <c r="AZ17" s="7">
        <f t="shared" si="3"/>
        <v>0</v>
      </c>
      <c r="BA17" s="10">
        <f t="shared" si="4"/>
        <v>1</v>
      </c>
      <c r="BB17" s="10">
        <f t="shared" si="0"/>
        <v>2</v>
      </c>
    </row>
    <row r="18" spans="2:57" ht="18" customHeight="1" x14ac:dyDescent="0.2">
      <c r="B18" s="17" t="s">
        <v>9</v>
      </c>
      <c r="C18" s="18" t="s">
        <v>38</v>
      </c>
      <c r="D18" s="9"/>
      <c r="E18" s="5"/>
      <c r="F18" s="5"/>
      <c r="G18" s="5"/>
      <c r="H18" s="5"/>
      <c r="I18" s="5"/>
      <c r="J18" s="5"/>
      <c r="K18" s="5"/>
      <c r="L18" s="5" t="s">
        <v>85</v>
      </c>
      <c r="M18" s="5"/>
      <c r="N18" s="5"/>
      <c r="O18" s="5"/>
      <c r="P18" s="5"/>
      <c r="Q18" s="5"/>
      <c r="R18" s="5"/>
      <c r="S18" s="5"/>
      <c r="T18" s="7">
        <f t="shared" si="1"/>
        <v>1</v>
      </c>
      <c r="U18" s="9"/>
      <c r="V18" s="5"/>
      <c r="W18" s="5"/>
      <c r="X18" s="5"/>
      <c r="Y18" s="5"/>
      <c r="Z18" s="5"/>
      <c r="AA18" s="5"/>
      <c r="AB18" s="5"/>
      <c r="AC18" s="5"/>
      <c r="AD18" s="5"/>
      <c r="AE18" s="5"/>
      <c r="AF18" s="5"/>
      <c r="AG18" s="5"/>
      <c r="AH18" s="5"/>
      <c r="AI18" s="5"/>
      <c r="AJ18" s="5"/>
      <c r="AK18" s="7">
        <f t="shared" si="2"/>
        <v>0</v>
      </c>
      <c r="AL18" s="9"/>
      <c r="AM18" s="5"/>
      <c r="AN18" s="5"/>
      <c r="AO18" s="5"/>
      <c r="AP18" s="5"/>
      <c r="AQ18" s="5"/>
      <c r="AR18" s="5"/>
      <c r="AS18" s="5"/>
      <c r="AT18" s="5"/>
      <c r="AU18" s="5"/>
      <c r="AV18" s="5"/>
      <c r="AW18" s="5"/>
      <c r="AX18" s="5"/>
      <c r="AY18" s="5"/>
      <c r="AZ18" s="7">
        <f t="shared" si="3"/>
        <v>0</v>
      </c>
      <c r="BA18" s="10">
        <f t="shared" si="4"/>
        <v>0</v>
      </c>
      <c r="BB18" s="10">
        <f t="shared" si="0"/>
        <v>1</v>
      </c>
    </row>
    <row r="19" spans="2:57" ht="18" customHeight="1" x14ac:dyDescent="0.2">
      <c r="B19" s="17" t="s">
        <v>20</v>
      </c>
      <c r="C19" s="18" t="s">
        <v>38</v>
      </c>
      <c r="D19" s="9"/>
      <c r="E19" s="5"/>
      <c r="F19" s="5"/>
      <c r="G19" s="5"/>
      <c r="H19" s="5"/>
      <c r="I19" s="5"/>
      <c r="J19" s="5"/>
      <c r="K19" s="5"/>
      <c r="L19" s="5"/>
      <c r="M19" s="5"/>
      <c r="N19" s="5"/>
      <c r="O19" s="5"/>
      <c r="P19" s="5"/>
      <c r="Q19" s="5"/>
      <c r="R19" s="5"/>
      <c r="S19" s="5"/>
      <c r="T19" s="7">
        <f t="shared" si="1"/>
        <v>0</v>
      </c>
      <c r="U19" s="9"/>
      <c r="V19" s="5"/>
      <c r="W19" s="5"/>
      <c r="X19" s="5"/>
      <c r="Y19" s="5"/>
      <c r="Z19" s="5"/>
      <c r="AA19" s="5"/>
      <c r="AB19" s="5"/>
      <c r="AC19" s="5"/>
      <c r="AD19" s="5"/>
      <c r="AE19" s="5"/>
      <c r="AF19" s="5"/>
      <c r="AG19" s="5"/>
      <c r="AH19" s="5"/>
      <c r="AI19" s="5"/>
      <c r="AJ19" s="5"/>
      <c r="AK19" s="7">
        <f t="shared" si="2"/>
        <v>0</v>
      </c>
      <c r="AL19" s="9"/>
      <c r="AM19" s="5"/>
      <c r="AN19" s="5"/>
      <c r="AO19" s="5"/>
      <c r="AP19" s="5"/>
      <c r="AQ19" s="5"/>
      <c r="AR19" s="5"/>
      <c r="AS19" s="5"/>
      <c r="AT19" s="5" t="s">
        <v>85</v>
      </c>
      <c r="AU19" s="5"/>
      <c r="AV19" s="5"/>
      <c r="AW19" s="5"/>
      <c r="AX19" s="5"/>
      <c r="AY19" s="5"/>
      <c r="AZ19" s="7">
        <f t="shared" si="3"/>
        <v>1</v>
      </c>
      <c r="BA19" s="10">
        <f t="shared" si="4"/>
        <v>1</v>
      </c>
      <c r="BB19" s="10">
        <f t="shared" si="0"/>
        <v>1</v>
      </c>
    </row>
    <row r="20" spans="2:57" ht="18" customHeight="1" x14ac:dyDescent="0.2">
      <c r="B20" s="17" t="s">
        <v>23</v>
      </c>
      <c r="C20" s="18" t="s">
        <v>38</v>
      </c>
      <c r="D20" s="9"/>
      <c r="E20" s="5"/>
      <c r="F20" s="5"/>
      <c r="G20" s="5"/>
      <c r="H20" s="5" t="s">
        <v>85</v>
      </c>
      <c r="I20" s="5"/>
      <c r="J20" s="5"/>
      <c r="K20" s="5"/>
      <c r="L20" s="5"/>
      <c r="M20" s="5"/>
      <c r="N20" s="5"/>
      <c r="O20" s="5"/>
      <c r="P20" s="5"/>
      <c r="Q20" s="5"/>
      <c r="R20" s="5" t="s">
        <v>85</v>
      </c>
      <c r="S20" s="5"/>
      <c r="T20" s="7">
        <f t="shared" si="1"/>
        <v>2</v>
      </c>
      <c r="U20" s="9"/>
      <c r="V20" s="5"/>
      <c r="W20" s="5"/>
      <c r="X20" s="5"/>
      <c r="Y20" s="5"/>
      <c r="Z20" s="5"/>
      <c r="AA20" s="5"/>
      <c r="AB20" s="5"/>
      <c r="AC20" s="5"/>
      <c r="AD20" s="5" t="s">
        <v>85</v>
      </c>
      <c r="AE20" s="5"/>
      <c r="AF20" s="5"/>
      <c r="AG20" s="5"/>
      <c r="AH20" s="5"/>
      <c r="AI20" s="5"/>
      <c r="AJ20" s="5"/>
      <c r="AK20" s="7">
        <f t="shared" si="2"/>
        <v>1</v>
      </c>
      <c r="AL20" s="9"/>
      <c r="AM20" s="5"/>
      <c r="AN20" s="5"/>
      <c r="AO20" s="5"/>
      <c r="AP20" s="5"/>
      <c r="AQ20" s="5"/>
      <c r="AR20" s="5"/>
      <c r="AS20" s="5"/>
      <c r="AT20" s="5"/>
      <c r="AU20" s="5"/>
      <c r="AV20" s="5" t="s">
        <v>85</v>
      </c>
      <c r="AW20" s="5"/>
      <c r="AX20" s="5" t="s">
        <v>85</v>
      </c>
      <c r="AY20" s="5"/>
      <c r="AZ20" s="7">
        <f t="shared" si="3"/>
        <v>2</v>
      </c>
      <c r="BA20" s="10">
        <f t="shared" si="4"/>
        <v>3</v>
      </c>
      <c r="BB20" s="10">
        <f t="shared" si="0"/>
        <v>5</v>
      </c>
    </row>
    <row r="21" spans="2:57" ht="18" customHeight="1" x14ac:dyDescent="0.2">
      <c r="B21" s="15" t="s">
        <v>35</v>
      </c>
      <c r="C21" s="16" t="s">
        <v>86</v>
      </c>
      <c r="D21" s="19"/>
      <c r="E21" s="20"/>
      <c r="F21" s="20"/>
      <c r="G21" s="20"/>
      <c r="H21" s="20"/>
      <c r="I21" s="20"/>
      <c r="J21" s="20"/>
      <c r="K21" s="20"/>
      <c r="L21" s="20"/>
      <c r="M21" s="20"/>
      <c r="N21" s="20"/>
      <c r="O21" s="20"/>
      <c r="P21" s="20"/>
      <c r="Q21" s="20"/>
      <c r="R21" s="20"/>
      <c r="S21" s="20" t="s">
        <v>85</v>
      </c>
      <c r="T21" s="21">
        <f t="shared" si="1"/>
        <v>1</v>
      </c>
      <c r="U21" s="19"/>
      <c r="V21" s="20"/>
      <c r="W21" s="20"/>
      <c r="X21" s="20"/>
      <c r="Y21" s="20" t="s">
        <v>85</v>
      </c>
      <c r="Z21" s="20"/>
      <c r="AA21" s="20"/>
      <c r="AB21" s="20"/>
      <c r="AC21" s="20"/>
      <c r="AD21" s="20"/>
      <c r="AE21" s="20"/>
      <c r="AF21" s="20"/>
      <c r="AG21" s="20"/>
      <c r="AH21" s="20"/>
      <c r="AI21" s="20"/>
      <c r="AJ21" s="20"/>
      <c r="AK21" s="21">
        <f t="shared" si="2"/>
        <v>1</v>
      </c>
      <c r="AL21" s="19"/>
      <c r="AM21" s="20"/>
      <c r="AN21" s="20"/>
      <c r="AO21" s="20"/>
      <c r="AP21" s="20"/>
      <c r="AQ21" s="20"/>
      <c r="AR21" s="20"/>
      <c r="AS21" s="20"/>
      <c r="AT21" s="20"/>
      <c r="AU21" s="20"/>
      <c r="AV21" s="20"/>
      <c r="AW21" s="20"/>
      <c r="AX21" s="20"/>
      <c r="AY21" s="20"/>
      <c r="AZ21" s="21">
        <f t="shared" si="3"/>
        <v>0</v>
      </c>
      <c r="BA21" s="22">
        <f t="shared" si="4"/>
        <v>1</v>
      </c>
      <c r="BB21" s="22">
        <f t="shared" si="0"/>
        <v>2</v>
      </c>
    </row>
    <row r="22" spans="2:57" ht="18" customHeight="1" x14ac:dyDescent="0.2">
      <c r="D22" s="31">
        <f t="shared" ref="D22:S22" si="5">COUNTA(D4:D21)</f>
        <v>1</v>
      </c>
      <c r="E22" s="32">
        <f t="shared" si="5"/>
        <v>1</v>
      </c>
      <c r="F22" s="32">
        <f t="shared" si="5"/>
        <v>1</v>
      </c>
      <c r="G22" s="32">
        <f t="shared" si="5"/>
        <v>1</v>
      </c>
      <c r="H22" s="32">
        <f t="shared" si="5"/>
        <v>1</v>
      </c>
      <c r="I22" s="32">
        <f t="shared" si="5"/>
        <v>1</v>
      </c>
      <c r="J22" s="32">
        <f t="shared" si="5"/>
        <v>1</v>
      </c>
      <c r="K22" s="32">
        <f t="shared" si="5"/>
        <v>1</v>
      </c>
      <c r="L22" s="32">
        <f t="shared" si="5"/>
        <v>1</v>
      </c>
      <c r="M22" s="32">
        <f t="shared" si="5"/>
        <v>1</v>
      </c>
      <c r="N22" s="32">
        <f t="shared" si="5"/>
        <v>1</v>
      </c>
      <c r="O22" s="32">
        <f t="shared" si="5"/>
        <v>1</v>
      </c>
      <c r="P22" s="32">
        <f t="shared" si="5"/>
        <v>1</v>
      </c>
      <c r="Q22" s="32">
        <f t="shared" si="5"/>
        <v>1</v>
      </c>
      <c r="R22" s="32">
        <f t="shared" si="5"/>
        <v>1</v>
      </c>
      <c r="S22" s="32">
        <f t="shared" si="5"/>
        <v>1</v>
      </c>
      <c r="T22" s="33">
        <f>SUM(T4:T21)</f>
        <v>16</v>
      </c>
      <c r="U22" s="34">
        <f>COUNTA(U4:U21)</f>
        <v>1</v>
      </c>
      <c r="V22" s="32">
        <f t="shared" ref="V22:AJ22" si="6">COUNTA(V4:V21)</f>
        <v>1</v>
      </c>
      <c r="W22" s="32">
        <f t="shared" si="6"/>
        <v>1</v>
      </c>
      <c r="X22" s="32">
        <f t="shared" si="6"/>
        <v>1</v>
      </c>
      <c r="Y22" s="32">
        <f t="shared" si="6"/>
        <v>1</v>
      </c>
      <c r="Z22" s="32">
        <f t="shared" si="6"/>
        <v>1</v>
      </c>
      <c r="AA22" s="32">
        <f t="shared" si="6"/>
        <v>1</v>
      </c>
      <c r="AB22" s="32">
        <f t="shared" si="6"/>
        <v>1</v>
      </c>
      <c r="AC22" s="32">
        <f t="shared" si="6"/>
        <v>1</v>
      </c>
      <c r="AD22" s="32">
        <f t="shared" si="6"/>
        <v>1</v>
      </c>
      <c r="AE22" s="32">
        <f t="shared" si="6"/>
        <v>1</v>
      </c>
      <c r="AF22" s="32">
        <f t="shared" si="6"/>
        <v>1</v>
      </c>
      <c r="AG22" s="32">
        <f t="shared" si="6"/>
        <v>1</v>
      </c>
      <c r="AH22" s="32">
        <f t="shared" si="6"/>
        <v>1</v>
      </c>
      <c r="AI22" s="32">
        <f t="shared" si="6"/>
        <v>1</v>
      </c>
      <c r="AJ22" s="32">
        <f t="shared" si="6"/>
        <v>1</v>
      </c>
      <c r="AK22" s="33">
        <f>SUM(AK4:AK21)</f>
        <v>16</v>
      </c>
      <c r="AL22" s="34">
        <f t="shared" ref="AL22:AY22" si="7">COUNTA(AL4:AL21)</f>
        <v>1</v>
      </c>
      <c r="AM22" s="32">
        <f t="shared" si="7"/>
        <v>1</v>
      </c>
      <c r="AN22" s="32">
        <f t="shared" si="7"/>
        <v>1</v>
      </c>
      <c r="AO22" s="32">
        <f t="shared" si="7"/>
        <v>1</v>
      </c>
      <c r="AP22" s="32">
        <f t="shared" si="7"/>
        <v>1</v>
      </c>
      <c r="AQ22" s="32">
        <f t="shared" si="7"/>
        <v>1</v>
      </c>
      <c r="AR22" s="32">
        <f t="shared" si="7"/>
        <v>1</v>
      </c>
      <c r="AS22" s="32">
        <f t="shared" si="7"/>
        <v>1</v>
      </c>
      <c r="AT22" s="32">
        <f t="shared" si="7"/>
        <v>1</v>
      </c>
      <c r="AU22" s="32">
        <f t="shared" si="7"/>
        <v>1</v>
      </c>
      <c r="AV22" s="32">
        <f t="shared" si="7"/>
        <v>1</v>
      </c>
      <c r="AW22" s="32">
        <f t="shared" si="7"/>
        <v>1</v>
      </c>
      <c r="AX22" s="32">
        <f t="shared" si="7"/>
        <v>1</v>
      </c>
      <c r="AY22" s="32">
        <f t="shared" si="7"/>
        <v>1</v>
      </c>
      <c r="AZ22" s="33">
        <f>SUM(AZ4:AZ21)</f>
        <v>14</v>
      </c>
      <c r="BA22" s="35">
        <f>SUM(BA4:BA21)</f>
        <v>30</v>
      </c>
      <c r="BB22" s="36">
        <f>SUM(BB4:BB21)</f>
        <v>46</v>
      </c>
    </row>
    <row r="24" spans="2:57" ht="22.5" customHeight="1" x14ac:dyDescent="0.2">
      <c r="B24" s="546" t="s">
        <v>106</v>
      </c>
      <c r="C24" s="546"/>
      <c r="D24" s="550" t="s">
        <v>84</v>
      </c>
      <c r="E24" s="548"/>
      <c r="F24" s="548"/>
      <c r="G24" s="548"/>
      <c r="H24" s="548"/>
      <c r="I24" s="548"/>
      <c r="J24" s="548"/>
      <c r="K24" s="548"/>
      <c r="L24" s="548"/>
      <c r="M24" s="548"/>
      <c r="N24" s="548"/>
      <c r="O24" s="548"/>
      <c r="P24" s="548"/>
      <c r="Q24" s="548"/>
      <c r="R24" s="548"/>
      <c r="S24" s="548"/>
      <c r="T24" s="548"/>
      <c r="U24" s="548"/>
      <c r="V24" s="549"/>
      <c r="W24" s="547" t="s">
        <v>93</v>
      </c>
      <c r="X24" s="548"/>
      <c r="Y24" s="548"/>
      <c r="Z24" s="548"/>
      <c r="AA24" s="548"/>
      <c r="AB24" s="548"/>
      <c r="AC24" s="548"/>
      <c r="AD24" s="548"/>
      <c r="AE24" s="548"/>
      <c r="AF24" s="548"/>
      <c r="AG24" s="548"/>
      <c r="AH24" s="548"/>
      <c r="AI24" s="548"/>
      <c r="AJ24" s="548"/>
      <c r="AK24" s="548"/>
      <c r="AL24" s="548"/>
      <c r="AM24" s="548"/>
      <c r="AN24" s="549"/>
      <c r="AO24" s="547" t="s">
        <v>88</v>
      </c>
      <c r="AP24" s="548"/>
      <c r="AQ24" s="548"/>
      <c r="AR24" s="548"/>
      <c r="AS24" s="548"/>
      <c r="AT24" s="548"/>
      <c r="AU24" s="548"/>
      <c r="AV24" s="548"/>
      <c r="AW24" s="548"/>
      <c r="AX24" s="548"/>
      <c r="AY24" s="548"/>
      <c r="AZ24" s="548"/>
      <c r="BA24" s="548"/>
      <c r="BB24" s="548"/>
      <c r="BC24" s="549"/>
      <c r="BD24" s="542" t="s">
        <v>92</v>
      </c>
      <c r="BE24" s="544" t="s">
        <v>4</v>
      </c>
    </row>
    <row r="25" spans="2:57" s="2" customFormat="1" ht="92.25" customHeight="1" x14ac:dyDescent="0.2">
      <c r="B25" s="46" t="s">
        <v>0</v>
      </c>
      <c r="C25" s="47" t="s">
        <v>34</v>
      </c>
      <c r="D25" s="27" t="s">
        <v>68</v>
      </c>
      <c r="E25" s="37" t="s">
        <v>89</v>
      </c>
      <c r="F25" s="28" t="s">
        <v>71</v>
      </c>
      <c r="G25" s="28" t="s">
        <v>70</v>
      </c>
      <c r="H25" s="28" t="s">
        <v>69</v>
      </c>
      <c r="I25" s="37" t="s">
        <v>90</v>
      </c>
      <c r="J25" s="28" t="s">
        <v>72</v>
      </c>
      <c r="K25" s="37" t="s">
        <v>91</v>
      </c>
      <c r="L25" s="28" t="s">
        <v>73</v>
      </c>
      <c r="M25" s="28" t="s">
        <v>78</v>
      </c>
      <c r="N25" s="28" t="s">
        <v>75</v>
      </c>
      <c r="O25" s="28" t="s">
        <v>81</v>
      </c>
      <c r="P25" s="28" t="s">
        <v>80</v>
      </c>
      <c r="Q25" s="28" t="s">
        <v>76</v>
      </c>
      <c r="R25" s="28" t="s">
        <v>77</v>
      </c>
      <c r="S25" s="28" t="s">
        <v>79</v>
      </c>
      <c r="T25" s="28" t="s">
        <v>82</v>
      </c>
      <c r="U25" s="28" t="s">
        <v>83</v>
      </c>
      <c r="V25" s="29" t="s">
        <v>96</v>
      </c>
      <c r="W25" s="30" t="s">
        <v>39</v>
      </c>
      <c r="X25" s="28" t="s">
        <v>40</v>
      </c>
      <c r="Y25" s="28" t="s">
        <v>63</v>
      </c>
      <c r="Z25" s="28" t="s">
        <v>66</v>
      </c>
      <c r="AA25" s="28" t="s">
        <v>17</v>
      </c>
      <c r="AB25" s="28" t="s">
        <v>41</v>
      </c>
      <c r="AC25" s="28" t="s">
        <v>42</v>
      </c>
      <c r="AD25" s="28" t="s">
        <v>62</v>
      </c>
      <c r="AE25" s="28" t="s">
        <v>43</v>
      </c>
      <c r="AF25" s="37" t="s">
        <v>95</v>
      </c>
      <c r="AG25" s="37" t="s">
        <v>94</v>
      </c>
      <c r="AH25" s="28" t="s">
        <v>44</v>
      </c>
      <c r="AI25" s="28" t="s">
        <v>60</v>
      </c>
      <c r="AJ25" s="28" t="s">
        <v>45</v>
      </c>
      <c r="AK25" s="37" t="s">
        <v>87</v>
      </c>
      <c r="AL25" s="28" t="s">
        <v>61</v>
      </c>
      <c r="AM25" s="28" t="s">
        <v>64</v>
      </c>
      <c r="AN25" s="29" t="s">
        <v>96</v>
      </c>
      <c r="AO25" s="30" t="s">
        <v>54</v>
      </c>
      <c r="AP25" s="28" t="s">
        <v>55</v>
      </c>
      <c r="AQ25" s="28" t="s">
        <v>56</v>
      </c>
      <c r="AR25" s="28" t="s">
        <v>50</v>
      </c>
      <c r="AS25" s="28" t="s">
        <v>46</v>
      </c>
      <c r="AT25" s="28" t="s">
        <v>47</v>
      </c>
      <c r="AU25" s="28" t="s">
        <v>48</v>
      </c>
      <c r="AV25" s="28" t="s">
        <v>49</v>
      </c>
      <c r="AW25" s="28" t="s">
        <v>51</v>
      </c>
      <c r="AX25" s="28" t="s">
        <v>52</v>
      </c>
      <c r="AY25" s="28" t="s">
        <v>53</v>
      </c>
      <c r="AZ25" s="28" t="s">
        <v>57</v>
      </c>
      <c r="BA25" s="28" t="s">
        <v>58</v>
      </c>
      <c r="BB25" s="28" t="s">
        <v>59</v>
      </c>
      <c r="BC25" s="29" t="s">
        <v>96</v>
      </c>
      <c r="BD25" s="543"/>
      <c r="BE25" s="545"/>
    </row>
    <row r="26" spans="2:57" ht="18" customHeight="1" x14ac:dyDescent="0.2">
      <c r="B26" s="11" t="s">
        <v>33</v>
      </c>
      <c r="C26" s="12" t="s">
        <v>38</v>
      </c>
      <c r="D26" s="23"/>
      <c r="E26" s="24"/>
      <c r="F26" s="24"/>
      <c r="G26" s="24"/>
      <c r="H26" s="24"/>
      <c r="I26" s="24"/>
      <c r="J26" s="24"/>
      <c r="K26" s="24"/>
      <c r="L26" s="24"/>
      <c r="M26" s="24"/>
      <c r="N26" s="24"/>
      <c r="O26" s="24"/>
      <c r="P26" s="24"/>
      <c r="Q26" s="24"/>
      <c r="R26" s="24"/>
      <c r="S26" s="24"/>
      <c r="T26" s="24"/>
      <c r="U26" s="24"/>
      <c r="V26" s="25">
        <f t="shared" ref="V26:V40" si="8">COUNTA(D26:U26)</f>
        <v>0</v>
      </c>
      <c r="W26" s="23"/>
      <c r="X26" s="24"/>
      <c r="Y26" s="24"/>
      <c r="Z26" s="24"/>
      <c r="AA26" s="24"/>
      <c r="AB26" s="24"/>
      <c r="AC26" s="24"/>
      <c r="AD26" s="24"/>
      <c r="AE26" s="24"/>
      <c r="AF26" s="24"/>
      <c r="AG26" s="24"/>
      <c r="AH26" s="24"/>
      <c r="AI26" s="24" t="s">
        <v>85</v>
      </c>
      <c r="AJ26" s="24"/>
      <c r="AK26" s="24"/>
      <c r="AL26" s="24"/>
      <c r="AM26" s="24"/>
      <c r="AN26" s="25">
        <f>COUNTA(W26:AM26)</f>
        <v>1</v>
      </c>
      <c r="AO26" s="23"/>
      <c r="AP26" s="24"/>
      <c r="AQ26" s="24"/>
      <c r="AR26" s="24"/>
      <c r="AS26" s="24"/>
      <c r="AT26" s="24" t="s">
        <v>85</v>
      </c>
      <c r="AU26" s="24"/>
      <c r="AV26" s="24"/>
      <c r="AW26" s="24"/>
      <c r="AX26" s="24"/>
      <c r="AY26" s="24"/>
      <c r="AZ26" s="24"/>
      <c r="BA26" s="24" t="s">
        <v>85</v>
      </c>
      <c r="BB26" s="24"/>
      <c r="BC26" s="25">
        <f>COUNTA(AO26:BB26)</f>
        <v>2</v>
      </c>
      <c r="BD26" s="26">
        <f>AN26+BC26</f>
        <v>3</v>
      </c>
      <c r="BE26" s="26">
        <f t="shared" ref="BE26:BE40" si="9">BD26+V26</f>
        <v>3</v>
      </c>
    </row>
    <row r="27" spans="2:57" ht="18" customHeight="1" x14ac:dyDescent="0.2">
      <c r="B27" s="11" t="s">
        <v>15</v>
      </c>
      <c r="C27" s="12" t="s">
        <v>38</v>
      </c>
      <c r="D27" s="6"/>
      <c r="E27" s="3"/>
      <c r="F27" s="3"/>
      <c r="G27" s="3"/>
      <c r="H27" s="3"/>
      <c r="I27" s="3" t="s">
        <v>85</v>
      </c>
      <c r="J27" s="3"/>
      <c r="K27" s="3"/>
      <c r="L27" s="3"/>
      <c r="M27" s="3"/>
      <c r="N27" s="3"/>
      <c r="O27" s="3"/>
      <c r="P27" s="3"/>
      <c r="Q27" s="3"/>
      <c r="R27" s="3"/>
      <c r="S27" s="3"/>
      <c r="T27" s="3"/>
      <c r="U27" s="3"/>
      <c r="V27" s="7">
        <f t="shared" si="8"/>
        <v>1</v>
      </c>
      <c r="W27" s="6"/>
      <c r="X27" s="3"/>
      <c r="Y27" s="3"/>
      <c r="Z27" s="3"/>
      <c r="AA27" s="3"/>
      <c r="AB27" s="3"/>
      <c r="AC27" s="3"/>
      <c r="AD27" s="3"/>
      <c r="AE27" s="3"/>
      <c r="AF27" s="3" t="s">
        <v>85</v>
      </c>
      <c r="AG27" s="3"/>
      <c r="AH27" s="3"/>
      <c r="AI27" s="3"/>
      <c r="AJ27" s="3"/>
      <c r="AK27" s="3"/>
      <c r="AL27" s="3"/>
      <c r="AM27" s="3"/>
      <c r="AN27" s="7">
        <f t="shared" ref="AN27:AN39" si="10">COUNTA(W27:AM27)</f>
        <v>1</v>
      </c>
      <c r="AO27" s="6"/>
      <c r="AP27" s="3"/>
      <c r="AQ27" s="3"/>
      <c r="AR27" s="3"/>
      <c r="AS27" s="3"/>
      <c r="AT27" s="3"/>
      <c r="AU27" s="3" t="s">
        <v>85</v>
      </c>
      <c r="AV27" s="3"/>
      <c r="AW27" s="3"/>
      <c r="AX27" s="3" t="s">
        <v>85</v>
      </c>
      <c r="AY27" s="3"/>
      <c r="AZ27" s="3"/>
      <c r="BA27" s="3"/>
      <c r="BB27" s="3" t="s">
        <v>85</v>
      </c>
      <c r="BC27" s="7">
        <f t="shared" ref="BC27:BC40" si="11">COUNTA(AO27:BB27)</f>
        <v>3</v>
      </c>
      <c r="BD27" s="10">
        <f t="shared" ref="BD27:BD40" si="12">AN27+BC27</f>
        <v>4</v>
      </c>
      <c r="BE27" s="10">
        <f t="shared" si="9"/>
        <v>5</v>
      </c>
    </row>
    <row r="28" spans="2:57" ht="18" customHeight="1" x14ac:dyDescent="0.2">
      <c r="B28" s="11" t="s">
        <v>32</v>
      </c>
      <c r="C28" s="12" t="s">
        <v>38</v>
      </c>
      <c r="D28" s="6"/>
      <c r="E28" s="3"/>
      <c r="F28" s="3"/>
      <c r="G28" s="3" t="s">
        <v>85</v>
      </c>
      <c r="H28" s="3"/>
      <c r="I28" s="3"/>
      <c r="J28" s="3"/>
      <c r="K28" s="3"/>
      <c r="L28" s="3"/>
      <c r="M28" s="3"/>
      <c r="N28" s="3"/>
      <c r="O28" s="3"/>
      <c r="P28" s="3"/>
      <c r="Q28" s="3"/>
      <c r="R28" s="3"/>
      <c r="S28" s="3"/>
      <c r="T28" s="3"/>
      <c r="U28" s="3"/>
      <c r="V28" s="7">
        <f t="shared" si="8"/>
        <v>1</v>
      </c>
      <c r="W28" s="6"/>
      <c r="X28" s="3"/>
      <c r="Y28" s="3"/>
      <c r="Z28" s="3"/>
      <c r="AA28" s="3"/>
      <c r="AB28" s="3"/>
      <c r="AC28" s="3" t="s">
        <v>85</v>
      </c>
      <c r="AD28" s="3"/>
      <c r="AE28" s="3"/>
      <c r="AF28" s="3"/>
      <c r="AG28" s="3"/>
      <c r="AH28" s="3"/>
      <c r="AI28" s="3"/>
      <c r="AJ28" s="3"/>
      <c r="AK28" s="3"/>
      <c r="AL28" s="3"/>
      <c r="AM28" s="3"/>
      <c r="AN28" s="7">
        <f t="shared" si="10"/>
        <v>1</v>
      </c>
      <c r="AO28" s="6"/>
      <c r="AP28" s="3"/>
      <c r="AQ28" s="3"/>
      <c r="AR28" s="3"/>
      <c r="AS28" s="3"/>
      <c r="AT28" s="3"/>
      <c r="AU28" s="3"/>
      <c r="AV28" s="3" t="s">
        <v>85</v>
      </c>
      <c r="AW28" s="3"/>
      <c r="AX28" s="3"/>
      <c r="AY28" s="3"/>
      <c r="AZ28" s="3" t="s">
        <v>85</v>
      </c>
      <c r="BA28" s="3"/>
      <c r="BB28" s="3"/>
      <c r="BC28" s="7">
        <f t="shared" si="11"/>
        <v>2</v>
      </c>
      <c r="BD28" s="10">
        <f t="shared" si="12"/>
        <v>3</v>
      </c>
      <c r="BE28" s="10">
        <f t="shared" si="9"/>
        <v>4</v>
      </c>
    </row>
    <row r="29" spans="2:57" ht="18" customHeight="1" x14ac:dyDescent="0.2">
      <c r="B29" s="11" t="s">
        <v>19</v>
      </c>
      <c r="C29" s="12" t="s">
        <v>38</v>
      </c>
      <c r="D29" s="6"/>
      <c r="E29" s="3"/>
      <c r="F29" s="3"/>
      <c r="G29" s="3"/>
      <c r="H29" s="3"/>
      <c r="I29" s="3"/>
      <c r="J29" s="3"/>
      <c r="K29" s="3"/>
      <c r="L29" s="3"/>
      <c r="M29" s="3"/>
      <c r="N29" s="3"/>
      <c r="O29" s="3"/>
      <c r="P29" s="3"/>
      <c r="Q29" s="3"/>
      <c r="R29" s="3"/>
      <c r="S29" s="3" t="s">
        <v>85</v>
      </c>
      <c r="T29" s="3"/>
      <c r="U29" s="3"/>
      <c r="V29" s="7">
        <f t="shared" si="8"/>
        <v>1</v>
      </c>
      <c r="W29" s="6"/>
      <c r="X29" s="3"/>
      <c r="Y29" s="3"/>
      <c r="Z29" s="3"/>
      <c r="AA29" s="3"/>
      <c r="AB29" s="3"/>
      <c r="AC29" s="3"/>
      <c r="AD29" s="3"/>
      <c r="AE29" s="3"/>
      <c r="AF29" s="3"/>
      <c r="AG29" s="3"/>
      <c r="AH29" s="3" t="s">
        <v>85</v>
      </c>
      <c r="AI29" s="3"/>
      <c r="AJ29" s="3"/>
      <c r="AK29" s="3"/>
      <c r="AL29" s="3"/>
      <c r="AM29" s="3"/>
      <c r="AN29" s="7">
        <f t="shared" si="10"/>
        <v>1</v>
      </c>
      <c r="AO29" s="6"/>
      <c r="AP29" s="3"/>
      <c r="AQ29" s="3"/>
      <c r="AR29" s="3"/>
      <c r="AS29" s="3" t="s">
        <v>85</v>
      </c>
      <c r="AT29" s="3"/>
      <c r="AU29" s="3"/>
      <c r="AV29" s="3"/>
      <c r="AW29" s="3" t="s">
        <v>85</v>
      </c>
      <c r="AX29" s="3"/>
      <c r="AY29" s="3" t="s">
        <v>85</v>
      </c>
      <c r="AZ29" s="3"/>
      <c r="BA29" s="3"/>
      <c r="BB29" s="3"/>
      <c r="BC29" s="7">
        <f t="shared" si="11"/>
        <v>3</v>
      </c>
      <c r="BD29" s="10">
        <f t="shared" si="12"/>
        <v>4</v>
      </c>
      <c r="BE29" s="10">
        <f t="shared" si="9"/>
        <v>5</v>
      </c>
    </row>
    <row r="30" spans="2:57" ht="18" customHeight="1" x14ac:dyDescent="0.2">
      <c r="B30" s="13" t="s">
        <v>21</v>
      </c>
      <c r="C30" s="14" t="s">
        <v>37</v>
      </c>
      <c r="D30" s="8"/>
      <c r="E30" s="4"/>
      <c r="F30" s="4" t="s">
        <v>85</v>
      </c>
      <c r="G30" s="4"/>
      <c r="H30" s="4"/>
      <c r="I30" s="4"/>
      <c r="J30" s="4"/>
      <c r="K30" s="4"/>
      <c r="L30" s="4"/>
      <c r="M30" s="4"/>
      <c r="N30" s="4"/>
      <c r="O30" s="4"/>
      <c r="P30" s="4"/>
      <c r="Q30" s="4"/>
      <c r="R30" s="4"/>
      <c r="S30" s="4"/>
      <c r="T30" s="4"/>
      <c r="U30" s="4"/>
      <c r="V30" s="7">
        <f t="shared" si="8"/>
        <v>1</v>
      </c>
      <c r="W30" s="8"/>
      <c r="X30" s="4"/>
      <c r="Y30" s="4"/>
      <c r="Z30" s="4"/>
      <c r="AA30" s="4"/>
      <c r="AB30" s="4" t="s">
        <v>85</v>
      </c>
      <c r="AC30" s="4"/>
      <c r="AD30" s="4"/>
      <c r="AE30" s="4"/>
      <c r="AF30" s="4"/>
      <c r="AG30" s="4"/>
      <c r="AH30" s="4"/>
      <c r="AI30" s="4"/>
      <c r="AJ30" s="4"/>
      <c r="AK30" s="4"/>
      <c r="AL30" s="4"/>
      <c r="AM30" s="4"/>
      <c r="AN30" s="7">
        <f t="shared" si="10"/>
        <v>1</v>
      </c>
      <c r="AO30" s="8"/>
      <c r="AP30" s="4"/>
      <c r="AQ30" s="4"/>
      <c r="AR30" s="4"/>
      <c r="AS30" s="4"/>
      <c r="AT30" s="4"/>
      <c r="AU30" s="4"/>
      <c r="AV30" s="4"/>
      <c r="AW30" s="4"/>
      <c r="AX30" s="4"/>
      <c r="AY30" s="4"/>
      <c r="AZ30" s="4"/>
      <c r="BA30" s="4"/>
      <c r="BB30" s="4"/>
      <c r="BC30" s="7">
        <f t="shared" si="11"/>
        <v>0</v>
      </c>
      <c r="BD30" s="10">
        <f t="shared" si="12"/>
        <v>1</v>
      </c>
      <c r="BE30" s="10">
        <f t="shared" si="9"/>
        <v>2</v>
      </c>
    </row>
    <row r="31" spans="2:57" ht="18" customHeight="1" x14ac:dyDescent="0.2">
      <c r="B31" s="13" t="s">
        <v>13</v>
      </c>
      <c r="C31" s="14" t="s">
        <v>37</v>
      </c>
      <c r="D31" s="8"/>
      <c r="E31" s="4"/>
      <c r="F31" s="4"/>
      <c r="G31" s="4"/>
      <c r="H31" s="4"/>
      <c r="I31" s="4"/>
      <c r="J31" s="4" t="s">
        <v>85</v>
      </c>
      <c r="K31" s="4"/>
      <c r="L31" s="4"/>
      <c r="M31" s="4"/>
      <c r="N31" s="4"/>
      <c r="O31" s="4"/>
      <c r="P31" s="4"/>
      <c r="Q31" s="4" t="s">
        <v>85</v>
      </c>
      <c r="R31" s="4"/>
      <c r="S31" s="4"/>
      <c r="T31" s="4"/>
      <c r="U31" s="4"/>
      <c r="V31" s="7">
        <f t="shared" si="8"/>
        <v>2</v>
      </c>
      <c r="W31" s="8"/>
      <c r="X31" s="4"/>
      <c r="Y31" s="4"/>
      <c r="Z31" s="4"/>
      <c r="AA31" s="4"/>
      <c r="AB31" s="4"/>
      <c r="AC31" s="4"/>
      <c r="AD31" s="4"/>
      <c r="AE31" s="4"/>
      <c r="AF31" s="4"/>
      <c r="AG31" s="4"/>
      <c r="AH31" s="4"/>
      <c r="AI31" s="4"/>
      <c r="AJ31" s="4" t="s">
        <v>85</v>
      </c>
      <c r="AK31" s="4"/>
      <c r="AL31" s="4"/>
      <c r="AM31" s="4"/>
      <c r="AN31" s="7">
        <f t="shared" si="10"/>
        <v>1</v>
      </c>
      <c r="AO31" s="8"/>
      <c r="AP31" s="4"/>
      <c r="AQ31" s="4"/>
      <c r="AR31" s="4"/>
      <c r="AS31" s="4"/>
      <c r="AT31" s="4"/>
      <c r="AU31" s="4"/>
      <c r="AV31" s="4"/>
      <c r="AW31" s="4"/>
      <c r="AX31" s="4"/>
      <c r="AY31" s="4"/>
      <c r="AZ31" s="4"/>
      <c r="BA31" s="4"/>
      <c r="BB31" s="4"/>
      <c r="BC31" s="7">
        <f t="shared" si="11"/>
        <v>0</v>
      </c>
      <c r="BD31" s="10">
        <f t="shared" si="12"/>
        <v>1</v>
      </c>
      <c r="BE31" s="10">
        <f t="shared" si="9"/>
        <v>3</v>
      </c>
    </row>
    <row r="32" spans="2:57" ht="18" customHeight="1" x14ac:dyDescent="0.2">
      <c r="B32" s="13" t="s">
        <v>14</v>
      </c>
      <c r="C32" s="14" t="s">
        <v>37</v>
      </c>
      <c r="D32" s="8" t="s">
        <v>85</v>
      </c>
      <c r="E32" s="4"/>
      <c r="F32" s="4"/>
      <c r="G32" s="4"/>
      <c r="H32" s="4" t="s">
        <v>85</v>
      </c>
      <c r="I32" s="4"/>
      <c r="J32" s="4"/>
      <c r="K32" s="4"/>
      <c r="L32" s="4"/>
      <c r="M32" s="4"/>
      <c r="N32" s="4"/>
      <c r="O32" s="4"/>
      <c r="P32" s="4"/>
      <c r="Q32" s="4"/>
      <c r="R32" s="4"/>
      <c r="S32" s="4"/>
      <c r="T32" s="4"/>
      <c r="U32" s="4"/>
      <c r="V32" s="7">
        <f t="shared" si="8"/>
        <v>2</v>
      </c>
      <c r="W32" s="8" t="s">
        <v>85</v>
      </c>
      <c r="X32" s="4"/>
      <c r="Y32" s="4"/>
      <c r="Z32" s="4"/>
      <c r="AA32" s="4"/>
      <c r="AB32" s="4"/>
      <c r="AC32" s="4"/>
      <c r="AD32" s="4"/>
      <c r="AE32" s="4" t="s">
        <v>85</v>
      </c>
      <c r="AF32" s="4"/>
      <c r="AG32" s="4"/>
      <c r="AH32" s="4"/>
      <c r="AI32" s="4"/>
      <c r="AJ32" s="4"/>
      <c r="AK32" s="4"/>
      <c r="AL32" s="4"/>
      <c r="AM32" s="4"/>
      <c r="AN32" s="7">
        <f t="shared" si="10"/>
        <v>2</v>
      </c>
      <c r="AO32" s="8"/>
      <c r="AP32" s="4"/>
      <c r="AQ32" s="4"/>
      <c r="AR32" s="4"/>
      <c r="AS32" s="4"/>
      <c r="AT32" s="4"/>
      <c r="AU32" s="4"/>
      <c r="AV32" s="4"/>
      <c r="AW32" s="4"/>
      <c r="AX32" s="4"/>
      <c r="AY32" s="4"/>
      <c r="AZ32" s="4"/>
      <c r="BA32" s="4"/>
      <c r="BB32" s="4"/>
      <c r="BC32" s="7">
        <f t="shared" si="11"/>
        <v>0</v>
      </c>
      <c r="BD32" s="10">
        <f t="shared" si="12"/>
        <v>2</v>
      </c>
      <c r="BE32" s="10">
        <f t="shared" si="9"/>
        <v>4</v>
      </c>
    </row>
    <row r="33" spans="2:57" ht="18" customHeight="1" x14ac:dyDescent="0.2">
      <c r="B33" s="13" t="s">
        <v>8</v>
      </c>
      <c r="C33" s="14" t="s">
        <v>37</v>
      </c>
      <c r="D33" s="8"/>
      <c r="E33" s="4"/>
      <c r="F33" s="4"/>
      <c r="G33" s="4"/>
      <c r="H33" s="4"/>
      <c r="I33" s="4"/>
      <c r="J33" s="4"/>
      <c r="K33" s="4"/>
      <c r="L33" s="4"/>
      <c r="M33" s="4"/>
      <c r="N33" s="4" t="s">
        <v>85</v>
      </c>
      <c r="O33" s="4"/>
      <c r="P33" s="4"/>
      <c r="Q33" s="4"/>
      <c r="R33" s="4"/>
      <c r="S33" s="4"/>
      <c r="T33" s="4"/>
      <c r="U33" s="4"/>
      <c r="V33" s="7">
        <f t="shared" si="8"/>
        <v>1</v>
      </c>
      <c r="W33" s="8"/>
      <c r="X33" s="4"/>
      <c r="Y33" s="4" t="s">
        <v>85</v>
      </c>
      <c r="Z33" s="4"/>
      <c r="AA33" s="4"/>
      <c r="AB33" s="4"/>
      <c r="AC33" s="4"/>
      <c r="AD33" s="4" t="s">
        <v>85</v>
      </c>
      <c r="AE33" s="4"/>
      <c r="AF33" s="4"/>
      <c r="AG33" s="4"/>
      <c r="AH33" s="4"/>
      <c r="AI33" s="4"/>
      <c r="AJ33" s="4"/>
      <c r="AK33" s="4"/>
      <c r="AL33" s="4"/>
      <c r="AM33" s="4"/>
      <c r="AN33" s="7">
        <f t="shared" si="10"/>
        <v>2</v>
      </c>
      <c r="AO33" s="8" t="s">
        <v>85</v>
      </c>
      <c r="AP33" s="4"/>
      <c r="AQ33" s="4"/>
      <c r="AR33" s="4"/>
      <c r="AS33" s="4"/>
      <c r="AT33" s="4"/>
      <c r="AU33" s="4"/>
      <c r="AV33" s="4"/>
      <c r="AW33" s="4"/>
      <c r="AX33" s="4"/>
      <c r="AY33" s="4"/>
      <c r="AZ33" s="4"/>
      <c r="BA33" s="4"/>
      <c r="BB33" s="4"/>
      <c r="BC33" s="7">
        <f t="shared" si="11"/>
        <v>1</v>
      </c>
      <c r="BD33" s="10">
        <f t="shared" si="12"/>
        <v>3</v>
      </c>
      <c r="BE33" s="10">
        <f t="shared" si="9"/>
        <v>4</v>
      </c>
    </row>
    <row r="34" spans="2:57" ht="18" customHeight="1" x14ac:dyDescent="0.2">
      <c r="B34" s="13" t="s">
        <v>7</v>
      </c>
      <c r="C34" s="14" t="s">
        <v>37</v>
      </c>
      <c r="D34" s="8"/>
      <c r="E34" s="4"/>
      <c r="F34" s="4"/>
      <c r="G34" s="4"/>
      <c r="H34" s="4"/>
      <c r="I34" s="4"/>
      <c r="J34" s="4"/>
      <c r="K34" s="4" t="s">
        <v>85</v>
      </c>
      <c r="L34" s="4"/>
      <c r="M34" s="4"/>
      <c r="N34" s="4"/>
      <c r="O34" s="4"/>
      <c r="P34" s="4"/>
      <c r="Q34" s="4"/>
      <c r="R34" s="4"/>
      <c r="S34" s="4"/>
      <c r="T34" s="4"/>
      <c r="U34" s="4"/>
      <c r="V34" s="7">
        <f t="shared" si="8"/>
        <v>1</v>
      </c>
      <c r="W34" s="8"/>
      <c r="X34" s="4" t="s">
        <v>85</v>
      </c>
      <c r="Y34" s="4"/>
      <c r="Z34" s="4"/>
      <c r="AA34" s="4"/>
      <c r="AB34" s="4"/>
      <c r="AC34" s="4"/>
      <c r="AD34" s="4"/>
      <c r="AE34" s="4"/>
      <c r="AF34" s="4"/>
      <c r="AG34" s="4"/>
      <c r="AH34" s="4"/>
      <c r="AI34" s="4"/>
      <c r="AJ34" s="4"/>
      <c r="AK34" s="4" t="s">
        <v>85</v>
      </c>
      <c r="AL34" s="4"/>
      <c r="AM34" s="4"/>
      <c r="AN34" s="7">
        <f t="shared" si="10"/>
        <v>2</v>
      </c>
      <c r="AO34" s="8"/>
      <c r="AP34" s="4"/>
      <c r="AQ34" s="4"/>
      <c r="AR34" s="4"/>
      <c r="AS34" s="4"/>
      <c r="AT34" s="4"/>
      <c r="AU34" s="4"/>
      <c r="AV34" s="4"/>
      <c r="AW34" s="4"/>
      <c r="AX34" s="4"/>
      <c r="AY34" s="4"/>
      <c r="AZ34" s="4"/>
      <c r="BA34" s="4"/>
      <c r="BB34" s="4"/>
      <c r="BC34" s="7">
        <f t="shared" si="11"/>
        <v>0</v>
      </c>
      <c r="BD34" s="10">
        <f t="shared" si="12"/>
        <v>2</v>
      </c>
      <c r="BE34" s="10">
        <f t="shared" si="9"/>
        <v>3</v>
      </c>
    </row>
    <row r="35" spans="2:57" ht="18" customHeight="1" x14ac:dyDescent="0.2">
      <c r="B35" s="13" t="s">
        <v>12</v>
      </c>
      <c r="C35" s="14" t="s">
        <v>37</v>
      </c>
      <c r="D35" s="8"/>
      <c r="E35" s="4" t="s">
        <v>85</v>
      </c>
      <c r="F35" s="4"/>
      <c r="G35" s="4"/>
      <c r="H35" s="4"/>
      <c r="I35" s="4"/>
      <c r="J35" s="4"/>
      <c r="K35" s="4"/>
      <c r="L35" s="4"/>
      <c r="M35" s="4"/>
      <c r="N35" s="4"/>
      <c r="O35" s="4"/>
      <c r="P35" s="4"/>
      <c r="Q35" s="4"/>
      <c r="R35" s="4"/>
      <c r="S35" s="4"/>
      <c r="T35" s="4" t="s">
        <v>85</v>
      </c>
      <c r="U35" s="4"/>
      <c r="V35" s="7">
        <f t="shared" si="8"/>
        <v>2</v>
      </c>
      <c r="W35" s="8"/>
      <c r="X35" s="4"/>
      <c r="Y35" s="4"/>
      <c r="Z35" s="4"/>
      <c r="AA35" s="4"/>
      <c r="AB35" s="4"/>
      <c r="AC35" s="4"/>
      <c r="AD35" s="4"/>
      <c r="AE35" s="4"/>
      <c r="AF35" s="4"/>
      <c r="AG35" s="4" t="s">
        <v>85</v>
      </c>
      <c r="AH35" s="4"/>
      <c r="AI35" s="4"/>
      <c r="AJ35" s="4"/>
      <c r="AK35" s="4"/>
      <c r="AL35" s="4"/>
      <c r="AM35" s="4"/>
      <c r="AN35" s="7">
        <f t="shared" si="10"/>
        <v>1</v>
      </c>
      <c r="AO35" s="8"/>
      <c r="AP35" s="4"/>
      <c r="AQ35" s="4"/>
      <c r="AR35" s="4"/>
      <c r="AS35" s="4"/>
      <c r="AT35" s="4"/>
      <c r="AU35" s="4"/>
      <c r="AV35" s="4"/>
      <c r="AW35" s="4"/>
      <c r="AX35" s="4"/>
      <c r="AY35" s="4"/>
      <c r="AZ35" s="4"/>
      <c r="BA35" s="4"/>
      <c r="BB35" s="4"/>
      <c r="BC35" s="7">
        <f t="shared" si="11"/>
        <v>0</v>
      </c>
      <c r="BD35" s="10">
        <f t="shared" si="12"/>
        <v>1</v>
      </c>
      <c r="BE35" s="10">
        <f t="shared" si="9"/>
        <v>3</v>
      </c>
    </row>
    <row r="36" spans="2:57" ht="18" customHeight="1" x14ac:dyDescent="0.2">
      <c r="B36" s="13" t="s">
        <v>11</v>
      </c>
      <c r="C36" s="14" t="s">
        <v>37</v>
      </c>
      <c r="D36" s="8"/>
      <c r="E36" s="4"/>
      <c r="F36" s="4"/>
      <c r="G36" s="4"/>
      <c r="H36" s="4"/>
      <c r="I36" s="4"/>
      <c r="J36" s="4"/>
      <c r="K36" s="4"/>
      <c r="L36" s="4" t="s">
        <v>85</v>
      </c>
      <c r="M36" s="4" t="s">
        <v>85</v>
      </c>
      <c r="N36" s="4"/>
      <c r="O36" s="4"/>
      <c r="P36" s="4"/>
      <c r="Q36" s="4"/>
      <c r="R36" s="4"/>
      <c r="S36" s="4"/>
      <c r="T36" s="4"/>
      <c r="U36" s="4"/>
      <c r="V36" s="7">
        <f t="shared" si="8"/>
        <v>2</v>
      </c>
      <c r="W36" s="8"/>
      <c r="X36" s="4"/>
      <c r="Y36" s="4"/>
      <c r="Z36" s="4"/>
      <c r="AA36" s="4"/>
      <c r="AB36" s="4"/>
      <c r="AC36" s="4"/>
      <c r="AD36" s="4"/>
      <c r="AE36" s="4"/>
      <c r="AF36" s="4"/>
      <c r="AG36" s="4"/>
      <c r="AH36" s="4"/>
      <c r="AI36" s="4"/>
      <c r="AJ36" s="4"/>
      <c r="AK36" s="4"/>
      <c r="AL36" s="4" t="s">
        <v>85</v>
      </c>
      <c r="AM36" s="4"/>
      <c r="AN36" s="7">
        <f t="shared" si="10"/>
        <v>1</v>
      </c>
      <c r="AO36" s="8"/>
      <c r="AP36" s="4"/>
      <c r="AQ36" s="4"/>
      <c r="AR36" s="4"/>
      <c r="AS36" s="4"/>
      <c r="AT36" s="4"/>
      <c r="AU36" s="4"/>
      <c r="AV36" s="4"/>
      <c r="AW36" s="4"/>
      <c r="AX36" s="4"/>
      <c r="AY36" s="4"/>
      <c r="AZ36" s="4"/>
      <c r="BA36" s="4"/>
      <c r="BB36" s="4"/>
      <c r="BC36" s="7">
        <f t="shared" si="11"/>
        <v>0</v>
      </c>
      <c r="BD36" s="10">
        <f t="shared" si="12"/>
        <v>1</v>
      </c>
      <c r="BE36" s="10">
        <f t="shared" si="9"/>
        <v>3</v>
      </c>
    </row>
    <row r="37" spans="2:57" ht="18" customHeight="1" x14ac:dyDescent="0.2">
      <c r="B37" s="13" t="s">
        <v>22</v>
      </c>
      <c r="C37" s="14" t="s">
        <v>37</v>
      </c>
      <c r="D37" s="8"/>
      <c r="E37" s="4"/>
      <c r="F37" s="4"/>
      <c r="G37" s="4"/>
      <c r="H37" s="4"/>
      <c r="I37" s="4"/>
      <c r="J37" s="4"/>
      <c r="K37" s="4"/>
      <c r="L37" s="4"/>
      <c r="M37" s="4"/>
      <c r="N37" s="4"/>
      <c r="O37" s="4" t="s">
        <v>85</v>
      </c>
      <c r="P37" s="4"/>
      <c r="Q37" s="4"/>
      <c r="R37" s="4"/>
      <c r="S37" s="4"/>
      <c r="T37" s="4"/>
      <c r="U37" s="4"/>
      <c r="V37" s="7">
        <f t="shared" si="8"/>
        <v>1</v>
      </c>
      <c r="W37" s="8"/>
      <c r="X37" s="4"/>
      <c r="Y37" s="4"/>
      <c r="Z37" s="4"/>
      <c r="AA37" s="4"/>
      <c r="AB37" s="4"/>
      <c r="AC37" s="4"/>
      <c r="AD37" s="4"/>
      <c r="AE37" s="4"/>
      <c r="AF37" s="4"/>
      <c r="AG37" s="4"/>
      <c r="AH37" s="4"/>
      <c r="AI37" s="4"/>
      <c r="AJ37" s="4"/>
      <c r="AK37" s="4"/>
      <c r="AL37" s="4"/>
      <c r="AM37" s="4"/>
      <c r="AN37" s="7">
        <f t="shared" si="10"/>
        <v>0</v>
      </c>
      <c r="AO37" s="8"/>
      <c r="AP37" s="4"/>
      <c r="AQ37" s="4"/>
      <c r="AR37" s="4"/>
      <c r="AS37" s="4"/>
      <c r="AT37" s="4"/>
      <c r="AU37" s="4"/>
      <c r="AV37" s="4"/>
      <c r="AW37" s="4"/>
      <c r="AX37" s="4"/>
      <c r="AY37" s="4"/>
      <c r="AZ37" s="4"/>
      <c r="BA37" s="4"/>
      <c r="BB37" s="4"/>
      <c r="BC37" s="7">
        <f t="shared" si="11"/>
        <v>0</v>
      </c>
      <c r="BD37" s="10">
        <f t="shared" si="12"/>
        <v>0</v>
      </c>
      <c r="BE37" s="10">
        <f t="shared" si="9"/>
        <v>1</v>
      </c>
    </row>
    <row r="38" spans="2:57" ht="18" customHeight="1" x14ac:dyDescent="0.2">
      <c r="B38" s="13" t="s">
        <v>10</v>
      </c>
      <c r="C38" s="14" t="s">
        <v>37</v>
      </c>
      <c r="D38" s="8"/>
      <c r="E38" s="4"/>
      <c r="F38" s="4"/>
      <c r="G38" s="4"/>
      <c r="H38" s="4"/>
      <c r="I38" s="4"/>
      <c r="J38" s="4"/>
      <c r="K38" s="4"/>
      <c r="L38" s="4"/>
      <c r="M38" s="4"/>
      <c r="N38" s="4"/>
      <c r="O38" s="4"/>
      <c r="P38" s="4"/>
      <c r="Q38" s="4"/>
      <c r="R38" s="4" t="s">
        <v>85</v>
      </c>
      <c r="S38" s="4"/>
      <c r="T38" s="4"/>
      <c r="U38" s="4"/>
      <c r="V38" s="7">
        <f t="shared" si="8"/>
        <v>1</v>
      </c>
      <c r="W38" s="8"/>
      <c r="X38" s="4"/>
      <c r="Y38" s="4"/>
      <c r="Z38" s="4" t="s">
        <v>85</v>
      </c>
      <c r="AA38" s="4"/>
      <c r="AB38" s="4"/>
      <c r="AC38" s="4"/>
      <c r="AD38" s="4"/>
      <c r="AE38" s="4"/>
      <c r="AF38" s="4"/>
      <c r="AG38" s="4"/>
      <c r="AH38" s="4"/>
      <c r="AI38" s="4"/>
      <c r="AJ38" s="4"/>
      <c r="AK38" s="4"/>
      <c r="AL38" s="4"/>
      <c r="AM38" s="4"/>
      <c r="AN38" s="7">
        <f t="shared" si="10"/>
        <v>1</v>
      </c>
      <c r="AO38" s="8"/>
      <c r="AP38" s="4" t="s">
        <v>85</v>
      </c>
      <c r="AQ38" s="4" t="s">
        <v>85</v>
      </c>
      <c r="AR38" s="4"/>
      <c r="AS38" s="4"/>
      <c r="AT38" s="4"/>
      <c r="AU38" s="4"/>
      <c r="AV38" s="4"/>
      <c r="AW38" s="4"/>
      <c r="AX38" s="4"/>
      <c r="AY38" s="4"/>
      <c r="AZ38" s="4"/>
      <c r="BA38" s="4"/>
      <c r="BB38" s="4"/>
      <c r="BC38" s="7">
        <f t="shared" si="11"/>
        <v>2</v>
      </c>
      <c r="BD38" s="10">
        <f t="shared" si="12"/>
        <v>3</v>
      </c>
      <c r="BE38" s="10">
        <f t="shared" si="9"/>
        <v>4</v>
      </c>
    </row>
    <row r="39" spans="2:57" ht="18" customHeight="1" x14ac:dyDescent="0.2">
      <c r="B39" s="13" t="s">
        <v>18</v>
      </c>
      <c r="C39" s="14" t="s">
        <v>37</v>
      </c>
      <c r="D39" s="8"/>
      <c r="E39" s="4"/>
      <c r="F39" s="4"/>
      <c r="G39" s="4"/>
      <c r="H39" s="4"/>
      <c r="I39" s="4"/>
      <c r="J39" s="4"/>
      <c r="K39" s="4"/>
      <c r="L39" s="4"/>
      <c r="M39" s="4"/>
      <c r="N39" s="4"/>
      <c r="O39" s="4"/>
      <c r="P39" s="4" t="s">
        <v>85</v>
      </c>
      <c r="Q39" s="4"/>
      <c r="R39" s="4"/>
      <c r="S39" s="4"/>
      <c r="T39" s="4"/>
      <c r="U39" s="4"/>
      <c r="V39" s="7">
        <f t="shared" si="8"/>
        <v>1</v>
      </c>
      <c r="W39" s="8"/>
      <c r="X39" s="4"/>
      <c r="Y39" s="4"/>
      <c r="Z39" s="4"/>
      <c r="AA39" s="4"/>
      <c r="AB39" s="4"/>
      <c r="AC39" s="4"/>
      <c r="AD39" s="4"/>
      <c r="AE39" s="4"/>
      <c r="AF39" s="4"/>
      <c r="AG39" s="4"/>
      <c r="AH39" s="4"/>
      <c r="AI39" s="4"/>
      <c r="AJ39" s="4"/>
      <c r="AK39" s="4"/>
      <c r="AL39" s="4"/>
      <c r="AM39" s="4" t="s">
        <v>85</v>
      </c>
      <c r="AN39" s="7">
        <f t="shared" si="10"/>
        <v>1</v>
      </c>
      <c r="AO39" s="8"/>
      <c r="AP39" s="4"/>
      <c r="AQ39" s="4"/>
      <c r="AR39" s="4" t="s">
        <v>85</v>
      </c>
      <c r="AS39" s="4"/>
      <c r="AT39" s="4"/>
      <c r="AU39" s="4"/>
      <c r="AV39" s="4"/>
      <c r="AW39" s="4"/>
      <c r="AX39" s="4"/>
      <c r="AY39" s="4"/>
      <c r="AZ39" s="4"/>
      <c r="BA39" s="4"/>
      <c r="BB39" s="4"/>
      <c r="BC39" s="7">
        <f t="shared" si="11"/>
        <v>1</v>
      </c>
      <c r="BD39" s="10">
        <f t="shared" si="12"/>
        <v>2</v>
      </c>
      <c r="BE39" s="10">
        <f t="shared" si="9"/>
        <v>3</v>
      </c>
    </row>
    <row r="40" spans="2:57" ht="18" customHeight="1" x14ac:dyDescent="0.2">
      <c r="B40" s="15" t="s">
        <v>35</v>
      </c>
      <c r="C40" s="16" t="s">
        <v>86</v>
      </c>
      <c r="D40" s="19"/>
      <c r="E40" s="20"/>
      <c r="F40" s="20"/>
      <c r="G40" s="20"/>
      <c r="H40" s="20"/>
      <c r="I40" s="20"/>
      <c r="J40" s="20"/>
      <c r="K40" s="20"/>
      <c r="L40" s="20"/>
      <c r="M40" s="20"/>
      <c r="N40" s="20"/>
      <c r="O40" s="20"/>
      <c r="P40" s="20"/>
      <c r="Q40" s="20"/>
      <c r="R40" s="20"/>
      <c r="S40" s="20"/>
      <c r="T40" s="20"/>
      <c r="U40" s="20" t="s">
        <v>85</v>
      </c>
      <c r="V40" s="21">
        <f t="shared" si="8"/>
        <v>1</v>
      </c>
      <c r="W40" s="19"/>
      <c r="X40" s="20"/>
      <c r="Y40" s="20"/>
      <c r="Z40" s="20"/>
      <c r="AA40" s="20" t="s">
        <v>85</v>
      </c>
      <c r="AB40" s="20"/>
      <c r="AC40" s="20"/>
      <c r="AD40" s="20"/>
      <c r="AE40" s="20"/>
      <c r="AF40" s="20"/>
      <c r="AG40" s="20"/>
      <c r="AH40" s="20"/>
      <c r="AI40" s="20"/>
      <c r="AJ40" s="20"/>
      <c r="AK40" s="20"/>
      <c r="AL40" s="20"/>
      <c r="AM40" s="20"/>
      <c r="AN40" s="21">
        <f>COUNTA(W40:AM40)</f>
        <v>1</v>
      </c>
      <c r="AO40" s="19"/>
      <c r="AP40" s="20"/>
      <c r="AQ40" s="20"/>
      <c r="AR40" s="20"/>
      <c r="AS40" s="20"/>
      <c r="AT40" s="20"/>
      <c r="AU40" s="20"/>
      <c r="AV40" s="20"/>
      <c r="AW40" s="20"/>
      <c r="AX40" s="20"/>
      <c r="AY40" s="20"/>
      <c r="AZ40" s="20"/>
      <c r="BA40" s="20"/>
      <c r="BB40" s="20"/>
      <c r="BC40" s="21">
        <f t="shared" si="11"/>
        <v>0</v>
      </c>
      <c r="BD40" s="22">
        <f t="shared" si="12"/>
        <v>1</v>
      </c>
      <c r="BE40" s="22">
        <f t="shared" si="9"/>
        <v>2</v>
      </c>
    </row>
    <row r="41" spans="2:57" ht="18" customHeight="1" x14ac:dyDescent="0.2">
      <c r="D41" s="31">
        <f t="shared" ref="D41:U41" si="13">COUNTA(D26:D40)</f>
        <v>1</v>
      </c>
      <c r="E41" s="32">
        <f t="shared" si="13"/>
        <v>1</v>
      </c>
      <c r="F41" s="32">
        <f t="shared" si="13"/>
        <v>1</v>
      </c>
      <c r="G41" s="32">
        <f t="shared" si="13"/>
        <v>1</v>
      </c>
      <c r="H41" s="32">
        <f t="shared" si="13"/>
        <v>1</v>
      </c>
      <c r="I41" s="32">
        <f t="shared" si="13"/>
        <v>1</v>
      </c>
      <c r="J41" s="32">
        <f t="shared" si="13"/>
        <v>1</v>
      </c>
      <c r="K41" s="32">
        <f t="shared" si="13"/>
        <v>1</v>
      </c>
      <c r="L41" s="32">
        <f t="shared" si="13"/>
        <v>1</v>
      </c>
      <c r="M41" s="32">
        <f t="shared" si="13"/>
        <v>1</v>
      </c>
      <c r="N41" s="32">
        <f t="shared" si="13"/>
        <v>1</v>
      </c>
      <c r="O41" s="32">
        <f t="shared" si="13"/>
        <v>1</v>
      </c>
      <c r="P41" s="32">
        <f t="shared" si="13"/>
        <v>1</v>
      </c>
      <c r="Q41" s="32">
        <f t="shared" si="13"/>
        <v>1</v>
      </c>
      <c r="R41" s="32">
        <f t="shared" si="13"/>
        <v>1</v>
      </c>
      <c r="S41" s="32">
        <f t="shared" si="13"/>
        <v>1</v>
      </c>
      <c r="T41" s="32">
        <f t="shared" si="13"/>
        <v>1</v>
      </c>
      <c r="U41" s="32">
        <f t="shared" si="13"/>
        <v>1</v>
      </c>
      <c r="V41" s="33">
        <f>SUM(V26:V40)</f>
        <v>18</v>
      </c>
      <c r="W41" s="34">
        <f t="shared" ref="W41:BB41" si="14">COUNTA(W26:W40)</f>
        <v>1</v>
      </c>
      <c r="X41" s="32">
        <f t="shared" si="14"/>
        <v>1</v>
      </c>
      <c r="Y41" s="32">
        <f t="shared" si="14"/>
        <v>1</v>
      </c>
      <c r="Z41" s="32">
        <f t="shared" si="14"/>
        <v>1</v>
      </c>
      <c r="AA41" s="32">
        <f t="shared" si="14"/>
        <v>1</v>
      </c>
      <c r="AB41" s="32">
        <f t="shared" si="14"/>
        <v>1</v>
      </c>
      <c r="AC41" s="32">
        <f t="shared" si="14"/>
        <v>1</v>
      </c>
      <c r="AD41" s="32">
        <f t="shared" si="14"/>
        <v>1</v>
      </c>
      <c r="AE41" s="32">
        <f t="shared" si="14"/>
        <v>1</v>
      </c>
      <c r="AF41" s="32">
        <f t="shared" si="14"/>
        <v>1</v>
      </c>
      <c r="AG41" s="32">
        <f t="shared" si="14"/>
        <v>1</v>
      </c>
      <c r="AH41" s="32">
        <f t="shared" si="14"/>
        <v>1</v>
      </c>
      <c r="AI41" s="32">
        <f t="shared" si="14"/>
        <v>1</v>
      </c>
      <c r="AJ41" s="32">
        <f t="shared" si="14"/>
        <v>1</v>
      </c>
      <c r="AK41" s="32">
        <f t="shared" si="14"/>
        <v>1</v>
      </c>
      <c r="AL41" s="32">
        <f t="shared" si="14"/>
        <v>1</v>
      </c>
      <c r="AM41" s="32">
        <f t="shared" si="14"/>
        <v>1</v>
      </c>
      <c r="AN41" s="33">
        <f>SUM(AN26:AN40)</f>
        <v>17</v>
      </c>
      <c r="AO41" s="34">
        <f t="shared" si="14"/>
        <v>1</v>
      </c>
      <c r="AP41" s="32">
        <f t="shared" si="14"/>
        <v>1</v>
      </c>
      <c r="AQ41" s="32">
        <f t="shared" si="14"/>
        <v>1</v>
      </c>
      <c r="AR41" s="32">
        <f t="shared" si="14"/>
        <v>1</v>
      </c>
      <c r="AS41" s="32">
        <f t="shared" si="14"/>
        <v>1</v>
      </c>
      <c r="AT41" s="32">
        <f t="shared" si="14"/>
        <v>1</v>
      </c>
      <c r="AU41" s="32">
        <f t="shared" si="14"/>
        <v>1</v>
      </c>
      <c r="AV41" s="32">
        <f t="shared" si="14"/>
        <v>1</v>
      </c>
      <c r="AW41" s="32">
        <f t="shared" si="14"/>
        <v>1</v>
      </c>
      <c r="AX41" s="32">
        <f t="shared" si="14"/>
        <v>1</v>
      </c>
      <c r="AY41" s="32">
        <f t="shared" si="14"/>
        <v>1</v>
      </c>
      <c r="AZ41" s="32">
        <f t="shared" si="14"/>
        <v>1</v>
      </c>
      <c r="BA41" s="32">
        <f t="shared" si="14"/>
        <v>1</v>
      </c>
      <c r="BB41" s="32">
        <f t="shared" si="14"/>
        <v>1</v>
      </c>
      <c r="BC41" s="33">
        <f>SUM(BC26:BC40)</f>
        <v>14</v>
      </c>
      <c r="BD41" s="35">
        <f>SUM(BD26:BD40)</f>
        <v>31</v>
      </c>
      <c r="BE41" s="36">
        <f>SUM(BE26:BE40)</f>
        <v>49</v>
      </c>
    </row>
    <row r="42" spans="2:57" ht="18" customHeight="1" x14ac:dyDescent="0.2"/>
    <row r="43" spans="2:57" ht="18" customHeight="1" x14ac:dyDescent="0.2"/>
    <row r="44" spans="2:57" ht="18" customHeight="1" x14ac:dyDescent="0.2"/>
    <row r="45" spans="2:57" ht="18" customHeight="1" x14ac:dyDescent="0.2"/>
    <row r="46" spans="2:57" ht="18" customHeight="1" x14ac:dyDescent="0.2"/>
    <row r="47" spans="2:57" ht="18" customHeight="1" x14ac:dyDescent="0.2"/>
    <row r="48" spans="2:5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sheetData>
  <sortState xmlns:xlrd2="http://schemas.microsoft.com/office/spreadsheetml/2017/richdata2" ref="B6:B300">
    <sortCondition ref="B1"/>
  </sortState>
  <mergeCells count="12">
    <mergeCell ref="BD24:BD25"/>
    <mergeCell ref="BE24:BE25"/>
    <mergeCell ref="B2:C2"/>
    <mergeCell ref="B24:C24"/>
    <mergeCell ref="BA2:BA3"/>
    <mergeCell ref="BB2:BB3"/>
    <mergeCell ref="AL2:AZ2"/>
    <mergeCell ref="U2:AK2"/>
    <mergeCell ref="D2:T2"/>
    <mergeCell ref="AO24:BC24"/>
    <mergeCell ref="W24:AN24"/>
    <mergeCell ref="D24:V24"/>
  </mergeCells>
  <pageMargins left="0.25" right="0.25" top="0.75" bottom="0.75" header="0.3" footer="0.3"/>
  <pageSetup paperSize="14" scale="5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58"/>
  <sheetViews>
    <sheetView zoomScaleNormal="100" zoomScaleSheetLayoutView="100" workbookViewId="0">
      <pane ySplit="2" topLeftCell="A3" activePane="bottomLeft" state="frozen"/>
      <selection activeCell="R10" sqref="R10"/>
      <selection pane="bottomLeft" activeCell="R10" sqref="R10"/>
    </sheetView>
  </sheetViews>
  <sheetFormatPr baseColWidth="10" defaultColWidth="11" defaultRowHeight="15" x14ac:dyDescent="0.2"/>
  <cols>
    <col min="1" max="1" width="1.75" style="43" customWidth="1"/>
    <col min="2" max="2" width="17.5" style="44" customWidth="1"/>
    <col min="3" max="3" width="14.875" style="41" customWidth="1"/>
    <col min="4" max="4" width="17.125" style="41" customWidth="1"/>
    <col min="5" max="5" width="14.875" style="41" customWidth="1"/>
    <col min="6" max="9" width="8.125" style="41" customWidth="1"/>
    <col min="10" max="10" width="18.375" style="43" customWidth="1"/>
    <col min="11" max="16384" width="11" style="43"/>
  </cols>
  <sheetData>
    <row r="2" spans="2:9" s="39" customFormat="1" ht="102.75" customHeight="1" x14ac:dyDescent="0.2">
      <c r="B2" s="38" t="s">
        <v>97</v>
      </c>
      <c r="C2" s="38" t="s">
        <v>84</v>
      </c>
      <c r="D2" s="38" t="s">
        <v>36</v>
      </c>
      <c r="E2" s="38" t="s">
        <v>88</v>
      </c>
      <c r="F2" s="45" t="s">
        <v>102</v>
      </c>
      <c r="G2" s="45" t="s">
        <v>103</v>
      </c>
      <c r="H2" s="45" t="s">
        <v>104</v>
      </c>
      <c r="I2" s="45" t="s">
        <v>4</v>
      </c>
    </row>
    <row r="3" spans="2:9" s="41" customFormat="1" ht="18" customHeight="1" x14ac:dyDescent="0.2">
      <c r="B3" s="562" t="s">
        <v>33</v>
      </c>
      <c r="C3" s="563" t="s">
        <v>101</v>
      </c>
      <c r="D3" s="563" t="s">
        <v>60</v>
      </c>
      <c r="E3" s="40" t="s">
        <v>47</v>
      </c>
      <c r="F3" s="562">
        <v>0</v>
      </c>
      <c r="G3" s="562">
        <v>1</v>
      </c>
      <c r="H3" s="562">
        <v>2</v>
      </c>
      <c r="I3" s="561">
        <f>SUM(F3:H4)</f>
        <v>3</v>
      </c>
    </row>
    <row r="4" spans="2:9" s="41" customFormat="1" ht="18" customHeight="1" x14ac:dyDescent="0.2">
      <c r="B4" s="562"/>
      <c r="C4" s="563"/>
      <c r="D4" s="563"/>
      <c r="E4" s="40" t="s">
        <v>58</v>
      </c>
      <c r="F4" s="562"/>
      <c r="G4" s="562"/>
      <c r="H4" s="562"/>
      <c r="I4" s="561"/>
    </row>
    <row r="5" spans="2:9" s="41" customFormat="1" ht="18" customHeight="1" x14ac:dyDescent="0.2">
      <c r="B5" s="562" t="s">
        <v>15</v>
      </c>
      <c r="C5" s="563" t="s">
        <v>98</v>
      </c>
      <c r="D5" s="563" t="s">
        <v>99</v>
      </c>
      <c r="E5" s="40" t="s">
        <v>48</v>
      </c>
      <c r="F5" s="562">
        <v>1</v>
      </c>
      <c r="G5" s="562">
        <v>1</v>
      </c>
      <c r="H5" s="562">
        <v>3</v>
      </c>
      <c r="I5" s="561">
        <f>SUM(F5:H7)</f>
        <v>5</v>
      </c>
    </row>
    <row r="6" spans="2:9" s="41" customFormat="1" ht="18" customHeight="1" x14ac:dyDescent="0.2">
      <c r="B6" s="562"/>
      <c r="C6" s="563"/>
      <c r="D6" s="563"/>
      <c r="E6" s="40" t="s">
        <v>52</v>
      </c>
      <c r="F6" s="562"/>
      <c r="G6" s="562"/>
      <c r="H6" s="562"/>
      <c r="I6" s="561"/>
    </row>
    <row r="7" spans="2:9" s="41" customFormat="1" ht="18" customHeight="1" x14ac:dyDescent="0.2">
      <c r="B7" s="562"/>
      <c r="C7" s="563"/>
      <c r="D7" s="563"/>
      <c r="E7" s="40" t="s">
        <v>59</v>
      </c>
      <c r="F7" s="562"/>
      <c r="G7" s="562"/>
      <c r="H7" s="562"/>
      <c r="I7" s="561"/>
    </row>
    <row r="8" spans="2:9" s="41" customFormat="1" ht="18" customHeight="1" x14ac:dyDescent="0.2">
      <c r="B8" s="562" t="s">
        <v>32</v>
      </c>
      <c r="C8" s="563" t="s">
        <v>70</v>
      </c>
      <c r="D8" s="563" t="s">
        <v>42</v>
      </c>
      <c r="E8" s="40" t="s">
        <v>49</v>
      </c>
      <c r="F8" s="562">
        <v>1</v>
      </c>
      <c r="G8" s="562">
        <v>1</v>
      </c>
      <c r="H8" s="562">
        <v>2</v>
      </c>
      <c r="I8" s="561">
        <f>SUM(F8:H9)</f>
        <v>4</v>
      </c>
    </row>
    <row r="9" spans="2:9" s="41" customFormat="1" ht="18" customHeight="1" x14ac:dyDescent="0.2">
      <c r="B9" s="562"/>
      <c r="C9" s="563"/>
      <c r="D9" s="563"/>
      <c r="E9" s="40" t="s">
        <v>57</v>
      </c>
      <c r="F9" s="562"/>
      <c r="G9" s="562"/>
      <c r="H9" s="562"/>
      <c r="I9" s="561"/>
    </row>
    <row r="10" spans="2:9" s="41" customFormat="1" ht="18" customHeight="1" x14ac:dyDescent="0.2">
      <c r="B10" s="562" t="s">
        <v>19</v>
      </c>
      <c r="C10" s="563" t="s">
        <v>79</v>
      </c>
      <c r="D10" s="563" t="s">
        <v>44</v>
      </c>
      <c r="E10" s="40" t="s">
        <v>46</v>
      </c>
      <c r="F10" s="562">
        <v>1</v>
      </c>
      <c r="G10" s="562">
        <v>1</v>
      </c>
      <c r="H10" s="562">
        <v>3</v>
      </c>
      <c r="I10" s="561">
        <f>SUM(F10:H12)</f>
        <v>5</v>
      </c>
    </row>
    <row r="11" spans="2:9" s="41" customFormat="1" ht="18" customHeight="1" x14ac:dyDescent="0.2">
      <c r="B11" s="562"/>
      <c r="C11" s="563"/>
      <c r="D11" s="563"/>
      <c r="E11" s="40" t="s">
        <v>51</v>
      </c>
      <c r="F11" s="562"/>
      <c r="G11" s="562"/>
      <c r="H11" s="562"/>
      <c r="I11" s="561"/>
    </row>
    <row r="12" spans="2:9" s="41" customFormat="1" ht="18" customHeight="1" x14ac:dyDescent="0.2">
      <c r="B12" s="562"/>
      <c r="C12" s="563"/>
      <c r="D12" s="563"/>
      <c r="E12" s="40" t="s">
        <v>53</v>
      </c>
      <c r="F12" s="562"/>
      <c r="G12" s="562"/>
      <c r="H12" s="562"/>
      <c r="I12" s="561"/>
    </row>
    <row r="13" spans="2:9" s="41" customFormat="1" ht="18" customHeight="1" x14ac:dyDescent="0.2">
      <c r="B13" s="42" t="s">
        <v>21</v>
      </c>
      <c r="C13" s="40" t="s">
        <v>71</v>
      </c>
      <c r="D13" s="40" t="s">
        <v>41</v>
      </c>
      <c r="E13" s="40" t="s">
        <v>101</v>
      </c>
      <c r="F13" s="42">
        <v>1</v>
      </c>
      <c r="G13" s="42">
        <v>1</v>
      </c>
      <c r="H13" s="42">
        <v>0</v>
      </c>
      <c r="I13" s="38">
        <f>SUM(F13:H13)</f>
        <v>2</v>
      </c>
    </row>
    <row r="14" spans="2:9" s="41" customFormat="1" ht="18" customHeight="1" x14ac:dyDescent="0.2">
      <c r="B14" s="562" t="s">
        <v>13</v>
      </c>
      <c r="C14" s="40" t="s">
        <v>72</v>
      </c>
      <c r="D14" s="563" t="s">
        <v>45</v>
      </c>
      <c r="E14" s="563" t="s">
        <v>101</v>
      </c>
      <c r="F14" s="562">
        <v>2</v>
      </c>
      <c r="G14" s="562">
        <v>1</v>
      </c>
      <c r="H14" s="562">
        <v>0</v>
      </c>
      <c r="I14" s="561">
        <f>SUM(F14:H15)</f>
        <v>3</v>
      </c>
    </row>
    <row r="15" spans="2:9" s="41" customFormat="1" ht="18" customHeight="1" x14ac:dyDescent="0.2">
      <c r="B15" s="562"/>
      <c r="C15" s="40" t="s">
        <v>76</v>
      </c>
      <c r="D15" s="563"/>
      <c r="E15" s="563"/>
      <c r="F15" s="562"/>
      <c r="G15" s="562"/>
      <c r="H15" s="562"/>
      <c r="I15" s="561"/>
    </row>
    <row r="16" spans="2:9" s="41" customFormat="1" ht="18" customHeight="1" x14ac:dyDescent="0.2">
      <c r="B16" s="562" t="s">
        <v>14</v>
      </c>
      <c r="C16" s="40" t="s">
        <v>68</v>
      </c>
      <c r="D16" s="40" t="s">
        <v>39</v>
      </c>
      <c r="E16" s="563" t="s">
        <v>101</v>
      </c>
      <c r="F16" s="562">
        <v>2</v>
      </c>
      <c r="G16" s="562">
        <v>2</v>
      </c>
      <c r="H16" s="562">
        <v>0</v>
      </c>
      <c r="I16" s="561">
        <f>SUM(F16:H17)</f>
        <v>4</v>
      </c>
    </row>
    <row r="17" spans="2:9" s="41" customFormat="1" ht="18" customHeight="1" x14ac:dyDescent="0.2">
      <c r="B17" s="562"/>
      <c r="C17" s="40" t="s">
        <v>69</v>
      </c>
      <c r="D17" s="40" t="s">
        <v>43</v>
      </c>
      <c r="E17" s="563"/>
      <c r="F17" s="562"/>
      <c r="G17" s="562"/>
      <c r="H17" s="562"/>
      <c r="I17" s="561"/>
    </row>
    <row r="18" spans="2:9" s="41" customFormat="1" ht="18" customHeight="1" x14ac:dyDescent="0.2">
      <c r="B18" s="562" t="s">
        <v>8</v>
      </c>
      <c r="C18" s="563" t="s">
        <v>75</v>
      </c>
      <c r="D18" s="40" t="s">
        <v>63</v>
      </c>
      <c r="E18" s="563" t="s">
        <v>54</v>
      </c>
      <c r="F18" s="562">
        <v>1</v>
      </c>
      <c r="G18" s="562">
        <v>2</v>
      </c>
      <c r="H18" s="562">
        <v>1</v>
      </c>
      <c r="I18" s="561">
        <f>SUM(F18:H19)</f>
        <v>4</v>
      </c>
    </row>
    <row r="19" spans="2:9" s="41" customFormat="1" ht="18" customHeight="1" x14ac:dyDescent="0.2">
      <c r="B19" s="562"/>
      <c r="C19" s="563"/>
      <c r="D19" s="40" t="s">
        <v>62</v>
      </c>
      <c r="E19" s="563"/>
      <c r="F19" s="562"/>
      <c r="G19" s="562"/>
      <c r="H19" s="562"/>
      <c r="I19" s="561"/>
    </row>
    <row r="20" spans="2:9" s="41" customFormat="1" ht="18" customHeight="1" x14ac:dyDescent="0.2">
      <c r="B20" s="562" t="s">
        <v>7</v>
      </c>
      <c r="C20" s="563" t="s">
        <v>91</v>
      </c>
      <c r="D20" s="40" t="s">
        <v>40</v>
      </c>
      <c r="E20" s="563" t="s">
        <v>101</v>
      </c>
      <c r="F20" s="562">
        <v>1</v>
      </c>
      <c r="G20" s="562">
        <v>2</v>
      </c>
      <c r="H20" s="562">
        <v>0</v>
      </c>
      <c r="I20" s="561">
        <f>SUM(F20:H21)</f>
        <v>3</v>
      </c>
    </row>
    <row r="21" spans="2:9" s="41" customFormat="1" ht="18" customHeight="1" x14ac:dyDescent="0.2">
      <c r="B21" s="562"/>
      <c r="C21" s="563"/>
      <c r="D21" s="40" t="s">
        <v>100</v>
      </c>
      <c r="E21" s="563"/>
      <c r="F21" s="562"/>
      <c r="G21" s="562"/>
      <c r="H21" s="562"/>
      <c r="I21" s="561"/>
    </row>
    <row r="22" spans="2:9" s="41" customFormat="1" ht="18" customHeight="1" x14ac:dyDescent="0.2">
      <c r="B22" s="562" t="s">
        <v>12</v>
      </c>
      <c r="C22" s="40" t="s">
        <v>89</v>
      </c>
      <c r="D22" s="563" t="s">
        <v>94</v>
      </c>
      <c r="E22" s="563" t="s">
        <v>101</v>
      </c>
      <c r="F22" s="562">
        <v>2</v>
      </c>
      <c r="G22" s="562">
        <v>1</v>
      </c>
      <c r="H22" s="562">
        <v>0</v>
      </c>
      <c r="I22" s="561">
        <f>SUM(F22:H23)</f>
        <v>3</v>
      </c>
    </row>
    <row r="23" spans="2:9" s="41" customFormat="1" ht="18" customHeight="1" x14ac:dyDescent="0.2">
      <c r="B23" s="562"/>
      <c r="C23" s="40" t="s">
        <v>82</v>
      </c>
      <c r="D23" s="563"/>
      <c r="E23" s="563"/>
      <c r="F23" s="562"/>
      <c r="G23" s="562"/>
      <c r="H23" s="562"/>
      <c r="I23" s="561"/>
    </row>
    <row r="24" spans="2:9" s="41" customFormat="1" ht="18" customHeight="1" x14ac:dyDescent="0.2">
      <c r="B24" s="562" t="s">
        <v>11</v>
      </c>
      <c r="C24" s="40" t="s">
        <v>73</v>
      </c>
      <c r="D24" s="563" t="s">
        <v>61</v>
      </c>
      <c r="E24" s="563" t="s">
        <v>101</v>
      </c>
      <c r="F24" s="562">
        <v>2</v>
      </c>
      <c r="G24" s="562">
        <v>1</v>
      </c>
      <c r="H24" s="562">
        <v>0</v>
      </c>
      <c r="I24" s="561">
        <f>SUM(F24:H25)</f>
        <v>3</v>
      </c>
    </row>
    <row r="25" spans="2:9" s="41" customFormat="1" ht="18" customHeight="1" x14ac:dyDescent="0.2">
      <c r="B25" s="562"/>
      <c r="C25" s="40" t="s">
        <v>78</v>
      </c>
      <c r="D25" s="563"/>
      <c r="E25" s="563"/>
      <c r="F25" s="562"/>
      <c r="G25" s="562"/>
      <c r="H25" s="562"/>
      <c r="I25" s="561"/>
    </row>
    <row r="26" spans="2:9" s="41" customFormat="1" ht="18" customHeight="1" x14ac:dyDescent="0.2">
      <c r="B26" s="42" t="s">
        <v>22</v>
      </c>
      <c r="C26" s="40" t="s">
        <v>81</v>
      </c>
      <c r="D26" s="40" t="s">
        <v>101</v>
      </c>
      <c r="E26" s="40" t="s">
        <v>101</v>
      </c>
      <c r="F26" s="42">
        <v>1</v>
      </c>
      <c r="G26" s="42">
        <v>0</v>
      </c>
      <c r="H26" s="42">
        <v>0</v>
      </c>
      <c r="I26" s="38">
        <f>SUM(F26:H26)</f>
        <v>1</v>
      </c>
    </row>
    <row r="27" spans="2:9" s="41" customFormat="1" ht="18" customHeight="1" x14ac:dyDescent="0.2">
      <c r="B27" s="562" t="s">
        <v>10</v>
      </c>
      <c r="C27" s="563" t="s">
        <v>77</v>
      </c>
      <c r="D27" s="563" t="s">
        <v>66</v>
      </c>
      <c r="E27" s="40" t="s">
        <v>55</v>
      </c>
      <c r="F27" s="562">
        <v>1</v>
      </c>
      <c r="G27" s="562">
        <v>1</v>
      </c>
      <c r="H27" s="562">
        <v>2</v>
      </c>
      <c r="I27" s="561">
        <f>SUM(F27:H28)</f>
        <v>4</v>
      </c>
    </row>
    <row r="28" spans="2:9" s="41" customFormat="1" ht="18" customHeight="1" x14ac:dyDescent="0.2">
      <c r="B28" s="562"/>
      <c r="C28" s="563"/>
      <c r="D28" s="563"/>
      <c r="E28" s="40" t="s">
        <v>56</v>
      </c>
      <c r="F28" s="562"/>
      <c r="G28" s="562"/>
      <c r="H28" s="562"/>
      <c r="I28" s="561"/>
    </row>
    <row r="29" spans="2:9" s="41" customFormat="1" ht="18" customHeight="1" x14ac:dyDescent="0.2">
      <c r="B29" s="42" t="s">
        <v>18</v>
      </c>
      <c r="C29" s="40" t="s">
        <v>80</v>
      </c>
      <c r="D29" s="40" t="s">
        <v>64</v>
      </c>
      <c r="E29" s="40" t="s">
        <v>50</v>
      </c>
      <c r="F29" s="42">
        <v>1</v>
      </c>
      <c r="G29" s="42">
        <v>1</v>
      </c>
      <c r="H29" s="42">
        <v>1</v>
      </c>
      <c r="I29" s="38">
        <f>SUM(F29:H29)</f>
        <v>3</v>
      </c>
    </row>
    <row r="30" spans="2:9" s="41" customFormat="1" ht="18" customHeight="1" x14ac:dyDescent="0.2">
      <c r="B30" s="42" t="s">
        <v>35</v>
      </c>
      <c r="C30" s="40" t="s">
        <v>83</v>
      </c>
      <c r="D30" s="40" t="s">
        <v>17</v>
      </c>
      <c r="E30" s="40" t="s">
        <v>101</v>
      </c>
      <c r="F30" s="42">
        <v>1</v>
      </c>
      <c r="G30" s="42">
        <v>1</v>
      </c>
      <c r="H30" s="42">
        <v>0</v>
      </c>
      <c r="I30" s="38">
        <f>SUM(F30:H30)</f>
        <v>2</v>
      </c>
    </row>
    <row r="31" spans="2:9" ht="5.25" customHeight="1" x14ac:dyDescent="0.2"/>
    <row r="32" spans="2:9" ht="18" customHeight="1" x14ac:dyDescent="0.2">
      <c r="B32" s="560" t="s">
        <v>107</v>
      </c>
      <c r="C32" s="560"/>
      <c r="D32" s="560"/>
      <c r="E32" s="560"/>
      <c r="F32" s="560"/>
      <c r="G32" s="560"/>
      <c r="H32" s="560"/>
      <c r="I32" s="560"/>
    </row>
    <row r="33" spans="2:9" ht="5.25" customHeight="1" x14ac:dyDescent="0.2">
      <c r="B33" s="48"/>
    </row>
    <row r="34" spans="2:9" x14ac:dyDescent="0.2">
      <c r="B34" s="551" t="s">
        <v>110</v>
      </c>
      <c r="C34" s="552"/>
      <c r="D34" s="552"/>
      <c r="E34" s="552"/>
      <c r="F34" s="552"/>
      <c r="G34" s="552"/>
      <c r="H34" s="552"/>
      <c r="I34" s="553"/>
    </row>
    <row r="35" spans="2:9" x14ac:dyDescent="0.2">
      <c r="B35" s="554" t="s">
        <v>108</v>
      </c>
      <c r="C35" s="555"/>
      <c r="D35" s="555"/>
      <c r="E35" s="555"/>
      <c r="F35" s="555"/>
      <c r="G35" s="555"/>
      <c r="H35" s="555"/>
      <c r="I35" s="556"/>
    </row>
    <row r="36" spans="2:9" x14ac:dyDescent="0.2">
      <c r="B36" s="554" t="s">
        <v>111</v>
      </c>
      <c r="C36" s="555"/>
      <c r="D36" s="555"/>
      <c r="E36" s="555"/>
      <c r="F36" s="555"/>
      <c r="G36" s="555"/>
      <c r="H36" s="555"/>
      <c r="I36" s="556"/>
    </row>
    <row r="37" spans="2:9" x14ac:dyDescent="0.2">
      <c r="B37" s="554" t="s">
        <v>112</v>
      </c>
      <c r="C37" s="555"/>
      <c r="D37" s="555"/>
      <c r="E37" s="555"/>
      <c r="F37" s="555"/>
      <c r="G37" s="555"/>
      <c r="H37" s="555"/>
      <c r="I37" s="556"/>
    </row>
    <row r="38" spans="2:9" x14ac:dyDescent="0.2">
      <c r="B38" s="554" t="s">
        <v>109</v>
      </c>
      <c r="C38" s="555"/>
      <c r="D38" s="555"/>
      <c r="E38" s="555"/>
      <c r="F38" s="555"/>
      <c r="G38" s="555"/>
      <c r="H38" s="555"/>
      <c r="I38" s="556"/>
    </row>
    <row r="39" spans="2:9" x14ac:dyDescent="0.2">
      <c r="B39" s="557" t="s">
        <v>113</v>
      </c>
      <c r="C39" s="558"/>
      <c r="D39" s="558"/>
      <c r="E39" s="558"/>
      <c r="F39" s="558"/>
      <c r="G39" s="558"/>
      <c r="H39" s="558"/>
      <c r="I39" s="559"/>
    </row>
    <row r="40" spans="2:9" ht="18" customHeight="1" x14ac:dyDescent="0.2">
      <c r="B40" s="48"/>
    </row>
    <row r="41" spans="2:9" ht="18" customHeight="1" x14ac:dyDescent="0.2">
      <c r="B41" s="48"/>
    </row>
    <row r="42" spans="2:9" ht="18" customHeight="1" x14ac:dyDescent="0.2"/>
    <row r="43" spans="2:9" ht="18" customHeight="1" x14ac:dyDescent="0.2"/>
    <row r="44" spans="2:9" ht="18" customHeight="1" x14ac:dyDescent="0.2"/>
    <row r="45" spans="2:9" ht="18" customHeight="1" x14ac:dyDescent="0.2"/>
    <row r="46" spans="2:9" ht="18" customHeight="1" x14ac:dyDescent="0.2"/>
    <row r="47" spans="2:9" ht="18" customHeight="1" x14ac:dyDescent="0.2"/>
    <row r="48" spans="2: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sheetData>
  <mergeCells count="83">
    <mergeCell ref="D3:D4"/>
    <mergeCell ref="C3:C4"/>
    <mergeCell ref="B3:B4"/>
    <mergeCell ref="E22:E23"/>
    <mergeCell ref="B22:B23"/>
    <mergeCell ref="D22:D23"/>
    <mergeCell ref="B20:B21"/>
    <mergeCell ref="E20:E21"/>
    <mergeCell ref="C20:C21"/>
    <mergeCell ref="D5:D7"/>
    <mergeCell ref="C5:C7"/>
    <mergeCell ref="B5:B7"/>
    <mergeCell ref="D8:D9"/>
    <mergeCell ref="E18:E19"/>
    <mergeCell ref="C18:C19"/>
    <mergeCell ref="E16:E17"/>
    <mergeCell ref="B16:B17"/>
    <mergeCell ref="B18:B19"/>
    <mergeCell ref="E14:E15"/>
    <mergeCell ref="D14:D15"/>
    <mergeCell ref="B14:B15"/>
    <mergeCell ref="D10:D12"/>
    <mergeCell ref="C10:C12"/>
    <mergeCell ref="B10:B12"/>
    <mergeCell ref="C8:C9"/>
    <mergeCell ref="B8:B9"/>
    <mergeCell ref="F16:F17"/>
    <mergeCell ref="H14:H15"/>
    <mergeCell ref="H16:H17"/>
    <mergeCell ref="F20:F21"/>
    <mergeCell ref="H20:H21"/>
    <mergeCell ref="G16:G17"/>
    <mergeCell ref="G18:G19"/>
    <mergeCell ref="G20:G21"/>
    <mergeCell ref="F18:F19"/>
    <mergeCell ref="H18:H19"/>
    <mergeCell ref="G14:G15"/>
    <mergeCell ref="H3:H4"/>
    <mergeCell ref="H5:H7"/>
    <mergeCell ref="H8:H9"/>
    <mergeCell ref="H10:H12"/>
    <mergeCell ref="F14:F15"/>
    <mergeCell ref="F3:F4"/>
    <mergeCell ref="G3:G4"/>
    <mergeCell ref="F5:F7"/>
    <mergeCell ref="G5:G7"/>
    <mergeCell ref="F8:F9"/>
    <mergeCell ref="G8:G9"/>
    <mergeCell ref="F10:F12"/>
    <mergeCell ref="G10:G12"/>
    <mergeCell ref="I16:I17"/>
    <mergeCell ref="I18:I19"/>
    <mergeCell ref="I20:I21"/>
    <mergeCell ref="G24:G25"/>
    <mergeCell ref="H24:H25"/>
    <mergeCell ref="G22:G23"/>
    <mergeCell ref="H22:H23"/>
    <mergeCell ref="I3:I4"/>
    <mergeCell ref="I5:I7"/>
    <mergeCell ref="I8:I9"/>
    <mergeCell ref="I10:I12"/>
    <mergeCell ref="I14:I15"/>
    <mergeCell ref="B39:I39"/>
    <mergeCell ref="B32:I32"/>
    <mergeCell ref="I22:I23"/>
    <mergeCell ref="I24:I25"/>
    <mergeCell ref="I27:I28"/>
    <mergeCell ref="F24:F25"/>
    <mergeCell ref="H27:H28"/>
    <mergeCell ref="F27:F28"/>
    <mergeCell ref="G27:G28"/>
    <mergeCell ref="F22:F23"/>
    <mergeCell ref="B24:B25"/>
    <mergeCell ref="D24:D25"/>
    <mergeCell ref="E24:E25"/>
    <mergeCell ref="D27:D28"/>
    <mergeCell ref="C27:C28"/>
    <mergeCell ref="B27:B28"/>
    <mergeCell ref="B34:I34"/>
    <mergeCell ref="B35:I35"/>
    <mergeCell ref="B36:I36"/>
    <mergeCell ref="B37:I37"/>
    <mergeCell ref="B38:I38"/>
  </mergeCells>
  <pageMargins left="0.25" right="0.25" top="0.75" bottom="0.75" header="0.3" footer="0.3"/>
  <pageSetup scale="9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PAA OCI 2020</vt:lpstr>
      <vt:lpstr>ANEXO CONTRALORÍA</vt:lpstr>
      <vt:lpstr>ANEXO 2 ASESORIAS</vt:lpstr>
      <vt:lpstr>ANEXOS</vt:lpstr>
      <vt:lpstr>Matriz enlaces</vt:lpstr>
      <vt:lpstr>Resumen</vt:lpstr>
      <vt:lpstr>'Matriz enlaces'!Área_de_impresión</vt:lpstr>
      <vt:lpstr>'PAA OCI 2020'!Área_de_impresión</vt:lpstr>
      <vt:lpstr>Resumen!Área_de_impresión</vt:lpstr>
      <vt:lpstr>'PAA OCI 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Felipe Mancera Rojas</dc:creator>
  <cp:lastModifiedBy>MARCELA.REYES</cp:lastModifiedBy>
  <cp:lastPrinted>2021-02-20T00:34:02Z</cp:lastPrinted>
  <dcterms:created xsi:type="dcterms:W3CDTF">2017-06-28T20:10:41Z</dcterms:created>
  <dcterms:modified xsi:type="dcterms:W3CDTF">2021-04-19T18:39:17Z</dcterms:modified>
</cp:coreProperties>
</file>