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DA\INFORMES\ANTICORRUPCIÓN\PAAC 2020\"/>
    </mc:Choice>
  </mc:AlternateContent>
  <bookViews>
    <workbookView xWindow="0" yWindow="0" windowWidth="20490" windowHeight="7755" activeTab="1"/>
  </bookViews>
  <sheets>
    <sheet name="PAAC 2020" sheetId="1" r:id="rId1"/>
    <sheet name="MAPA DE RIESGOS" sheetId="4" r:id="rId2"/>
    <sheet name="PLAN DE GESTIÓN DE INTEGRIDAD"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'PAAC 2020'!$A$6:$N$61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1" i="4" l="1"/>
  <c r="N69" i="4"/>
  <c r="L69" i="4"/>
  <c r="K69" i="4"/>
  <c r="J69" i="4"/>
  <c r="I69" i="4"/>
  <c r="F69" i="4"/>
  <c r="E69" i="4"/>
  <c r="P66" i="4"/>
  <c r="O66" i="4"/>
  <c r="N66" i="4"/>
  <c r="L66" i="4"/>
  <c r="K66" i="4"/>
  <c r="J66" i="4"/>
  <c r="I66" i="4"/>
  <c r="F66" i="4"/>
  <c r="E66" i="4"/>
  <c r="P65" i="4"/>
  <c r="O65" i="4"/>
  <c r="N65" i="4"/>
  <c r="L65" i="4"/>
  <c r="K65" i="4"/>
  <c r="J65" i="4"/>
  <c r="I65" i="4"/>
  <c r="F65" i="4"/>
  <c r="E65" i="4"/>
  <c r="P63" i="4"/>
  <c r="O63" i="4"/>
  <c r="N63" i="4"/>
  <c r="L63" i="4"/>
  <c r="K63" i="4"/>
  <c r="J63" i="4"/>
  <c r="I63" i="4"/>
  <c r="F63" i="4"/>
  <c r="E63" i="4"/>
  <c r="P62" i="4"/>
  <c r="O62" i="4"/>
  <c r="N62" i="4"/>
  <c r="L62" i="4"/>
  <c r="K62" i="4"/>
  <c r="J62" i="4"/>
  <c r="I62" i="4"/>
  <c r="F62" i="4"/>
  <c r="E62" i="4"/>
  <c r="P61" i="4"/>
  <c r="O61" i="4"/>
  <c r="N61" i="4"/>
  <c r="L61" i="4"/>
  <c r="K61" i="4"/>
  <c r="J61" i="4"/>
  <c r="I61" i="4"/>
  <c r="F61" i="4"/>
  <c r="E61" i="4"/>
  <c r="N58" i="4"/>
  <c r="K58" i="4"/>
  <c r="F58" i="4"/>
  <c r="E58" i="4"/>
  <c r="O57" i="4"/>
  <c r="N57" i="4"/>
  <c r="J57" i="4"/>
  <c r="I57" i="4"/>
  <c r="F57" i="4"/>
  <c r="E57" i="4"/>
  <c r="L55" i="4"/>
  <c r="F55" i="4"/>
  <c r="O54" i="4"/>
  <c r="N54" i="4"/>
  <c r="L54" i="4"/>
  <c r="K54" i="4"/>
  <c r="J54" i="4"/>
  <c r="F51" i="4"/>
  <c r="E51" i="4"/>
  <c r="C51" i="4"/>
  <c r="P49" i="4"/>
  <c r="O49" i="4"/>
  <c r="N49" i="4"/>
  <c r="L49" i="4"/>
  <c r="K49" i="4"/>
  <c r="J49" i="4"/>
  <c r="I49" i="4"/>
  <c r="H49" i="4"/>
  <c r="F49" i="4"/>
  <c r="E49" i="4"/>
  <c r="C49" i="4"/>
  <c r="B49" i="4"/>
  <c r="P47" i="4"/>
  <c r="N47" i="4"/>
  <c r="L47" i="4"/>
  <c r="K47" i="4"/>
  <c r="J47" i="4"/>
  <c r="I47" i="4"/>
  <c r="F47" i="4"/>
  <c r="E47" i="4"/>
  <c r="B47" i="4"/>
  <c r="J46" i="4"/>
  <c r="I46" i="4"/>
  <c r="E46" i="4"/>
  <c r="B46" i="4"/>
  <c r="N45" i="4"/>
  <c r="L45" i="4"/>
  <c r="K45" i="4"/>
  <c r="J45" i="4"/>
  <c r="I45" i="4"/>
  <c r="F45" i="4"/>
  <c r="E45" i="4"/>
  <c r="O42" i="4"/>
  <c r="N42" i="4"/>
  <c r="L42" i="4"/>
  <c r="K42" i="4"/>
  <c r="J42" i="4"/>
  <c r="I42" i="4"/>
  <c r="F42" i="4"/>
  <c r="E42" i="4"/>
  <c r="C42" i="4"/>
  <c r="P40" i="4"/>
  <c r="O40" i="4"/>
  <c r="N40" i="4"/>
  <c r="L40" i="4"/>
  <c r="K40" i="4"/>
  <c r="J40" i="4"/>
  <c r="I40" i="4"/>
  <c r="H40" i="4"/>
  <c r="F40" i="4"/>
  <c r="E40" i="4"/>
  <c r="P39" i="4"/>
  <c r="O39" i="4"/>
  <c r="N39" i="4"/>
  <c r="L39" i="4"/>
  <c r="K39" i="4"/>
  <c r="J39" i="4"/>
  <c r="I39" i="4"/>
  <c r="H39" i="4"/>
  <c r="F39" i="4"/>
  <c r="E39" i="4"/>
  <c r="C39" i="4"/>
  <c r="H37" i="4"/>
  <c r="F37" i="4"/>
  <c r="E37" i="4"/>
  <c r="C37" i="4"/>
  <c r="I28" i="4"/>
  <c r="F28" i="4"/>
  <c r="E28" i="4"/>
  <c r="N27" i="4"/>
  <c r="I27" i="4"/>
  <c r="F27" i="4"/>
  <c r="E27" i="4"/>
  <c r="N26" i="4"/>
  <c r="I26" i="4"/>
  <c r="F26" i="4"/>
  <c r="E26" i="4"/>
  <c r="N23" i="4"/>
  <c r="N22" i="4"/>
  <c r="F22" i="4"/>
  <c r="E22" i="4"/>
  <c r="O18" i="4"/>
  <c r="N18" i="4"/>
  <c r="L18" i="4"/>
  <c r="K18" i="4"/>
  <c r="J18" i="4"/>
  <c r="I18" i="4"/>
  <c r="F18" i="4"/>
  <c r="E18" i="4"/>
  <c r="C18" i="4"/>
  <c r="C17" i="4"/>
  <c r="N15" i="4"/>
  <c r="L15" i="4"/>
  <c r="K15" i="4"/>
  <c r="J15" i="4"/>
  <c r="I15" i="4"/>
  <c r="F15" i="4"/>
  <c r="E15" i="4"/>
  <c r="N14" i="4"/>
  <c r="L14" i="4"/>
  <c r="K14" i="4"/>
  <c r="J14" i="4"/>
  <c r="I14" i="4"/>
  <c r="F14" i="4"/>
  <c r="E14"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8" i="4"/>
  <c r="I8" i="4"/>
  <c r="F8" i="4"/>
  <c r="E8" i="4"/>
  <c r="C8" i="4"/>
  <c r="J8" i="4" s="1"/>
  <c r="B8" i="4"/>
  <c r="O7" i="4"/>
  <c r="N7" i="4"/>
  <c r="I7" i="4"/>
  <c r="F7" i="4"/>
  <c r="E7" i="4"/>
  <c r="C7" i="4"/>
  <c r="B7" i="4"/>
  <c r="O6" i="4"/>
  <c r="N6" i="4"/>
  <c r="I6" i="4"/>
  <c r="F6" i="4"/>
  <c r="E6" i="4"/>
  <c r="C6" i="4"/>
  <c r="B6" i="4"/>
  <c r="J7" i="4" l="1"/>
  <c r="K7" i="4"/>
  <c r="L7" i="4" s="1"/>
  <c r="J6" i="4"/>
  <c r="K6" i="4"/>
  <c r="K8" i="4"/>
  <c r="L8" i="4" s="1"/>
  <c r="L6" i="4" l="1"/>
</calcChain>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<sst xmlns="http://schemas.openxmlformats.org/spreadsheetml/2006/main" count="1144" uniqueCount="659">
  <si>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</si>
  <si>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</si>
  <si>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</si>
  <si>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</si>
  <si>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</si>
  <si>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</si>
  <si>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</si>
  <si>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</si>
  <si>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</si>
  <si>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</si>
  <si>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</si>
  <si>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</si>
  <si>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</si>
  <si>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</si>
  <si>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</si>
  <si>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</si>
  <si>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</si>
  <si>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</si>
  <si>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</si>
  <si>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</si>
  <si>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</si>
  <si>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</si>
  <si>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</si>
  <si>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</si>
  <si>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</si>
  <si>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</si>
  <si>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</si>
  <si>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</si>
  <si>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</si>
  <si>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</si>
  <si>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</si>
  <si>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</si>
  <si>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</si>
  <si>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</si>
  <si>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</si>
  <si>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</si>
  <si>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</si>
  <si>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</si>
  <si>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</si>
  <si>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</si>
  <si>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</si>
  <si>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</si>
  <si>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</si>
  <si>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</si>
  <si>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</si>
  <si>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</si>
  <si>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</si>
  <si>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</si>
  <si>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</si>
  <si>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</si>
  <si>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</si>
  <si>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</si>
  <si>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</si>
  <si>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</si>
  <si>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</si>
  <si>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</si>
  <si>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</si>
  <si>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</si>
  <si>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</si>
  <si>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</si>
  <si>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</si>
  <si>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</si>
  <si>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</si>
  <si>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</si>
  <si>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</si>
  <si>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</si>
  <si>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</si>
  <si>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</si>
  <si>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</si>
  <si>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</si>
  <si>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</si>
  <si>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</si>
  <si>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</si>
  <si>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</si>
  <si>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</si>
  <si>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10 actividades de fortalecimiento de la cultura del control en temas como riesgos, analisis de causa, MIPG.</t>
  </si>
  <si>
    <t>Realizar actividades orientadas a fortalecer la cultura del autocontrol en los procesos de la entidad.</t>
  </si>
  <si>
    <t>F26</t>
  </si>
  <si>
    <t>F27</t>
  </si>
  <si>
    <t xml:space="preserve">Subsecretaria General y Control Disciplinario 
Comité Institucional de Coordinación del Control Interno </t>
  </si>
  <si>
    <t xml:space="preserve">Subsecretaría general y de control disciplinario
(Grupo Servicio a la Ciudadanía y procesos estrategicos, misionales y de apoyo)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</si>
  <si>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</si>
  <si>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</si>
  <si>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</si>
  <si>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</si>
  <si>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</si>
  <si>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</si>
  <si>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</si>
  <si>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</si>
  <si>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</si>
  <si>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</si>
  <si>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</si>
  <si>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</si>
  <si>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</si>
  <si>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</si>
  <si>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</si>
  <si>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</si>
  <si>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</si>
  <si>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</si>
  <si>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</si>
  <si>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</si>
  <si>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</si>
  <si>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</si>
  <si>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</si>
  <si>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</si>
  <si>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</si>
  <si>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</si>
  <si>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</si>
  <si>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</si>
  <si>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</si>
  <si>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</si>
  <si>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</si>
  <si>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</si>
  <si>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</si>
  <si>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</si>
  <si>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</si>
  <si>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</si>
  <si>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</si>
  <si>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</si>
  <si>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</si>
  <si>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</si>
  <si>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</si>
  <si>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</si>
  <si>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</si>
  <si>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</si>
  <si>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</si>
  <si>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</si>
  <si>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</si>
  <si>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</si>
  <si>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</si>
  <si>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</si>
  <si>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</si>
  <si>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</si>
  <si>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</si>
  <si>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</si>
  <si>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</si>
  <si>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</si>
  <si>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</si>
  <si>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</si>
  <si>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</si>
  <si>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</si>
  <si>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</si>
  <si>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</si>
  <si>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</si>
  <si>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</si>
  <si>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</si>
  <si>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</si>
  <si>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</si>
  <si>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</si>
  <si>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</si>
  <si>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</si>
  <si>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</si>
  <si>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</si>
  <si>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</si>
  <si>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</si>
  <si>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</si>
  <si>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</si>
  <si>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</si>
  <si>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</si>
  <si>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</si>
  <si>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</si>
  <si>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</si>
  <si>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</si>
  <si>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</si>
  <si>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</si>
  <si>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</si>
  <si>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</si>
  <si>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</si>
  <si>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</si>
  <si>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</si>
  <si>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</si>
  <si>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</si>
  <si>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</si>
  <si>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</si>
  <si>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</si>
  <si>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</si>
  <si>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</si>
  <si>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</si>
  <si>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</si>
  <si>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</si>
  <si>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</si>
  <si>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</si>
  <si>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</si>
  <si>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</si>
  <si>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</si>
  <si>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</si>
  <si>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</si>
  <si>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</si>
  <si>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</si>
  <si>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</si>
  <si>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</si>
  <si>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</si>
  <si>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Dos (2) monitoreos de la estrategía de racionalización realizados</t>
  </si>
  <si>
    <t>100% de implementación de la estrategia de racionalización de trámites para la vigencia 2020</t>
  </si>
  <si>
    <t>Realizar monitoreo de la estrategía de racionalización conforme a las seis preguntas que conforman la guía de racionalización del SUIT, de acuerdo con el  plan de trabajo generado con los responsables de cada estrategia  de racionalización</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</si>
  <si>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</si>
  <si>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</si>
  <si>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</si>
  <si>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</si>
  <si>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</si>
  <si>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</si>
  <si>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</si>
  <si>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</si>
  <si>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</si>
  <si>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</si>
  <si>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</si>
  <si>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</si>
  <si>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</si>
  <si>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</si>
  <si>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</si>
  <si>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</si>
  <si>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</si>
  <si>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</si>
  <si>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</si>
  <si>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</si>
  <si>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</si>
  <si>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</si>
  <si>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</si>
  <si>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</si>
  <si>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</si>
  <si>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</si>
  <si>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</si>
  <si>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</si>
  <si>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</si>
  <si>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</si>
  <si>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</si>
  <si>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</si>
  <si>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</si>
  <si>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</si>
  <si>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</si>
  <si>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</si>
  <si>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</si>
  <si>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</si>
  <si>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</si>
  <si>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</si>
  <si>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</si>
  <si>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</si>
  <si>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</si>
  <si>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</si>
  <si>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</si>
  <si>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</si>
  <si>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</si>
  <si>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</si>
  <si>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</si>
  <si>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</si>
  <si>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</si>
  <si>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</si>
  <si>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</si>
  <si>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Una (1) evaluación a la aprehensión del codigo de integridad</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</si>
  <si>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</si>
  <si>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</si>
  <si>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</si>
  <si>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</si>
  <si>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</si>
  <si>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</si>
  <si>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</si>
  <si>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</si>
  <si>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</si>
  <si>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</si>
  <si>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</si>
  <si>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</si>
  <si>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</si>
  <si>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</si>
  <si>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</si>
  <si>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</si>
  <si>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</si>
  <si>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</si>
  <si>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</si>
  <si>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</si>
  <si>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</si>
  <si>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</si>
  <si>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</si>
  <si>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</si>
  <si>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</si>
  <si>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</si>
  <si>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</si>
  <si>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</si>
  <si>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</si>
  <si>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</si>
  <si>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</si>
  <si>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</si>
  <si>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</si>
  <si>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</si>
  <si>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</si>
  <si>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</si>
  <si>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</si>
  <si>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</si>
  <si>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</si>
  <si>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</si>
  <si>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</si>
  <si>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</si>
  <si>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</si>
  <si>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</si>
  <si>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</si>
  <si>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</si>
  <si>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</si>
  <si>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</si>
  <si>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Realización de visitas de seguimieno al servicio prestado por la SDA</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</si>
  <si>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</si>
  <si>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</si>
  <si>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</si>
  <si>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</si>
  <si>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</si>
  <si>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</si>
  <si>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</si>
  <si>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</si>
  <si>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</si>
  <si>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</si>
  <si>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</si>
  <si>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</si>
  <si>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</si>
  <si>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</si>
  <si>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</si>
  <si>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</si>
  <si>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</si>
  <si>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</si>
  <si>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</si>
  <si>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</si>
  <si>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</si>
  <si>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</si>
  <si>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</si>
  <si>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</si>
  <si>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Aprehensión del codigo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</si>
  <si>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</si>
  <si>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</si>
  <si>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</si>
  <si>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</si>
  <si>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</si>
  <si>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</si>
  <si>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</si>
  <si>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</si>
  <si>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</si>
  <si>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</si>
  <si>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</si>
  <si>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</si>
  <si>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</si>
  <si>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</si>
  <si>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</si>
  <si>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</si>
  <si>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</si>
  <si>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</si>
  <si>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</si>
  <si>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</si>
  <si>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</si>
  <si>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</si>
  <si>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</si>
  <si>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</si>
  <si>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</si>
  <si>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</si>
  <si>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Porcentaje de participación en las mesas de pacto con los ciudadanos ciudadanos locales</t>
  </si>
  <si>
    <t>Reporte de la socialización del lineamiento que contenga las actividades realizadas.</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</si>
  <si>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</si>
  <si>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</si>
  <si>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</si>
  <si>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Actas de reunión o comunicaciones internas de revisión de la politica.
Comunicación convocatoria CICII para llevar a aprobación el ajuste o actualización de la politica.
Acta de Comité Institucional de Coordinación de Control Interno.</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</si>
  <si>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</si>
  <si>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</si>
  <si>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</si>
  <si>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</si>
  <si>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</si>
  <si>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</si>
  <si>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</si>
  <si>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priorización  de tramies y acta de reunión entre áreas.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</si>
  <si>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</si>
  <si>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</si>
  <si>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</si>
  <si>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</si>
  <si>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Comunicaciones internas de solicitud de información y de envio.
Avances del inventario de espacios de dialogo por dependencias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</si>
  <si>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</si>
  <si>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</si>
  <si>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</si>
  <si>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</si>
  <si>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</si>
  <si>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</si>
  <si>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</si>
  <si>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</si>
  <si>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</si>
  <si>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</si>
  <si>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</si>
  <si>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</si>
  <si>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</si>
  <si>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</si>
  <si>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</si>
  <si>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</si>
  <si>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</si>
  <si>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</si>
  <si>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</si>
  <si>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</si>
  <si>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</si>
  <si>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</si>
  <si>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</si>
  <si>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</si>
  <si>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</si>
  <si>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</si>
  <si>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</si>
  <si>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</si>
  <si>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</si>
  <si>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</si>
  <si>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</si>
  <si>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</si>
  <si>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</si>
  <si>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</si>
  <si>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</si>
  <si>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</si>
  <si>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</si>
  <si>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</si>
  <si>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</si>
  <si>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</si>
  <si>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</si>
  <si>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</si>
  <si>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</si>
  <si>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</si>
  <si>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</si>
  <si>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</si>
  <si>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</si>
  <si>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</si>
  <si>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</si>
  <si>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</si>
  <si>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</si>
  <si>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</si>
  <si>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</si>
  <si>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</si>
  <si>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</si>
  <si>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</si>
  <si>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</si>
  <si>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</si>
  <si>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</si>
  <si>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</si>
  <si>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</si>
  <si>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</si>
  <si>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Informe de gestión del Defensor del Ciudadao</t>
  </si>
  <si>
    <t>Publicaciones solicitadas y realizadas en el micrositio de transparencia y acceso a la información de las SDA.</t>
  </si>
  <si>
    <t>Actas de reunión.
Datos abiertos publicados en la plataforma Distrital y Nacional</t>
  </si>
  <si>
    <t>Actas de reunión 
Pantallazos del mecanismo diferencial en págna web</t>
  </si>
  <si>
    <t>Diseño y Formulación del Plan de Gestión  2020 por los gestores de integridad (correos electrónicos, comunicaciones forest).
Acta de comité institucional de Gestión y Desempeño, de aprobación del Plan de Gestión de integridad 2020.
Solicitud de públicación del Plan de Gestión en la pag web de la entidad.</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</si>
  <si>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</si>
  <si>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</si>
  <si>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</si>
  <si>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</si>
  <si>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</si>
  <si>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</si>
  <si>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</si>
  <si>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</si>
  <si>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</si>
  <si>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</si>
  <si>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Memorandos que contienen Informes semestrales comunciados al CICCI y publicados en la página web</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</si>
  <si>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</si>
  <si>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</si>
  <si>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</si>
  <si>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</si>
  <si>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</si>
  <si>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</si>
  <si>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</si>
  <si>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</si>
  <si>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</si>
  <si>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</si>
  <si>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</si>
  <si>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</si>
  <si>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</si>
  <si>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</si>
  <si>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</si>
  <si>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</si>
  <si>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</si>
  <si>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</si>
  <si>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</si>
  <si>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</si>
  <si>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</si>
  <si>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</si>
  <si>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</si>
  <si>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</si>
  <si>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</si>
  <si>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</si>
  <si>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Gestión</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</si>
  <si>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</si>
  <si>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</si>
  <si>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</si>
  <si>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</si>
  <si>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</si>
  <si>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</si>
  <si>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</si>
  <si>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</si>
  <si>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</si>
  <si>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Implementar paulatimante los controles del Anexo A de la Norma ISO27001 priorizados, de acuerdo con el grado de mandurez de la entidad, los lineamientos dados por el MINTIC y Alta Consejería para las TIC, para el Subsistema de Seguridad de la Información SGSI.</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</si>
  <si>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</si>
  <si>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</si>
  <si>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</si>
  <si>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</si>
  <si>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</si>
  <si>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Adopción e implementacion del gobierno y gestión de datos</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</si>
  <si>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</si>
  <si>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</si>
  <si>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</si>
  <si>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</si>
  <si>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</si>
  <si>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</si>
  <si>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</si>
  <si>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</si>
  <si>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Devolver el acto al abogado quien tendra que someter el tema al comite de contratación,</t>
  </si>
  <si>
    <t>DIRECCION DE GESTION CORPORATIVA</t>
  </si>
  <si>
    <t>GESTIÓN ADMINISTRATIVA</t>
  </si>
  <si>
    <t>Pérdida o daño de Bienes</t>
  </si>
  <si>
    <t>Reportar  a la aseguradora para hacer la reposiciòn del bien, o se solicita al reponsable realizar la reposiciòn.</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</si>
  <si>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</si>
  <si>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</si>
  <si>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</si>
  <si>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</si>
  <si>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</si>
  <si>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</si>
  <si>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</si>
  <si>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Gestión de información, de los proyectos de inversión, sin contar con los requisitos o atibutos esenciales de confiabilidad, oportunidad,  calidad, veracida, accesibilidad, relevancia, claridad, precisión y exactitud.</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</si>
  <si>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</si>
  <si>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</si>
  <si>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</si>
  <si>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</si>
  <si>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</si>
  <si>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</si>
  <si>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</si>
  <si>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</si>
  <si>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</si>
  <si>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</si>
  <si>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Daño, perdida o deterioro de la documentación en el archivo central y del archivo de gestión de la SDA</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</si>
  <si>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</si>
  <si>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</si>
  <si>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</si>
  <si>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</si>
  <si>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Corrupción</t>
  </si>
  <si>
    <t>GESTIÓN DISCIPLINARIA</t>
  </si>
  <si>
    <t>SUBSECRETARIA GENERAL Y DE CONTROL DISCIPLINARIO</t>
  </si>
  <si>
    <t>Violación de la reserva legal de los procesos
disciplinarios para obtener un beneficio ecocnomico o beneficio al disciplinado.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</si>
  <si>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</si>
  <si>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</si>
  <si>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</si>
  <si>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</si>
  <si>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</si>
  <si>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</si>
  <si>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</si>
  <si>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</si>
  <si>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</si>
  <si>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</si>
  <si>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</si>
  <si>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Actualizar el procedimiento 126PM04-PR82 Proceso Sancionatorio y los demás que se requieran del proceso ECyS.</t>
  </si>
  <si>
    <t xml:space="preserve">Incumplimiento parcial o total de los procedimientos o regulaciones legales ambientales aplicables </t>
  </si>
  <si>
    <t>Realizar divulgación trimestral del avance de la actualización de los procedimientos a los funcionarios y contratistas que intervienen en el proceso ECyS en el cual se encontrará los cambios realizados a cada uno de ellos.</t>
  </si>
  <si>
    <t>METROLOGÍA, MONITOREO Y MODELACIÓN.</t>
  </si>
  <si>
    <t>Interrupción de la actividad de monitoreo.</t>
  </si>
  <si>
    <t>Suministro de información errónea a las partes interesadas sobre los datos metrológicos que suministra el Laboratorio Ambiental de la SDA o terceros contratados para tal fin</t>
  </si>
  <si>
    <t>SISTEMA INTEGRADO DE GESTIÓN</t>
  </si>
  <si>
    <t>Posibilidad de perder las certificaciones de los estándares ISO 9001:2015, OHSAS 18001:2017 e ISO 14001:2015</t>
  </si>
  <si>
    <t>La subsecretaria General y de Control Disciplinario a traves de su grupo del Sistema Integrado de Gestión-SIG, convoca mensualmente a los Servidores Públicos y Contratistas de la Entidad a jornadas de sensibilización y capacitación para fortalacer, mantener y mejorar la implementación de los sistemas de Gestión adoptados en el marco de MIPG.
Cuando se detectan debilidades en la implementación a traves de auditorías internas, externas o de los seguimientos de la segunda línea de defensa, se formulan acciones que se documentan en el aplicativo Isolución y que son objeto de evaluación.</t>
  </si>
  <si>
    <t>Posibilidad de que la Implementación de MIPG no contribuya al  cumplimiento de los objetivos estratégicos de la Entidad.</t>
  </si>
  <si>
    <t>La Subsecretaria General y de Control Disciplinario a traves de su grupo del Sistema Integrado de Gestión-SIG, realiza de manera mensual y trimestral el seguimiento a las acciones planteadas en el  Plan de adecuación y sostenibilidad del MIPG de la SDA 2019 (publicado 28022019).  La primera linea de defensa realiza el segumiento a traves de una reunión mensual con todo el euipo de trabajo, verificando las acciones asociadas al proceso del SIG y Subsecretaria. La segunda linea defensa es ejecutada por cada uno de los profesionales del SIG, según el proceso a cargo, mediante mesas de trabajo con cada uno de los enlaces de los procesos asignados.  Adicionalmente, mediante las revisiones en comite Institucuional de Gestión y Desempeño al cual asisten los directivos de la Secretaria de manera periodica, se realiza la verificación del estado de avance de las metas institucionales que aportan al cumplimiento de los objetivos estrategicos lo cual se documenta mediante actas de reunión.
En caso de presentarse una desviación o rezago.</t>
  </si>
  <si>
    <t>No registro oportuno y eficaz de información para  el maximo aprovechamiento de la capacidad del aplicativo.</t>
  </si>
  <si>
    <t>Los enlaces Sig de cada uno de los procesos registran la información documental de los avances de la gestión operacional en el módulo correspondiente del aplicativo cada vez que se requiera, con el propósito de contar con la información insumo para el seguimiento, monitoreo y evaluación por parte de la SGCD y la OCI.
En el caso de presentarse errores, necesidades de ajuste o cambios en la información registrada el usuario o enlace SIG registra la novedad o el caso a través de la mesa de ayuda, el cual es asignado a un responsable para su gestión y trámite correspondiente; a través del correo electrónico el usuario recibe el registro de la novedad y el avance de la solución que culmina con una encuesta de percepción del servicio tecnológico.</t>
  </si>
  <si>
    <t>Manejo de informacion privilegiada para beneficio de un tercero</t>
  </si>
  <si>
    <t>Incumplimiento con los estándares establecidos, tales como, calidad, oportunidad, confiabilidad y veracidad, en lo que respecta a la atención a la ciudadania y la Política Pública Distrital de Servicio a la Ciudadaní</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</si>
  <si>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</si>
  <si>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 xml:space="preserve">Incumplimiento en la oportunidad, claridad, calidez y coherencia en las respuestas emitidas por las diferentes areas misionales  a los derechos de petición. </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</si>
  <si>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</si>
  <si>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COMUNICACIONES</t>
  </si>
  <si>
    <t>Divulgación de información errada, inoportuna o no autorizada sobre la gestión de la SDA a los públicos de interés internos y/o externos.</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</si>
  <si>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sorporte como correos electrónicos y plataformas de mensajería como Whatsapp y Hangouts (Gmail).</t>
  </si>
  <si>
    <t>OFICINA ASESORA DE COMUNICACIONES</t>
  </si>
  <si>
    <t>MAPA DE RIESGOS DE GESTIÓN Y DE CORRUPCIÓN 
SECRETARIA DISTRITAL DE AMBIENTE - 2020</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</si>
  <si>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</si>
  <si>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</si>
  <si>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</si>
  <si>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</si>
  <si>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</si>
  <si>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</si>
  <si>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</si>
  <si>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Lineamiento institucional antisoborno formulado enmarcado en la Politica de administración de riesgos y oportunidades  - Evidencias de socialización</t>
  </si>
  <si>
    <t xml:space="preserve">
Comunicaciones internas y externas de coordinación con la SDP y con las dependencia SDA, tanto por forest como electrónicas.
Actas de reunión 
Informes de segumiento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</si>
  <si>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</si>
  <si>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</si>
  <si>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</si>
  <si>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</si>
  <si>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</si>
  <si>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</si>
  <si>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</si>
  <si>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</si>
  <si>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</si>
  <si>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</si>
  <si>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</si>
  <si>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</si>
  <si>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</si>
  <si>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</si>
  <si>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</si>
  <si>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</si>
  <si>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</si>
  <si>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</si>
  <si>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</si>
  <si>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</si>
  <si>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</si>
  <si>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</si>
  <si>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</si>
  <si>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</si>
  <si>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</si>
  <si>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</si>
  <si>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</si>
  <si>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</si>
  <si>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</si>
  <si>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</si>
  <si>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</si>
  <si>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</si>
  <si>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</si>
  <si>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</si>
  <si>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</si>
  <si>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</si>
  <si>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</si>
  <si>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</si>
  <si>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</si>
  <si>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</si>
  <si>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</si>
  <si>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</si>
  <si>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 xml:space="preserve">
Los profesionales de la Subdirección de Políticas y Planes Ambientales, cada vez que se requiera realizaran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</si>
  <si>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</si>
  <si>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</si>
  <si>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</si>
  <si>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</si>
  <si>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</si>
  <si>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</si>
  <si>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</si>
  <si>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</si>
  <si>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</si>
  <si>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</si>
  <si>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</si>
  <si>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Posibilidad de que los estados financieros no reflejen la situación económinca, social o ambiental de la SDA</t>
  </si>
  <si>
    <t xml:space="preserve">El profesional responsable elabora conciliaciones de la información contable ya sea con periodicidad mensual o trimestral, para hacer el seguimiento a la información y revisión de saldos. </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</si>
  <si>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</si>
  <si>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</si>
  <si>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</si>
  <si>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</si>
  <si>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</si>
  <si>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</si>
  <si>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</si>
  <si>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</si>
  <si>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</si>
  <si>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</si>
  <si>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La Dirección de Gestión Corporativa realiza verificación al Plan de Capacitaciones, seguimiento trimestral al indicador de cumplimiento y  establece revisión periódica de los resultados arrojados por el indicador de capacitacion.</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</si>
  <si>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</si>
  <si>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</si>
  <si>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</si>
  <si>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</si>
  <si>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</si>
  <si>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Realizar capacitaciones semestrales sobre los procedimientos del proceso Metrologiá, Monitoreo y Modelación.</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</si>
  <si>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</si>
  <si>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</si>
  <si>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</si>
  <si>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</si>
  <si>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
Cada vez que un ciudadano requiere asesoria en los diferentes canales de atención para acceder a los trámites o servicios de la Entidad, el servidor del grupo de Servicio a la Ciudadanía registra los datos en el formato de control de atencion. En  caso  que el ciudadano solicite referencias de personas  naturales 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o entregada oficialmente se registra en el formato la novedad y se  informa a la Coordinacion la cual hará un analisis previo y caso de ser pertinente remite un correo electrónico al jefe del area.</t>
  </si>
  <si>
    <t>Realizar capacitaciones de sensibilización con los funcionarios y contratistas en temas relacionados con privacidad de la informacion, ley de transparencia y anticorrupcion.</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</si>
  <si>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</si>
  <si>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Reportar  a la aseguradora para hacer la reposición del bien, o se solicita al reponsable realizar la reposición.</t>
  </si>
  <si>
    <t>CLASE DEL RIESGO</t>
  </si>
  <si>
    <t xml:space="preserve">VERSIÓN </t>
  </si>
  <si>
    <t>DESCRIPCIÓN</t>
  </si>
  <si>
    <t>FECHA DE PUBLICACIÓN WEB</t>
  </si>
  <si>
    <t>31 de enero de 2020</t>
  </si>
  <si>
    <t>25 de marzo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</si>
</sst>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b/>
      <sz val="12"/>
      <name val="Arial"/>
      <family val="2"/>
    </font>
    <font>
      <b/>
      <sz val="11"/>
      <name val="Arial"/>
      <family val="2"/>
    </font>
    <font>
      <sz val="12"/>
      <name val="Arial"/>
      <family val="2"/>
    </font>
    <font>
      <sz val="10"/>
      <name val="Arial"/>
      <family val="2"/>
    </font>
    <font>
      <b/>
      <sz val="18"/>
      <name val="Arial"/>
      <family val="2"/>
    </font>
    <font>
      <b/>
      <sz val="10"/>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9" tint="0.79998168889431442"/>
        <bgColor indexed="64"/>
      </patternFill>
    </fill>
    <fill>
      <patternFill patternType="solid">
        <fgColor rgb="FFFFFFFF"/>
        <bgColor indexed="64"/>
      </patternFill>
    </fill>
  </fills>
  <borders count="62">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67">
    <xf numFmtId="0" fontId="0" fillId="0" borderId="0" xfId="0"/>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horizontal="left"/>
    </xf>
    <xf numFmtId="0" fontId="15"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8" fillId="0" borderId="25"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xf numFmtId="0" fontId="8" fillId="0" borderId="27" xfId="0" applyFont="1" applyBorder="1" applyAlignment="1">
      <alignment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7" xfId="0" applyFont="1" applyBorder="1" applyAlignment="1">
      <alignment horizontal="left" vertical="center"/>
    </xf>
    <xf numFmtId="0" fontId="29" fillId="2" borderId="38" xfId="0" applyFont="1" applyFill="1" applyBorder="1" applyAlignment="1">
      <alignment horizontal="center" vertical="center" wrapText="1"/>
    </xf>
    <xf numFmtId="0" fontId="27" fillId="2" borderId="39" xfId="0" applyFont="1" applyFill="1" applyBorder="1" applyAlignment="1">
      <alignment horizontal="center" vertical="center"/>
    </xf>
    <xf numFmtId="0" fontId="27" fillId="2" borderId="5" xfId="0" applyFont="1" applyFill="1" applyBorder="1" applyAlignment="1">
      <alignment horizontal="center" vertical="center" wrapText="1"/>
    </xf>
    <xf numFmtId="0" fontId="27" fillId="2" borderId="5" xfId="0" applyFont="1" applyFill="1" applyBorder="1" applyAlignment="1">
      <alignment horizontal="center" vertical="center"/>
    </xf>
    <xf numFmtId="0" fontId="29" fillId="2" borderId="5" xfId="0"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protection locked="0"/>
    </xf>
    <xf numFmtId="49" fontId="29" fillId="2" borderId="31" xfId="0" applyNumberFormat="1" applyFont="1" applyFill="1" applyBorder="1" applyAlignment="1" applyProtection="1">
      <alignment horizontal="center" vertical="center" wrapText="1"/>
    </xf>
    <xf numFmtId="0" fontId="26" fillId="2" borderId="0" xfId="0" applyFont="1" applyFill="1"/>
    <xf numFmtId="0" fontId="29" fillId="6" borderId="43" xfId="0" applyFont="1" applyFill="1" applyBorder="1" applyAlignment="1" applyProtection="1">
      <alignment horizontal="center" vertical="center" wrapText="1"/>
    </xf>
    <xf numFmtId="0" fontId="29" fillId="6" borderId="44" xfId="0" applyFont="1" applyFill="1" applyBorder="1" applyAlignment="1" applyProtection="1">
      <alignment horizontal="center" vertical="center" wrapText="1"/>
    </xf>
    <xf numFmtId="0" fontId="29" fillId="6" borderId="45" xfId="0" applyFont="1" applyFill="1" applyBorder="1" applyAlignment="1" applyProtection="1">
      <alignment horizontal="center" vertical="center" wrapText="1"/>
    </xf>
    <xf numFmtId="0" fontId="29" fillId="6" borderId="9" xfId="0" applyFont="1" applyFill="1" applyBorder="1" applyAlignment="1" applyProtection="1">
      <alignment horizontal="center" vertical="center" wrapText="1"/>
    </xf>
    <xf numFmtId="0" fontId="29" fillId="6"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29" fillId="6" borderId="49" xfId="0" applyFont="1" applyFill="1" applyBorder="1" applyAlignment="1">
      <alignment horizontal="center" vertical="center" wrapText="1"/>
    </xf>
    <xf numFmtId="0" fontId="29" fillId="6" borderId="50" xfId="0" applyFont="1" applyFill="1" applyBorder="1" applyAlignment="1" applyProtection="1">
      <alignment horizontal="center" vertical="center" wrapText="1"/>
    </xf>
    <xf numFmtId="0" fontId="29" fillId="6" borderId="51" xfId="0" applyFont="1" applyFill="1" applyBorder="1" applyAlignment="1" applyProtection="1">
      <alignment horizontal="center" vertical="center" wrapText="1"/>
    </xf>
    <xf numFmtId="0" fontId="29" fillId="6" borderId="52" xfId="0" applyFont="1" applyFill="1" applyBorder="1" applyAlignment="1" applyProtection="1">
      <alignment horizontal="center" vertical="center" wrapText="1"/>
    </xf>
    <xf numFmtId="0" fontId="29" fillId="6" borderId="21" xfId="0" applyFont="1" applyFill="1" applyBorder="1" applyAlignment="1" applyProtection="1">
      <alignment horizontal="center" vertical="center" wrapText="1"/>
    </xf>
    <xf numFmtId="0" fontId="30" fillId="6" borderId="5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29" fillId="6" borderId="53" xfId="0" applyFont="1" applyFill="1" applyBorder="1" applyAlignment="1">
      <alignment horizontal="center" vertical="center" wrapText="1"/>
    </xf>
    <xf numFmtId="0" fontId="27" fillId="2" borderId="37"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2" borderId="3" xfId="0" applyFont="1" applyFill="1" applyBorder="1" applyAlignment="1">
      <alignment horizontal="center" vertical="center"/>
    </xf>
    <xf numFmtId="0" fontId="29" fillId="2" borderId="3"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protection locked="0"/>
    </xf>
    <xf numFmtId="49" fontId="29" fillId="2" borderId="26" xfId="0" applyNumberFormat="1" applyFont="1" applyFill="1" applyBorder="1" applyAlignment="1" applyProtection="1">
      <alignment horizontal="center" vertical="center" wrapText="1"/>
    </xf>
    <xf numFmtId="0" fontId="27" fillId="2" borderId="32"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5" xfId="0" applyFont="1" applyFill="1" applyBorder="1" applyAlignment="1">
      <alignment horizontal="center" vertical="center"/>
    </xf>
    <xf numFmtId="0" fontId="29" fillId="2" borderId="15"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protection locked="0"/>
    </xf>
    <xf numFmtId="49" fontId="29" fillId="2" borderId="54" xfId="0" applyNumberFormat="1" applyFont="1" applyFill="1" applyBorder="1" applyAlignment="1" applyProtection="1">
      <alignment horizontal="center" vertical="center" wrapText="1"/>
    </xf>
    <xf numFmtId="0" fontId="29" fillId="2" borderId="40"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7" fillId="2" borderId="5" xfId="0" quotePrefix="1"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3" xfId="0" quotePrefix="1" applyFont="1" applyFill="1" applyBorder="1" applyAlignment="1">
      <alignment horizontal="center" vertical="center" wrapText="1"/>
    </xf>
    <xf numFmtId="0" fontId="27" fillId="2" borderId="3" xfId="0" applyFont="1" applyFill="1" applyBorder="1" applyAlignment="1">
      <alignment horizontal="justify" vertical="center"/>
    </xf>
    <xf numFmtId="0" fontId="27" fillId="2" borderId="32" xfId="0" applyFont="1" applyFill="1" applyBorder="1" applyAlignment="1">
      <alignment horizontal="center" vertical="center" wrapText="1"/>
    </xf>
    <xf numFmtId="0" fontId="24" fillId="2" borderId="40" xfId="0" applyFont="1" applyFill="1" applyBorder="1" applyAlignment="1">
      <alignment horizontal="center"/>
    </xf>
    <xf numFmtId="0" fontId="24" fillId="2" borderId="41" xfId="0" applyFont="1" applyFill="1" applyBorder="1" applyAlignment="1">
      <alignment horizontal="center"/>
    </xf>
    <xf numFmtId="0" fontId="24" fillId="2" borderId="42" xfId="0" applyFont="1" applyFill="1" applyBorder="1" applyAlignment="1">
      <alignment horizontal="center"/>
    </xf>
    <xf numFmtId="0" fontId="27" fillId="2" borderId="36"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6" xfId="0" quotePrefix="1" applyFont="1" applyFill="1" applyBorder="1" applyAlignment="1">
      <alignment horizontal="center" vertical="center" wrapText="1"/>
    </xf>
    <xf numFmtId="0" fontId="27" fillId="2" borderId="15" xfId="0" applyFont="1" applyFill="1" applyBorder="1" applyAlignment="1">
      <alignment vertical="center" wrapText="1"/>
    </xf>
    <xf numFmtId="0" fontId="29" fillId="2" borderId="16" xfId="0" applyFont="1" applyFill="1" applyBorder="1" applyAlignment="1" applyProtection="1">
      <alignment horizontal="center"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7" fillId="2" borderId="16" xfId="0" applyFont="1" applyFill="1" applyBorder="1" applyAlignment="1">
      <alignment vertical="center" wrapText="1"/>
    </xf>
    <xf numFmtId="0" fontId="27" fillId="2" borderId="16" xfId="0" applyFont="1" applyFill="1" applyBorder="1" applyAlignment="1">
      <alignment horizontal="center" vertical="center"/>
    </xf>
    <xf numFmtId="49" fontId="29" fillId="2" borderId="30" xfId="0" applyNumberFormat="1" applyFont="1" applyFill="1" applyBorder="1" applyAlignment="1" applyProtection="1">
      <alignment horizontal="center" vertical="center" wrapText="1"/>
    </xf>
    <xf numFmtId="0" fontId="26" fillId="2" borderId="0" xfId="0" applyFont="1" applyFill="1" applyBorder="1"/>
    <xf numFmtId="0" fontId="27" fillId="2" borderId="15" xfId="0" quotePrefix="1" applyFont="1" applyFill="1" applyBorder="1" applyAlignment="1">
      <alignment horizontal="center" vertical="center" wrapText="1"/>
    </xf>
    <xf numFmtId="0" fontId="27" fillId="2" borderId="5" xfId="0" applyFont="1" applyFill="1" applyBorder="1" applyAlignment="1" applyProtection="1">
      <alignment vertical="center" wrapText="1"/>
      <protection locked="0"/>
    </xf>
    <xf numFmtId="0" fontId="27" fillId="2" borderId="5" xfId="0" applyFont="1" applyFill="1" applyBorder="1" applyAlignment="1" applyProtection="1">
      <alignment horizontal="center" vertical="center" wrapText="1"/>
      <protection locked="0"/>
    </xf>
    <xf numFmtId="0" fontId="27" fillId="2" borderId="3"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15" xfId="0" applyFont="1" applyFill="1" applyBorder="1" applyAlignment="1" applyProtection="1">
      <alignment vertical="center" wrapText="1"/>
      <protection locked="0"/>
    </xf>
    <xf numFmtId="0" fontId="27" fillId="2" borderId="15" xfId="0" applyFont="1" applyFill="1" applyBorder="1" applyAlignment="1" applyProtection="1">
      <alignment horizontal="center" vertical="center" wrapText="1"/>
      <protection locked="0"/>
    </xf>
    <xf numFmtId="0" fontId="26" fillId="2" borderId="40" xfId="0" applyFont="1" applyFill="1" applyBorder="1" applyAlignment="1">
      <alignment horizontal="center"/>
    </xf>
    <xf numFmtId="0" fontId="26" fillId="2" borderId="41" xfId="0" applyFont="1" applyFill="1" applyBorder="1" applyAlignment="1">
      <alignment horizontal="center"/>
    </xf>
    <xf numFmtId="0" fontId="26" fillId="2" borderId="42" xfId="0" applyFont="1" applyFill="1" applyBorder="1" applyAlignment="1">
      <alignment horizontal="center"/>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49" xfId="0" applyFont="1" applyFill="1" applyBorder="1" applyAlignment="1">
      <alignment horizontal="center" vertical="center"/>
    </xf>
    <xf numFmtId="0" fontId="26" fillId="2" borderId="56" xfId="0" applyFont="1" applyFill="1" applyBorder="1" applyAlignment="1">
      <alignment horizontal="center" vertical="center"/>
    </xf>
    <xf numFmtId="0" fontId="27" fillId="2" borderId="23" xfId="0" applyFont="1" applyFill="1" applyBorder="1" applyAlignment="1">
      <alignment horizontal="center" vertical="center" wrapText="1"/>
    </xf>
    <xf numFmtId="0" fontId="27" fillId="2" borderId="23" xfId="0" quotePrefix="1" applyFont="1" applyFill="1" applyBorder="1" applyAlignment="1">
      <alignment horizontal="center" vertical="center" wrapText="1"/>
    </xf>
    <xf numFmtId="0" fontId="26" fillId="2" borderId="23" xfId="0" applyFont="1" applyFill="1" applyBorder="1" applyAlignment="1">
      <alignment horizontal="center" vertical="center"/>
    </xf>
    <xf numFmtId="0" fontId="29" fillId="2" borderId="23" xfId="0" applyFont="1" applyFill="1" applyBorder="1" applyAlignment="1" applyProtection="1">
      <alignment horizontal="center" vertical="center" wrapText="1"/>
    </xf>
    <xf numFmtId="0" fontId="25" fillId="2" borderId="24"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9" fillId="2" borderId="28" xfId="0" applyFont="1" applyFill="1" applyBorder="1" applyAlignment="1" applyProtection="1">
      <alignment horizontal="center" vertical="center" wrapText="1"/>
    </xf>
    <xf numFmtId="0" fontId="25" fillId="2" borderId="29"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53" xfId="0" applyFont="1" applyFill="1" applyBorder="1" applyAlignment="1">
      <alignment horizontal="center" vertical="center" wrapText="1"/>
    </xf>
    <xf numFmtId="49" fontId="29" fillId="2" borderId="26" xfId="0" applyNumberFormat="1" applyFont="1" applyFill="1" applyBorder="1" applyAlignment="1">
      <alignment horizontal="center" vertical="center" wrapText="1"/>
    </xf>
    <xf numFmtId="0" fontId="27" fillId="2" borderId="3" xfId="0" applyFont="1" applyFill="1" applyBorder="1" applyAlignment="1">
      <alignment horizontal="justify" vertical="center" wrapText="1"/>
    </xf>
    <xf numFmtId="49" fontId="29" fillId="2" borderId="54" xfId="0" applyNumberFormat="1" applyFont="1" applyFill="1" applyBorder="1" applyAlignment="1">
      <alignment horizontal="center" vertical="center"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7" fillId="2" borderId="60" xfId="0" quotePrefix="1" applyFont="1" applyFill="1" applyBorder="1" applyAlignment="1">
      <alignment horizontal="center" vertical="center" wrapText="1"/>
    </xf>
    <xf numFmtId="0" fontId="29" fillId="2" borderId="60" xfId="0" applyFont="1" applyFill="1" applyBorder="1" applyAlignment="1" applyProtection="1">
      <alignment horizontal="center" vertical="center" wrapText="1"/>
    </xf>
    <xf numFmtId="49" fontId="29" fillId="2" borderId="61" xfId="0" applyNumberFormat="1" applyFont="1" applyFill="1" applyBorder="1" applyAlignment="1" applyProtection="1">
      <alignment horizontal="center" vertical="center" wrapText="1"/>
    </xf>
    <xf numFmtId="49" fontId="29" fillId="2" borderId="16" xfId="0" applyNumberFormat="1" applyFont="1" applyFill="1" applyBorder="1" applyAlignment="1" applyProtection="1">
      <alignment horizontal="center" vertical="center" wrapText="1"/>
    </xf>
    <xf numFmtId="0" fontId="24" fillId="2" borderId="0" xfId="0" applyFont="1" applyFill="1" applyAlignment="1">
      <alignment horizontal="center"/>
    </xf>
    <xf numFmtId="0" fontId="26" fillId="2" borderId="0" xfId="0" applyFont="1" applyFill="1" applyAlignment="1">
      <alignment horizontal="center"/>
    </xf>
    <xf numFmtId="0" fontId="26" fillId="2" borderId="0" xfId="0" applyFont="1" applyFill="1" applyAlignment="1">
      <alignment wrapText="1"/>
    </xf>
    <xf numFmtId="0" fontId="24" fillId="2" borderId="0" xfId="0" applyFont="1" applyFill="1" applyAlignment="1">
      <alignment wrapText="1"/>
    </xf>
    <xf numFmtId="0" fontId="18" fillId="0" borderId="0" xfId="0" applyFont="1" applyFill="1" applyAlignment="1">
      <alignment horizontal="justify" vertical="center" wrapText="1"/>
    </xf>
    <xf numFmtId="0" fontId="26" fillId="2" borderId="0" xfId="0" applyFont="1" applyFill="1" applyAlignment="1">
      <alignment horizontal="justify" vertical="center" wrapText="1"/>
    </xf>
    <xf numFmtId="0" fontId="27" fillId="2" borderId="5" xfId="0" applyFont="1" applyFill="1" applyBorder="1" applyAlignment="1">
      <alignment horizontal="justify" vertical="center" wrapText="1"/>
    </xf>
    <xf numFmtId="0" fontId="27" fillId="2" borderId="15" xfId="0" applyFont="1" applyFill="1" applyBorder="1" applyAlignment="1">
      <alignment horizontal="justify" vertical="center" wrapText="1"/>
    </xf>
    <xf numFmtId="0" fontId="27" fillId="2" borderId="16"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27" fillId="2" borderId="15" xfId="0" applyFont="1" applyFill="1" applyBorder="1" applyAlignment="1" applyProtection="1">
      <alignment horizontal="justify" vertical="center" wrapText="1"/>
    </xf>
    <xf numFmtId="0" fontId="5" fillId="7" borderId="23" xfId="0" applyFont="1" applyFill="1" applyBorder="1" applyAlignment="1">
      <alignment horizontal="justify" vertical="center" wrapText="1"/>
    </xf>
    <xf numFmtId="0" fontId="5" fillId="7" borderId="3" xfId="0" applyFont="1" applyFill="1" applyBorder="1" applyAlignment="1">
      <alignment horizontal="justify" vertical="center" wrapText="1"/>
    </xf>
    <xf numFmtId="0" fontId="5" fillId="7" borderId="28" xfId="0" applyFont="1" applyFill="1" applyBorder="1" applyAlignment="1">
      <alignment horizontal="justify" vertical="center" wrapText="1"/>
    </xf>
    <xf numFmtId="0" fontId="27" fillId="2" borderId="60" xfId="0" applyFont="1" applyFill="1" applyBorder="1" applyAlignment="1">
      <alignment horizontal="justify" vertical="center" wrapText="1"/>
    </xf>
    <xf numFmtId="0" fontId="11" fillId="0" borderId="3" xfId="0" applyFont="1" applyBorder="1" applyAlignment="1">
      <alignment horizontal="justify" vertical="center" wrapText="1"/>
    </xf>
    <xf numFmtId="0" fontId="14" fillId="0" borderId="3" xfId="0" applyFont="1" applyBorder="1" applyAlignment="1">
      <alignment horizontal="left" vertical="center"/>
    </xf>
    <xf numFmtId="0" fontId="14" fillId="0" borderId="3" xfId="0" applyFont="1" applyBorder="1" applyAlignment="1">
      <alignment horizontal="center" vertical="center" wrapText="1"/>
    </xf>
    <xf numFmtId="0" fontId="11" fillId="0" borderId="3" xfId="0" applyFont="1" applyBorder="1" applyAlignment="1">
      <alignment horizontal="center" vertical="center" wrapText="1"/>
    </xf>
  </cellXfs>
  <cellStyles count="1">
    <cellStyle name="Normal" xfId="0" builtinId="0"/>
  </cellStyles>
  <dxfs count="72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768800</xdr:colOff>
      <xdr:row>0</xdr:row>
      <xdr:rowOff>115172</xdr:rowOff>
    </xdr:from>
    <xdr:to>
      <xdr:col>3</xdr:col>
      <xdr:colOff>900545</xdr:colOff>
      <xdr:row>2</xdr:row>
      <xdr:rowOff>17318</xdr:rowOff>
    </xdr:to>
    <xdr:pic>
      <xdr:nvPicPr>
        <xdr:cNvPr id="2" name="Imagen 1">
          <a:extLst>
            <a:ext uri="{FF2B5EF4-FFF2-40B4-BE49-F238E27FC236}">
              <a16:creationId xmlns="" xmlns:a16="http://schemas.microsoft.com/office/drawing/2014/main" id="{D543C86B-75CB-48D7-82B7-C5F94E59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800" y="115172"/>
          <a:ext cx="3820518" cy="125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 xmlns:a16="http://schemas.microsoft.com/office/drawing/2014/main" id="{61BE9725-8B23-46CE-9C80-E2EED1638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3">
          <cell r="J13" t="str">
            <v xml:space="preserve">Perdida de procesos judiciales por falta de oportunidad en la atención de los mismos </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3">
          <cell r="A13" t="str">
            <v>R2</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cell r="M13" t="str">
            <v>Actualizar el procedimiento 126PM04-PR53 Administración de Expedientes con el fin de establecer controles y lineamientos de préstamo.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cell r="M14" t="str">
            <v>Realizar capacitaciones semestrales sobre el procedimiento Validación de datos de la RMCAB</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3</v>
          </cell>
          <cell r="G13" t="str">
            <v>IMPACTO</v>
          </cell>
          <cell r="H13">
            <v>2</v>
          </cell>
          <cell r="I13">
            <v>1</v>
          </cell>
          <cell r="J13">
            <v>8</v>
          </cell>
          <cell r="L13" t="str">
            <v>ASUMIR EL RIESGO</v>
          </cell>
          <cell r="M13" t="str">
            <v>Sensibilizar y capacitar a los servidores públicos en los sistemas integrados de gestión certificados en la Entidad para difundir y dar cumplimiento a los requisitos de la norma.|</v>
          </cell>
          <cell r="N13" t="str">
            <v>SUBSECRETARIA GENERAL Y DE CONTROL DISCIPLINARIO</v>
          </cell>
        </row>
        <row r="14">
          <cell r="C14">
            <v>2</v>
          </cell>
          <cell r="D14">
            <v>5</v>
          </cell>
          <cell r="G14" t="str">
            <v>PROBABILIDAD</v>
          </cell>
          <cell r="H14">
            <v>1</v>
          </cell>
          <cell r="I14">
            <v>5</v>
          </cell>
          <cell r="J14">
            <v>20</v>
          </cell>
          <cell r="L14" t="str">
            <v>REDUCIR EL RIESGO</v>
          </cell>
          <cell r="M14" t="str">
            <v>Realizar socialización, seguimiento y monitoreo de las acciones planteadas en el plan de adecuación y sostenibilidad de MIPG.</v>
          </cell>
          <cell r="N14" t="str">
            <v>SUBSECRETARIA GENERAL Y DE CONTROL DISCIPLINARIO</v>
          </cell>
        </row>
        <row r="15">
          <cell r="C15">
            <v>5</v>
          </cell>
          <cell r="D15">
            <v>4</v>
          </cell>
          <cell r="G15" t="str">
            <v>PROBABILIDAD</v>
          </cell>
          <cell r="H15">
            <v>3</v>
          </cell>
          <cell r="I15">
            <v>4</v>
          </cell>
          <cell r="J15">
            <v>48</v>
          </cell>
          <cell r="L15" t="str">
            <v>REDUCIR EL RIESGO</v>
          </cell>
          <cell r="M15" t="str">
            <v>Requerir al proveedor de manera oportuna las actualización, ajustes, parametrizaciones y adecuaciones necesarias para el máximo aprovechamiento de la capacidad del aplicativo.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M14" t="str">
            <v>Realizar campaña y capacitacion que busquen la sensibilizacion de los servidores públicos y el cumplimiento a cabalidad de la Política Pública distrital de Servicio a la Ciudadanía</v>
          </cell>
          <cell r="N14" t="str">
            <v>SUBSECRETARIA GENERAL Y DE CONTROL DISCIPLINARIO</v>
          </cell>
        </row>
        <row r="15">
          <cell r="C15">
            <v>4</v>
          </cell>
          <cell r="D15">
            <v>3</v>
          </cell>
          <cell r="G15" t="str">
            <v>PROBABILIDAD</v>
          </cell>
          <cell r="H15">
            <v>4</v>
          </cell>
          <cell r="I15">
            <v>3</v>
          </cell>
          <cell r="J15">
            <v>48</v>
          </cell>
          <cell r="L15" t="str">
            <v>REDUCIR EL RIESGO</v>
          </cell>
          <cell r="M15" t="str">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3"/>
  <sheetViews>
    <sheetView topLeftCell="A58" zoomScale="70" zoomScaleNormal="70" workbookViewId="0">
      <selection activeCell="B66" sqref="B66:E66"/>
    </sheetView>
  </sheetViews>
  <sheetFormatPr baseColWidth="10" defaultRowHeight="14.25" x14ac:dyDescent="0.2"/>
  <cols>
    <col min="1" max="1" width="14.5703125" style="13" customWidth="1"/>
    <col min="2" max="2" width="15.42578125" style="13" customWidth="1"/>
    <col min="3" max="3" width="24.28515625" style="13" customWidth="1"/>
    <col min="4" max="4" width="22.85546875" style="33" customWidth="1"/>
    <col min="5" max="5" width="7.85546875" style="15" customWidth="1"/>
    <col min="6" max="6" width="36.28515625" style="20" customWidth="1"/>
    <col min="7" max="7" width="25.42578125" style="46" customWidth="1"/>
    <col min="8" max="8" width="26.28515625" style="47" customWidth="1"/>
    <col min="9" max="9" width="25.5703125" style="47" customWidth="1"/>
    <col min="10" max="10" width="26.5703125" style="46" customWidth="1"/>
    <col min="11" max="11" width="6.42578125" style="16" customWidth="1"/>
    <col min="12" max="12" width="7.42578125" style="16" customWidth="1"/>
    <col min="13" max="13" width="8.7109375" style="16" customWidth="1"/>
    <col min="14" max="14" width="26" style="15" customWidth="1"/>
    <col min="15" max="16384" width="11.42578125" style="13"/>
  </cols>
  <sheetData>
    <row r="1" spans="1:14" ht="93.75" customHeight="1" x14ac:dyDescent="0.2">
      <c r="A1" s="107"/>
      <c r="B1" s="107"/>
      <c r="C1" s="108" t="s">
        <v>575</v>
      </c>
      <c r="D1" s="108"/>
      <c r="E1" s="108"/>
      <c r="F1" s="108"/>
      <c r="G1" s="108"/>
      <c r="H1" s="108"/>
      <c r="I1" s="108"/>
      <c r="J1" s="108"/>
      <c r="K1" s="108"/>
      <c r="L1" s="108"/>
      <c r="M1" s="108"/>
      <c r="N1" s="108"/>
    </row>
    <row r="2" spans="1:14" ht="16.5" customHeight="1" x14ac:dyDescent="0.2"/>
    <row r="3" spans="1:14" ht="173.25" customHeight="1" thickBot="1" x14ac:dyDescent="0.25">
      <c r="A3" s="114" t="s">
        <v>174</v>
      </c>
      <c r="B3" s="114"/>
      <c r="C3" s="114"/>
      <c r="D3" s="114"/>
      <c r="E3" s="114"/>
      <c r="F3" s="114"/>
      <c r="G3" s="114"/>
      <c r="H3" s="114"/>
      <c r="I3" s="114"/>
      <c r="J3" s="114"/>
      <c r="K3" s="114"/>
      <c r="L3" s="114"/>
      <c r="M3" s="114"/>
      <c r="N3" s="114"/>
    </row>
    <row r="4" spans="1:14" ht="78.75" customHeight="1" thickTop="1" thickBot="1" x14ac:dyDescent="0.25">
      <c r="A4" s="111" t="s">
        <v>149</v>
      </c>
      <c r="B4" s="112"/>
      <c r="C4" s="112"/>
      <c r="D4" s="112"/>
      <c r="E4" s="112"/>
      <c r="F4" s="112"/>
      <c r="G4" s="112"/>
      <c r="H4" s="112"/>
      <c r="I4" s="112"/>
      <c r="J4" s="112"/>
      <c r="K4" s="112"/>
      <c r="L4" s="112"/>
      <c r="M4" s="112"/>
      <c r="N4" s="113"/>
    </row>
    <row r="5" spans="1:14" ht="17.25" customHeight="1" thickTop="1" thickBot="1" x14ac:dyDescent="0.25"/>
    <row r="6" spans="1:14" ht="24" customHeight="1" thickBot="1" x14ac:dyDescent="0.25">
      <c r="A6" s="101" t="s">
        <v>148</v>
      </c>
      <c r="B6" s="103" t="s">
        <v>147</v>
      </c>
      <c r="C6" s="103" t="s">
        <v>0</v>
      </c>
      <c r="D6" s="103" t="s">
        <v>35</v>
      </c>
      <c r="E6" s="103" t="s">
        <v>36</v>
      </c>
      <c r="F6" s="103" t="s">
        <v>34</v>
      </c>
      <c r="G6" s="103" t="s">
        <v>324</v>
      </c>
      <c r="H6" s="103" t="s">
        <v>325</v>
      </c>
      <c r="I6" s="103" t="s">
        <v>1</v>
      </c>
      <c r="J6" s="103" t="s">
        <v>331</v>
      </c>
      <c r="K6" s="115" t="s">
        <v>38</v>
      </c>
      <c r="L6" s="116"/>
      <c r="M6" s="117"/>
      <c r="N6" s="103" t="s">
        <v>326</v>
      </c>
    </row>
    <row r="7" spans="1:14" ht="18" customHeight="1" x14ac:dyDescent="0.2">
      <c r="A7" s="102"/>
      <c r="B7" s="104"/>
      <c r="C7" s="104"/>
      <c r="D7" s="104"/>
      <c r="E7" s="104"/>
      <c r="F7" s="104"/>
      <c r="G7" s="106"/>
      <c r="H7" s="104"/>
      <c r="I7" s="105"/>
      <c r="J7" s="105"/>
      <c r="K7" s="8" t="s">
        <v>41</v>
      </c>
      <c r="L7" s="9" t="s">
        <v>39</v>
      </c>
      <c r="M7" s="10" t="s">
        <v>40</v>
      </c>
      <c r="N7" s="118"/>
    </row>
    <row r="8" spans="1:14" ht="124.5" customHeight="1" x14ac:dyDescent="0.2">
      <c r="A8" s="97" t="s">
        <v>133</v>
      </c>
      <c r="B8" s="97" t="s">
        <v>134</v>
      </c>
      <c r="C8" s="3" t="s">
        <v>50</v>
      </c>
      <c r="D8" s="30" t="s">
        <v>2</v>
      </c>
      <c r="E8" s="1" t="s">
        <v>37</v>
      </c>
      <c r="F8" s="4" t="s">
        <v>254</v>
      </c>
      <c r="G8" s="4" t="s">
        <v>266</v>
      </c>
      <c r="H8" s="27" t="s">
        <v>257</v>
      </c>
      <c r="I8" s="42" t="s">
        <v>258</v>
      </c>
      <c r="J8" s="4" t="s">
        <v>354</v>
      </c>
      <c r="K8" s="5"/>
      <c r="L8" s="5"/>
      <c r="M8" s="5" t="s">
        <v>3</v>
      </c>
      <c r="N8" s="2" t="s">
        <v>79</v>
      </c>
    </row>
    <row r="9" spans="1:14" ht="70.5" customHeight="1" x14ac:dyDescent="0.2">
      <c r="A9" s="98"/>
      <c r="B9" s="98"/>
      <c r="C9" s="3" t="s">
        <v>50</v>
      </c>
      <c r="D9" s="30" t="s">
        <v>2</v>
      </c>
      <c r="E9" s="53" t="s">
        <v>42</v>
      </c>
      <c r="F9" s="4" t="s">
        <v>255</v>
      </c>
      <c r="G9" s="35" t="s">
        <v>267</v>
      </c>
      <c r="H9" s="27" t="s">
        <v>256</v>
      </c>
      <c r="I9" s="42" t="s">
        <v>268</v>
      </c>
      <c r="J9" s="4" t="s">
        <v>355</v>
      </c>
      <c r="K9" s="5"/>
      <c r="L9" s="5" t="s">
        <v>3</v>
      </c>
      <c r="N9" s="2" t="s">
        <v>4</v>
      </c>
    </row>
    <row r="10" spans="1:14" ht="93" customHeight="1" x14ac:dyDescent="0.2">
      <c r="A10" s="98"/>
      <c r="B10" s="98"/>
      <c r="C10" s="3" t="s">
        <v>50</v>
      </c>
      <c r="D10" s="34" t="s">
        <v>2</v>
      </c>
      <c r="E10" s="53" t="s">
        <v>43</v>
      </c>
      <c r="F10" s="35" t="s">
        <v>437</v>
      </c>
      <c r="G10" s="35" t="s">
        <v>269</v>
      </c>
      <c r="H10" s="27" t="s">
        <v>184</v>
      </c>
      <c r="I10" s="27" t="s">
        <v>185</v>
      </c>
      <c r="J10" s="4" t="s">
        <v>350</v>
      </c>
      <c r="K10" s="27"/>
      <c r="L10" s="27" t="s">
        <v>3</v>
      </c>
      <c r="M10" s="27"/>
      <c r="N10" s="36" t="s">
        <v>356</v>
      </c>
    </row>
    <row r="11" spans="1:14" ht="93.75" customHeight="1" x14ac:dyDescent="0.2">
      <c r="A11" s="98"/>
      <c r="B11" s="98"/>
      <c r="C11" s="3" t="s">
        <v>50</v>
      </c>
      <c r="D11" s="34" t="s">
        <v>2</v>
      </c>
      <c r="E11" s="84" t="s">
        <v>44</v>
      </c>
      <c r="F11" s="35" t="s">
        <v>439</v>
      </c>
      <c r="G11" s="35" t="s">
        <v>440</v>
      </c>
      <c r="H11" s="27" t="s">
        <v>441</v>
      </c>
      <c r="I11" s="27" t="s">
        <v>442</v>
      </c>
      <c r="J11" s="71" t="s">
        <v>565</v>
      </c>
      <c r="K11" s="27" t="s">
        <v>3</v>
      </c>
      <c r="L11" s="27" t="s">
        <v>3</v>
      </c>
      <c r="M11" s="27"/>
      <c r="N11" s="36" t="s">
        <v>438</v>
      </c>
    </row>
    <row r="12" spans="1:14" ht="70.5" customHeight="1" x14ac:dyDescent="0.2">
      <c r="A12" s="98"/>
      <c r="B12" s="98"/>
      <c r="C12" s="3" t="s">
        <v>50</v>
      </c>
      <c r="D12" s="34" t="s">
        <v>2</v>
      </c>
      <c r="E12" s="84" t="s">
        <v>45</v>
      </c>
      <c r="F12" s="35" t="s">
        <v>566</v>
      </c>
      <c r="G12" s="35" t="s">
        <v>567</v>
      </c>
      <c r="H12" s="27" t="s">
        <v>568</v>
      </c>
      <c r="I12" s="27" t="s">
        <v>569</v>
      </c>
      <c r="J12" s="35" t="s">
        <v>570</v>
      </c>
      <c r="K12" s="27"/>
      <c r="L12" s="27" t="s">
        <v>3</v>
      </c>
      <c r="M12" s="27"/>
      <c r="N12" s="36" t="s">
        <v>49</v>
      </c>
    </row>
    <row r="13" spans="1:14" ht="68.25" customHeight="1" x14ac:dyDescent="0.2">
      <c r="A13" s="98"/>
      <c r="B13" s="98"/>
      <c r="C13" s="3" t="s">
        <v>50</v>
      </c>
      <c r="D13" s="30" t="s">
        <v>6</v>
      </c>
      <c r="E13" s="84" t="s">
        <v>46</v>
      </c>
      <c r="F13" s="4" t="s">
        <v>323</v>
      </c>
      <c r="G13" s="4" t="s">
        <v>270</v>
      </c>
      <c r="H13" s="48" t="s">
        <v>259</v>
      </c>
      <c r="I13" s="48" t="s">
        <v>328</v>
      </c>
      <c r="J13" s="4" t="s">
        <v>357</v>
      </c>
      <c r="K13" s="5" t="s">
        <v>3</v>
      </c>
      <c r="L13" s="5"/>
      <c r="M13" s="5"/>
      <c r="N13" s="6" t="s">
        <v>4</v>
      </c>
    </row>
    <row r="14" spans="1:14" ht="64.5" customHeight="1" x14ac:dyDescent="0.2">
      <c r="A14" s="98"/>
      <c r="B14" s="98"/>
      <c r="C14" s="3" t="s">
        <v>50</v>
      </c>
      <c r="D14" s="30" t="s">
        <v>6</v>
      </c>
      <c r="E14" s="84" t="s">
        <v>47</v>
      </c>
      <c r="F14" s="4" t="s">
        <v>150</v>
      </c>
      <c r="G14" s="4" t="s">
        <v>271</v>
      </c>
      <c r="H14" s="42" t="s">
        <v>272</v>
      </c>
      <c r="I14" s="42" t="s">
        <v>186</v>
      </c>
      <c r="J14" s="4" t="s">
        <v>358</v>
      </c>
      <c r="K14" s="5"/>
      <c r="L14" s="5" t="s">
        <v>3</v>
      </c>
      <c r="M14" s="5"/>
      <c r="N14" s="2" t="s">
        <v>9</v>
      </c>
    </row>
    <row r="15" spans="1:14" ht="101.25" customHeight="1" x14ac:dyDescent="0.2">
      <c r="A15" s="98"/>
      <c r="B15" s="98"/>
      <c r="C15" s="3" t="s">
        <v>50</v>
      </c>
      <c r="D15" s="30" t="s">
        <v>10</v>
      </c>
      <c r="E15" s="84" t="s">
        <v>48</v>
      </c>
      <c r="F15" s="4" t="s">
        <v>175</v>
      </c>
      <c r="G15" s="4" t="s">
        <v>278</v>
      </c>
      <c r="H15" s="42" t="s">
        <v>188</v>
      </c>
      <c r="I15" s="42" t="s">
        <v>187</v>
      </c>
      <c r="J15" s="4" t="s">
        <v>360</v>
      </c>
      <c r="K15" s="5" t="s">
        <v>3</v>
      </c>
      <c r="L15" s="5" t="s">
        <v>3</v>
      </c>
      <c r="M15" s="5" t="s">
        <v>3</v>
      </c>
      <c r="N15" s="2" t="s">
        <v>359</v>
      </c>
    </row>
    <row r="16" spans="1:14" ht="97.5" customHeight="1" x14ac:dyDescent="0.2">
      <c r="A16" s="100"/>
      <c r="B16" s="100"/>
      <c r="C16" s="3" t="s">
        <v>50</v>
      </c>
      <c r="D16" s="30" t="s">
        <v>11</v>
      </c>
      <c r="E16" s="84" t="s">
        <v>51</v>
      </c>
      <c r="F16" s="4" t="s">
        <v>260</v>
      </c>
      <c r="G16" s="4" t="s">
        <v>279</v>
      </c>
      <c r="H16" s="42" t="s">
        <v>451</v>
      </c>
      <c r="I16" s="42" t="s">
        <v>273</v>
      </c>
      <c r="J16" s="4" t="s">
        <v>443</v>
      </c>
      <c r="K16" s="5" t="s">
        <v>3</v>
      </c>
      <c r="L16" s="5" t="s">
        <v>3</v>
      </c>
      <c r="M16" s="5" t="s">
        <v>3</v>
      </c>
      <c r="N16" s="2" t="s">
        <v>12</v>
      </c>
    </row>
    <row r="17" spans="1:14" s="14" customFormat="1" ht="124.5" customHeight="1" x14ac:dyDescent="0.2">
      <c r="A17" s="93" t="s">
        <v>140</v>
      </c>
      <c r="B17" s="109" t="s">
        <v>139</v>
      </c>
      <c r="C17" s="3" t="s">
        <v>85</v>
      </c>
      <c r="D17" s="30" t="s">
        <v>81</v>
      </c>
      <c r="E17" s="84" t="s">
        <v>52</v>
      </c>
      <c r="F17" s="4" t="s">
        <v>151</v>
      </c>
      <c r="G17" s="4" t="s">
        <v>280</v>
      </c>
      <c r="H17" s="42" t="s">
        <v>274</v>
      </c>
      <c r="I17" s="42" t="s">
        <v>275</v>
      </c>
      <c r="J17" s="4" t="s">
        <v>361</v>
      </c>
      <c r="K17" s="12" t="s">
        <v>3</v>
      </c>
      <c r="L17" s="12" t="s">
        <v>3</v>
      </c>
      <c r="M17" s="12" t="s">
        <v>3</v>
      </c>
      <c r="N17" s="2" t="s">
        <v>80</v>
      </c>
    </row>
    <row r="18" spans="1:14" s="14" customFormat="1" ht="72.75" customHeight="1" x14ac:dyDescent="0.2">
      <c r="A18" s="94"/>
      <c r="B18" s="110"/>
      <c r="C18" s="3" t="s">
        <v>85</v>
      </c>
      <c r="D18" s="18" t="s">
        <v>53</v>
      </c>
      <c r="E18" s="84" t="s">
        <v>56</v>
      </c>
      <c r="F18" s="4" t="s">
        <v>152</v>
      </c>
      <c r="G18" s="4" t="s">
        <v>276</v>
      </c>
      <c r="H18" s="42" t="s">
        <v>195</v>
      </c>
      <c r="I18" s="27" t="s">
        <v>153</v>
      </c>
      <c r="J18" s="4" t="s">
        <v>362</v>
      </c>
      <c r="K18" s="11" t="s">
        <v>3</v>
      </c>
      <c r="L18" s="11"/>
      <c r="M18" s="28"/>
      <c r="N18" s="2" t="s">
        <v>82</v>
      </c>
    </row>
    <row r="19" spans="1:14" s="14" customFormat="1" ht="66.75" customHeight="1" x14ac:dyDescent="0.2">
      <c r="A19" s="94"/>
      <c r="B19" s="110"/>
      <c r="C19" s="3" t="s">
        <v>85</v>
      </c>
      <c r="D19" s="18" t="s">
        <v>83</v>
      </c>
      <c r="E19" s="84" t="s">
        <v>57</v>
      </c>
      <c r="F19" s="4" t="s">
        <v>196</v>
      </c>
      <c r="G19" s="4" t="s">
        <v>277</v>
      </c>
      <c r="H19" s="27" t="s">
        <v>197</v>
      </c>
      <c r="I19" s="27" t="s">
        <v>452</v>
      </c>
      <c r="J19" s="4" t="s">
        <v>363</v>
      </c>
      <c r="K19" s="11" t="s">
        <v>3</v>
      </c>
      <c r="L19" s="11"/>
      <c r="M19" s="28"/>
      <c r="N19" s="2" t="s">
        <v>450</v>
      </c>
    </row>
    <row r="20" spans="1:14" s="14" customFormat="1" ht="84.75" customHeight="1" x14ac:dyDescent="0.2">
      <c r="A20" s="94"/>
      <c r="B20" s="110"/>
      <c r="C20" s="38" t="s">
        <v>85</v>
      </c>
      <c r="D20" s="39" t="s">
        <v>190</v>
      </c>
      <c r="E20" s="84" t="s">
        <v>58</v>
      </c>
      <c r="F20" s="4" t="s">
        <v>198</v>
      </c>
      <c r="G20" s="4" t="s">
        <v>281</v>
      </c>
      <c r="H20" s="42" t="s">
        <v>453</v>
      </c>
      <c r="I20" s="49" t="s">
        <v>193</v>
      </c>
      <c r="J20" s="4" t="s">
        <v>563</v>
      </c>
      <c r="K20" s="21"/>
      <c r="L20" s="21" t="s">
        <v>3</v>
      </c>
      <c r="M20" s="21" t="s">
        <v>3</v>
      </c>
      <c r="N20" s="22" t="s">
        <v>189</v>
      </c>
    </row>
    <row r="21" spans="1:14" s="14" customFormat="1" ht="84" x14ac:dyDescent="0.2">
      <c r="A21" s="94"/>
      <c r="B21" s="110"/>
      <c r="C21" s="38" t="s">
        <v>85</v>
      </c>
      <c r="D21" s="40" t="s">
        <v>84</v>
      </c>
      <c r="E21" s="84" t="s">
        <v>59</v>
      </c>
      <c r="F21" s="4" t="s">
        <v>194</v>
      </c>
      <c r="G21" s="4" t="s">
        <v>327</v>
      </c>
      <c r="H21" s="42" t="s">
        <v>191</v>
      </c>
      <c r="I21" s="49" t="s">
        <v>192</v>
      </c>
      <c r="J21" s="4" t="s">
        <v>564</v>
      </c>
      <c r="K21" s="21"/>
      <c r="L21" s="21" t="s">
        <v>3</v>
      </c>
      <c r="M21" s="21" t="s">
        <v>3</v>
      </c>
      <c r="N21" s="22" t="s">
        <v>189</v>
      </c>
    </row>
    <row r="22" spans="1:14" ht="84" x14ac:dyDescent="0.2">
      <c r="A22" s="93" t="s">
        <v>141</v>
      </c>
      <c r="B22" s="97" t="s">
        <v>142</v>
      </c>
      <c r="C22" s="3" t="s">
        <v>13</v>
      </c>
      <c r="D22" s="30" t="s">
        <v>54</v>
      </c>
      <c r="E22" s="84" t="s">
        <v>60</v>
      </c>
      <c r="F22" s="4" t="s">
        <v>329</v>
      </c>
      <c r="G22" s="4" t="s">
        <v>283</v>
      </c>
      <c r="H22" s="42" t="s">
        <v>202</v>
      </c>
      <c r="I22" s="42" t="s">
        <v>204</v>
      </c>
      <c r="J22" s="4" t="s">
        <v>364</v>
      </c>
      <c r="K22" s="5" t="s">
        <v>3</v>
      </c>
      <c r="L22" s="5" t="s">
        <v>3</v>
      </c>
      <c r="M22" s="5" t="s">
        <v>3</v>
      </c>
      <c r="N22" s="2" t="s">
        <v>14</v>
      </c>
    </row>
    <row r="23" spans="1:14" ht="70.5" customHeight="1" x14ac:dyDescent="0.2">
      <c r="A23" s="94"/>
      <c r="B23" s="98"/>
      <c r="C23" s="3" t="s">
        <v>13</v>
      </c>
      <c r="D23" s="30" t="s">
        <v>54</v>
      </c>
      <c r="E23" s="84" t="s">
        <v>61</v>
      </c>
      <c r="F23" s="4" t="s">
        <v>203</v>
      </c>
      <c r="G23" s="4" t="s">
        <v>282</v>
      </c>
      <c r="H23" s="42" t="s">
        <v>263</v>
      </c>
      <c r="I23" s="27" t="s">
        <v>262</v>
      </c>
      <c r="J23" s="35" t="s">
        <v>365</v>
      </c>
      <c r="K23" s="17" t="s">
        <v>3</v>
      </c>
      <c r="L23" s="17" t="s">
        <v>3</v>
      </c>
      <c r="M23" s="17" t="s">
        <v>3</v>
      </c>
      <c r="N23" s="2" t="s">
        <v>7</v>
      </c>
    </row>
    <row r="24" spans="1:14" ht="83.25" customHeight="1" x14ac:dyDescent="0.2">
      <c r="A24" s="94"/>
      <c r="B24" s="98"/>
      <c r="C24" s="3" t="s">
        <v>13</v>
      </c>
      <c r="D24" s="30" t="s">
        <v>54</v>
      </c>
      <c r="E24" s="84" t="s">
        <v>62</v>
      </c>
      <c r="F24" s="4" t="s">
        <v>351</v>
      </c>
      <c r="G24" s="4" t="s">
        <v>284</v>
      </c>
      <c r="H24" s="42" t="s">
        <v>199</v>
      </c>
      <c r="I24" s="42" t="s">
        <v>15</v>
      </c>
      <c r="J24" s="4" t="s">
        <v>332</v>
      </c>
      <c r="K24" s="5" t="s">
        <v>3</v>
      </c>
      <c r="L24" s="5" t="s">
        <v>5</v>
      </c>
      <c r="M24" s="5" t="s">
        <v>5</v>
      </c>
      <c r="N24" s="2" t="s">
        <v>7</v>
      </c>
    </row>
    <row r="25" spans="1:14" ht="70.5" customHeight="1" x14ac:dyDescent="0.2">
      <c r="A25" s="94"/>
      <c r="B25" s="98"/>
      <c r="C25" s="3" t="s">
        <v>13</v>
      </c>
      <c r="D25" s="30" t="s">
        <v>54</v>
      </c>
      <c r="E25" s="84" t="s">
        <v>63</v>
      </c>
      <c r="F25" s="4" t="s">
        <v>261</v>
      </c>
      <c r="G25" s="4" t="s">
        <v>285</v>
      </c>
      <c r="H25" s="42" t="s">
        <v>200</v>
      </c>
      <c r="I25" s="42" t="s">
        <v>154</v>
      </c>
      <c r="J25" s="4" t="s">
        <v>572</v>
      </c>
      <c r="K25" s="5"/>
      <c r="L25" s="5"/>
      <c r="M25" s="5" t="s">
        <v>3</v>
      </c>
      <c r="N25" s="6" t="s">
        <v>7</v>
      </c>
    </row>
    <row r="26" spans="1:14" ht="103.5" customHeight="1" x14ac:dyDescent="0.2">
      <c r="A26" s="94"/>
      <c r="B26" s="98"/>
      <c r="C26" s="3" t="s">
        <v>13</v>
      </c>
      <c r="D26" s="30" t="s">
        <v>54</v>
      </c>
      <c r="E26" s="84" t="s">
        <v>64</v>
      </c>
      <c r="F26" s="4" t="s">
        <v>264</v>
      </c>
      <c r="G26" s="4" t="s">
        <v>286</v>
      </c>
      <c r="H26" s="42" t="s">
        <v>201</v>
      </c>
      <c r="I26" s="42" t="s">
        <v>265</v>
      </c>
      <c r="J26" s="4" t="s">
        <v>571</v>
      </c>
      <c r="K26" s="5"/>
      <c r="L26" s="5" t="s">
        <v>3</v>
      </c>
      <c r="M26" s="5" t="s">
        <v>3</v>
      </c>
      <c r="N26" s="2" t="s">
        <v>7</v>
      </c>
    </row>
    <row r="27" spans="1:14" ht="69" customHeight="1" x14ac:dyDescent="0.2">
      <c r="A27" s="94"/>
      <c r="B27" s="98"/>
      <c r="C27" s="3" t="s">
        <v>13</v>
      </c>
      <c r="D27" s="30" t="s">
        <v>54</v>
      </c>
      <c r="E27" s="84" t="s">
        <v>436</v>
      </c>
      <c r="F27" s="4" t="s">
        <v>206</v>
      </c>
      <c r="G27" s="4" t="s">
        <v>288</v>
      </c>
      <c r="H27" s="42" t="s">
        <v>205</v>
      </c>
      <c r="I27" s="42" t="s">
        <v>287</v>
      </c>
      <c r="J27" s="4" t="s">
        <v>333</v>
      </c>
      <c r="K27" s="17" t="s">
        <v>3</v>
      </c>
      <c r="L27" s="17" t="s">
        <v>8</v>
      </c>
      <c r="M27" s="17" t="s">
        <v>3</v>
      </c>
      <c r="N27" s="2" t="s">
        <v>7</v>
      </c>
    </row>
    <row r="28" spans="1:14" ht="108" x14ac:dyDescent="0.2">
      <c r="A28" s="94"/>
      <c r="B28" s="98"/>
      <c r="C28" s="3" t="s">
        <v>13</v>
      </c>
      <c r="D28" s="30" t="s">
        <v>55</v>
      </c>
      <c r="E28" s="84" t="s">
        <v>66</v>
      </c>
      <c r="F28" s="4" t="s">
        <v>454</v>
      </c>
      <c r="G28" s="4" t="s">
        <v>353</v>
      </c>
      <c r="H28" s="42" t="s">
        <v>208</v>
      </c>
      <c r="I28" s="42" t="s">
        <v>207</v>
      </c>
      <c r="J28" s="4" t="s">
        <v>340</v>
      </c>
      <c r="K28" s="17" t="s">
        <v>3</v>
      </c>
      <c r="L28" s="17" t="s">
        <v>3</v>
      </c>
      <c r="M28" s="17" t="s">
        <v>3</v>
      </c>
      <c r="N28" s="2" t="s">
        <v>16</v>
      </c>
    </row>
    <row r="29" spans="1:14" ht="195.75" customHeight="1" x14ac:dyDescent="0.2">
      <c r="A29" s="94"/>
      <c r="B29" s="98"/>
      <c r="C29" s="3" t="s">
        <v>13</v>
      </c>
      <c r="D29" s="30" t="s">
        <v>55</v>
      </c>
      <c r="E29" s="84" t="s">
        <v>67</v>
      </c>
      <c r="F29" s="4" t="s">
        <v>341</v>
      </c>
      <c r="G29" s="4" t="s">
        <v>342</v>
      </c>
      <c r="H29" s="42" t="s">
        <v>344</v>
      </c>
      <c r="I29" s="42" t="s">
        <v>343</v>
      </c>
      <c r="J29" s="4" t="s">
        <v>573</v>
      </c>
      <c r="K29" s="5" t="s">
        <v>3</v>
      </c>
      <c r="L29" s="5" t="s">
        <v>3</v>
      </c>
      <c r="M29" s="5" t="s">
        <v>3</v>
      </c>
      <c r="N29" s="2" t="s">
        <v>16</v>
      </c>
    </row>
    <row r="30" spans="1:14" ht="105.75" customHeight="1" x14ac:dyDescent="0.2">
      <c r="A30" s="94"/>
      <c r="B30" s="98"/>
      <c r="C30" s="3" t="s">
        <v>13</v>
      </c>
      <c r="D30" s="30" t="s">
        <v>55</v>
      </c>
      <c r="E30" s="84" t="s">
        <v>70</v>
      </c>
      <c r="F30" s="4" t="s">
        <v>345</v>
      </c>
      <c r="G30" s="4" t="s">
        <v>349</v>
      </c>
      <c r="H30" s="52" t="s">
        <v>347</v>
      </c>
      <c r="I30" s="65" t="s">
        <v>346</v>
      </c>
      <c r="J30" s="4" t="s">
        <v>348</v>
      </c>
      <c r="K30" s="5" t="s">
        <v>3</v>
      </c>
      <c r="L30" s="5" t="s">
        <v>3</v>
      </c>
      <c r="M30" s="5" t="s">
        <v>3</v>
      </c>
      <c r="N30" s="2" t="s">
        <v>17</v>
      </c>
    </row>
    <row r="31" spans="1:14" ht="108" x14ac:dyDescent="0.2">
      <c r="A31" s="94"/>
      <c r="B31" s="98"/>
      <c r="C31" s="3" t="s">
        <v>13</v>
      </c>
      <c r="D31" s="30" t="s">
        <v>55</v>
      </c>
      <c r="E31" s="84" t="s">
        <v>71</v>
      </c>
      <c r="F31" s="4" t="s">
        <v>155</v>
      </c>
      <c r="G31" s="4" t="s">
        <v>289</v>
      </c>
      <c r="H31" s="42" t="s">
        <v>209</v>
      </c>
      <c r="I31" s="42" t="s">
        <v>65</v>
      </c>
      <c r="J31" s="4" t="s">
        <v>366</v>
      </c>
      <c r="K31" s="17" t="s">
        <v>3</v>
      </c>
      <c r="L31" s="17" t="s">
        <v>3</v>
      </c>
      <c r="M31" s="17" t="s">
        <v>3</v>
      </c>
      <c r="N31" s="2" t="s">
        <v>18</v>
      </c>
    </row>
    <row r="32" spans="1:14" ht="112.5" customHeight="1" x14ac:dyDescent="0.2">
      <c r="A32" s="94"/>
      <c r="B32" s="98"/>
      <c r="C32" s="3" t="s">
        <v>13</v>
      </c>
      <c r="D32" s="30" t="s">
        <v>55</v>
      </c>
      <c r="E32" s="84" t="s">
        <v>72</v>
      </c>
      <c r="F32" s="4" t="s">
        <v>156</v>
      </c>
      <c r="G32" s="4" t="s">
        <v>290</v>
      </c>
      <c r="H32" s="42" t="s">
        <v>210</v>
      </c>
      <c r="I32" s="42" t="s">
        <v>211</v>
      </c>
      <c r="J32" s="52" t="s">
        <v>424</v>
      </c>
      <c r="K32" s="17"/>
      <c r="L32" s="17" t="s">
        <v>5</v>
      </c>
      <c r="M32" s="17" t="s">
        <v>8</v>
      </c>
      <c r="N32" s="2" t="s">
        <v>68</v>
      </c>
    </row>
    <row r="33" spans="1:14" ht="96" x14ac:dyDescent="0.2">
      <c r="A33" s="94"/>
      <c r="B33" s="98"/>
      <c r="C33" s="3" t="s">
        <v>13</v>
      </c>
      <c r="D33" s="30" t="s">
        <v>55</v>
      </c>
      <c r="E33" s="84" t="s">
        <v>77</v>
      </c>
      <c r="F33" s="4" t="s">
        <v>157</v>
      </c>
      <c r="G33" s="4" t="s">
        <v>291</v>
      </c>
      <c r="H33" s="42" t="s">
        <v>212</v>
      </c>
      <c r="I33" s="42" t="s">
        <v>158</v>
      </c>
      <c r="J33" s="4" t="s">
        <v>425</v>
      </c>
      <c r="K33" s="17"/>
      <c r="L33" s="17"/>
      <c r="M33" s="17" t="s">
        <v>3</v>
      </c>
      <c r="N33" s="2" t="s">
        <v>69</v>
      </c>
    </row>
    <row r="34" spans="1:14" ht="57.75" customHeight="1" x14ac:dyDescent="0.2">
      <c r="A34" s="94"/>
      <c r="B34" s="98"/>
      <c r="C34" s="3" t="s">
        <v>13</v>
      </c>
      <c r="D34" s="30" t="s">
        <v>55</v>
      </c>
      <c r="E34" s="84" t="s">
        <v>78</v>
      </c>
      <c r="F34" s="4" t="s">
        <v>159</v>
      </c>
      <c r="G34" s="4" t="s">
        <v>292</v>
      </c>
      <c r="H34" s="42" t="s">
        <v>213</v>
      </c>
      <c r="I34" s="42" t="s">
        <v>214</v>
      </c>
      <c r="J34" s="4" t="s">
        <v>426</v>
      </c>
      <c r="K34" s="17"/>
      <c r="L34" s="5"/>
      <c r="M34" s="5" t="s">
        <v>3</v>
      </c>
      <c r="N34" s="2" t="s">
        <v>130</v>
      </c>
    </row>
    <row r="35" spans="1:14" ht="107.25" customHeight="1" x14ac:dyDescent="0.2">
      <c r="A35" s="94"/>
      <c r="B35" s="98"/>
      <c r="C35" s="23" t="s">
        <v>13</v>
      </c>
      <c r="D35" s="31" t="s">
        <v>55</v>
      </c>
      <c r="E35" s="84" t="s">
        <v>88</v>
      </c>
      <c r="F35" s="37" t="s">
        <v>176</v>
      </c>
      <c r="G35" s="37" t="s">
        <v>293</v>
      </c>
      <c r="H35" s="43" t="s">
        <v>86</v>
      </c>
      <c r="I35" s="43" t="s">
        <v>160</v>
      </c>
      <c r="J35" s="37" t="s">
        <v>367</v>
      </c>
      <c r="K35" s="25" t="s">
        <v>3</v>
      </c>
      <c r="L35" s="7" t="s">
        <v>3</v>
      </c>
      <c r="M35" s="7" t="s">
        <v>3</v>
      </c>
      <c r="N35" s="19" t="s">
        <v>73</v>
      </c>
    </row>
    <row r="36" spans="1:14" ht="78.75" customHeight="1" x14ac:dyDescent="0.2">
      <c r="A36" s="95"/>
      <c r="B36" s="99"/>
      <c r="C36" s="3" t="s">
        <v>13</v>
      </c>
      <c r="D36" s="30" t="s">
        <v>87</v>
      </c>
      <c r="E36" s="84" t="s">
        <v>91</v>
      </c>
      <c r="F36" s="4" t="s">
        <v>76</v>
      </c>
      <c r="G36" s="4" t="s">
        <v>294</v>
      </c>
      <c r="H36" s="42" t="s">
        <v>215</v>
      </c>
      <c r="I36" s="42" t="s">
        <v>75</v>
      </c>
      <c r="J36" s="71" t="s">
        <v>444</v>
      </c>
      <c r="K36" s="17" t="s">
        <v>3</v>
      </c>
      <c r="L36" s="17" t="s">
        <v>3</v>
      </c>
      <c r="M36" s="17" t="s">
        <v>3</v>
      </c>
      <c r="N36" s="6" t="s">
        <v>12</v>
      </c>
    </row>
    <row r="37" spans="1:14" ht="54.75" customHeight="1" x14ac:dyDescent="0.2">
      <c r="A37" s="94"/>
      <c r="B37" s="98"/>
      <c r="C37" s="24" t="s">
        <v>13</v>
      </c>
      <c r="D37" s="30" t="s">
        <v>87</v>
      </c>
      <c r="E37" s="84" t="s">
        <v>92</v>
      </c>
      <c r="F37" s="4" t="s">
        <v>89</v>
      </c>
      <c r="G37" s="45" t="s">
        <v>295</v>
      </c>
      <c r="H37" s="44" t="s">
        <v>216</v>
      </c>
      <c r="I37" s="44" t="s">
        <v>177</v>
      </c>
      <c r="J37" s="37" t="s">
        <v>427</v>
      </c>
      <c r="K37" s="29" t="s">
        <v>3</v>
      </c>
      <c r="L37" s="29" t="s">
        <v>3</v>
      </c>
      <c r="M37" s="29" t="s">
        <v>3</v>
      </c>
      <c r="N37" s="26" t="s">
        <v>74</v>
      </c>
    </row>
    <row r="38" spans="1:14" ht="75.75" customHeight="1" x14ac:dyDescent="0.2">
      <c r="A38" s="96"/>
      <c r="B38" s="100"/>
      <c r="C38" s="3" t="s">
        <v>13</v>
      </c>
      <c r="D38" s="30" t="s">
        <v>87</v>
      </c>
      <c r="E38" s="84" t="s">
        <v>93</v>
      </c>
      <c r="F38" s="4" t="s">
        <v>217</v>
      </c>
      <c r="G38" s="4" t="s">
        <v>296</v>
      </c>
      <c r="H38" s="42" t="s">
        <v>219</v>
      </c>
      <c r="I38" s="42" t="s">
        <v>218</v>
      </c>
      <c r="J38" s="4" t="s">
        <v>429</v>
      </c>
      <c r="K38" s="5" t="s">
        <v>3</v>
      </c>
      <c r="L38" s="5" t="s">
        <v>8</v>
      </c>
      <c r="M38" s="5" t="s">
        <v>8</v>
      </c>
      <c r="N38" s="2" t="s">
        <v>19</v>
      </c>
    </row>
    <row r="39" spans="1:14" ht="51.75" customHeight="1" x14ac:dyDescent="0.2">
      <c r="A39" s="93" t="s">
        <v>132</v>
      </c>
      <c r="B39" s="97" t="s">
        <v>131</v>
      </c>
      <c r="C39" s="3" t="s">
        <v>20</v>
      </c>
      <c r="D39" s="30" t="s">
        <v>21</v>
      </c>
      <c r="E39" s="84" t="s">
        <v>94</v>
      </c>
      <c r="F39" s="4" t="s">
        <v>161</v>
      </c>
      <c r="G39" s="4" t="s">
        <v>297</v>
      </c>
      <c r="H39" s="42" t="s">
        <v>220</v>
      </c>
      <c r="I39" s="42" t="s">
        <v>162</v>
      </c>
      <c r="J39" s="4" t="s">
        <v>370</v>
      </c>
      <c r="K39" s="5" t="s">
        <v>3</v>
      </c>
      <c r="L39" s="5" t="s">
        <v>3</v>
      </c>
      <c r="M39" s="5" t="s">
        <v>3</v>
      </c>
      <c r="N39" s="2" t="s">
        <v>90</v>
      </c>
    </row>
    <row r="40" spans="1:14" ht="86.25" customHeight="1" x14ac:dyDescent="0.2">
      <c r="A40" s="94"/>
      <c r="B40" s="98"/>
      <c r="C40" s="3" t="s">
        <v>20</v>
      </c>
      <c r="D40" s="30" t="s">
        <v>22</v>
      </c>
      <c r="E40" s="84" t="s">
        <v>95</v>
      </c>
      <c r="F40" s="4" t="s">
        <v>163</v>
      </c>
      <c r="G40" s="4" t="s">
        <v>299</v>
      </c>
      <c r="H40" s="42" t="s">
        <v>298</v>
      </c>
      <c r="I40" s="42" t="s">
        <v>165</v>
      </c>
      <c r="J40" s="4" t="s">
        <v>368</v>
      </c>
      <c r="K40" s="5" t="s">
        <v>3</v>
      </c>
      <c r="L40" s="5" t="s">
        <v>3</v>
      </c>
      <c r="M40" s="5" t="s">
        <v>3</v>
      </c>
      <c r="N40" s="6" t="s">
        <v>90</v>
      </c>
    </row>
    <row r="41" spans="1:14" ht="63.75" customHeight="1" x14ac:dyDescent="0.2">
      <c r="A41" s="94"/>
      <c r="B41" s="98"/>
      <c r="C41" s="3" t="s">
        <v>20</v>
      </c>
      <c r="D41" s="30" t="s">
        <v>23</v>
      </c>
      <c r="E41" s="84" t="s">
        <v>96</v>
      </c>
      <c r="F41" s="4" t="s">
        <v>164</v>
      </c>
      <c r="G41" s="4" t="s">
        <v>300</v>
      </c>
      <c r="H41" s="42" t="s">
        <v>222</v>
      </c>
      <c r="I41" s="42" t="s">
        <v>221</v>
      </c>
      <c r="J41" s="4" t="s">
        <v>369</v>
      </c>
      <c r="K41" s="5" t="s">
        <v>3</v>
      </c>
      <c r="L41" s="5" t="s">
        <v>3</v>
      </c>
      <c r="M41" s="5" t="s">
        <v>3</v>
      </c>
      <c r="N41" s="6" t="s">
        <v>90</v>
      </c>
    </row>
    <row r="42" spans="1:14" ht="120" x14ac:dyDescent="0.2">
      <c r="A42" s="94"/>
      <c r="B42" s="98"/>
      <c r="C42" s="3" t="s">
        <v>20</v>
      </c>
      <c r="D42" s="30" t="s">
        <v>24</v>
      </c>
      <c r="E42" s="84" t="s">
        <v>98</v>
      </c>
      <c r="F42" s="4" t="s">
        <v>166</v>
      </c>
      <c r="G42" s="4" t="s">
        <v>301</v>
      </c>
      <c r="H42" s="42" t="s">
        <v>223</v>
      </c>
      <c r="I42" s="42" t="s">
        <v>178</v>
      </c>
      <c r="J42" s="4" t="s">
        <v>371</v>
      </c>
      <c r="K42" s="5" t="s">
        <v>3</v>
      </c>
      <c r="L42" s="5" t="s">
        <v>3</v>
      </c>
      <c r="M42" s="5" t="s">
        <v>3</v>
      </c>
      <c r="N42" s="6" t="s">
        <v>90</v>
      </c>
    </row>
    <row r="43" spans="1:14" ht="86.25" customHeight="1" x14ac:dyDescent="0.2">
      <c r="A43" s="94"/>
      <c r="B43" s="98"/>
      <c r="C43" s="3" t="s">
        <v>20</v>
      </c>
      <c r="D43" s="30" t="s">
        <v>25</v>
      </c>
      <c r="E43" s="84" t="s">
        <v>103</v>
      </c>
      <c r="F43" s="4" t="s">
        <v>330</v>
      </c>
      <c r="G43" s="4" t="s">
        <v>302</v>
      </c>
      <c r="H43" s="42" t="s">
        <v>224</v>
      </c>
      <c r="I43" s="42" t="s">
        <v>225</v>
      </c>
      <c r="J43" s="4" t="s">
        <v>372</v>
      </c>
      <c r="K43" s="5" t="s">
        <v>3</v>
      </c>
      <c r="L43" s="5" t="s">
        <v>3</v>
      </c>
      <c r="M43" s="5" t="s">
        <v>3</v>
      </c>
      <c r="N43" s="6" t="s">
        <v>90</v>
      </c>
    </row>
    <row r="44" spans="1:14" ht="64.5" customHeight="1" x14ac:dyDescent="0.2">
      <c r="A44" s="96"/>
      <c r="B44" s="100"/>
      <c r="C44" s="3" t="s">
        <v>20</v>
      </c>
      <c r="D44" s="30" t="s">
        <v>25</v>
      </c>
      <c r="E44" s="84" t="s">
        <v>104</v>
      </c>
      <c r="F44" s="4" t="s">
        <v>179</v>
      </c>
      <c r="G44" s="4" t="s">
        <v>303</v>
      </c>
      <c r="H44" s="42" t="s">
        <v>226</v>
      </c>
      <c r="I44" s="42" t="s">
        <v>97</v>
      </c>
      <c r="J44" s="4" t="s">
        <v>430</v>
      </c>
      <c r="K44" s="5" t="s">
        <v>8</v>
      </c>
      <c r="L44" s="5" t="s">
        <v>8</v>
      </c>
      <c r="M44" s="5" t="s">
        <v>3</v>
      </c>
      <c r="N44" s="2" t="s">
        <v>26</v>
      </c>
    </row>
    <row r="45" spans="1:14" ht="85.5" customHeight="1" x14ac:dyDescent="0.2">
      <c r="A45" s="93" t="s">
        <v>136</v>
      </c>
      <c r="B45" s="99" t="s">
        <v>135</v>
      </c>
      <c r="C45" s="3" t="s">
        <v>27</v>
      </c>
      <c r="D45" s="30" t="s">
        <v>99</v>
      </c>
      <c r="E45" s="84" t="s">
        <v>105</v>
      </c>
      <c r="F45" s="4" t="s">
        <v>180</v>
      </c>
      <c r="G45" s="4" t="s">
        <v>304</v>
      </c>
      <c r="H45" s="42" t="s">
        <v>227</v>
      </c>
      <c r="I45" s="42" t="s">
        <v>228</v>
      </c>
      <c r="J45" s="4" t="s">
        <v>431</v>
      </c>
      <c r="K45" s="5" t="s">
        <v>3</v>
      </c>
      <c r="L45" s="5" t="s">
        <v>3</v>
      </c>
      <c r="M45" s="5" t="s">
        <v>3</v>
      </c>
      <c r="N45" s="6" t="s">
        <v>7</v>
      </c>
    </row>
    <row r="46" spans="1:14" ht="48" x14ac:dyDescent="0.2">
      <c r="A46" s="94"/>
      <c r="B46" s="99"/>
      <c r="C46" s="3" t="s">
        <v>27</v>
      </c>
      <c r="D46" s="30" t="s">
        <v>99</v>
      </c>
      <c r="E46" s="84" t="s">
        <v>106</v>
      </c>
      <c r="F46" s="4" t="s">
        <v>101</v>
      </c>
      <c r="G46" s="4" t="s">
        <v>305</v>
      </c>
      <c r="H46" s="42" t="s">
        <v>229</v>
      </c>
      <c r="I46" s="42" t="s">
        <v>102</v>
      </c>
      <c r="J46" s="4" t="s">
        <v>432</v>
      </c>
      <c r="K46" s="5"/>
      <c r="L46" s="5" t="s">
        <v>3</v>
      </c>
      <c r="M46" s="5" t="s">
        <v>3</v>
      </c>
      <c r="N46" s="6" t="s">
        <v>7</v>
      </c>
    </row>
    <row r="47" spans="1:14" ht="90.75" customHeight="1" x14ac:dyDescent="0.2">
      <c r="A47" s="94"/>
      <c r="B47" s="99"/>
      <c r="C47" s="3" t="s">
        <v>27</v>
      </c>
      <c r="D47" s="30" t="s">
        <v>99</v>
      </c>
      <c r="E47" s="84" t="s">
        <v>109</v>
      </c>
      <c r="F47" s="4" t="s">
        <v>181</v>
      </c>
      <c r="G47" s="4" t="s">
        <v>306</v>
      </c>
      <c r="H47" s="42" t="s">
        <v>230</v>
      </c>
      <c r="I47" s="42" t="s">
        <v>231</v>
      </c>
      <c r="J47" s="35" t="s">
        <v>445</v>
      </c>
      <c r="K47" s="5" t="s">
        <v>3</v>
      </c>
      <c r="L47" s="5" t="s">
        <v>3</v>
      </c>
      <c r="M47" s="5"/>
      <c r="N47" s="6" t="s">
        <v>12</v>
      </c>
    </row>
    <row r="48" spans="1:14" ht="60" x14ac:dyDescent="0.2">
      <c r="A48" s="94"/>
      <c r="B48" s="99"/>
      <c r="C48" s="3" t="s">
        <v>27</v>
      </c>
      <c r="D48" s="30" t="s">
        <v>99</v>
      </c>
      <c r="E48" s="84" t="s">
        <v>111</v>
      </c>
      <c r="F48" s="4" t="s">
        <v>146</v>
      </c>
      <c r="G48" s="4" t="s">
        <v>307</v>
      </c>
      <c r="H48" s="42" t="s">
        <v>232</v>
      </c>
      <c r="I48" s="42" t="s">
        <v>233</v>
      </c>
      <c r="J48" s="35" t="s">
        <v>446</v>
      </c>
      <c r="K48" s="5" t="s">
        <v>3</v>
      </c>
      <c r="L48" s="5" t="s">
        <v>3</v>
      </c>
      <c r="M48" s="5" t="s">
        <v>3</v>
      </c>
      <c r="N48" s="6" t="s">
        <v>12</v>
      </c>
    </row>
    <row r="49" spans="1:14" ht="72" x14ac:dyDescent="0.2">
      <c r="A49" s="94"/>
      <c r="B49" s="99"/>
      <c r="C49" s="3" t="s">
        <v>27</v>
      </c>
      <c r="D49" s="30" t="s">
        <v>29</v>
      </c>
      <c r="E49" s="84" t="s">
        <v>112</v>
      </c>
      <c r="F49" s="4" t="s">
        <v>182</v>
      </c>
      <c r="G49" s="4" t="s">
        <v>574</v>
      </c>
      <c r="H49" s="42" t="s">
        <v>234</v>
      </c>
      <c r="I49" s="42" t="s">
        <v>100</v>
      </c>
      <c r="J49" s="4" t="s">
        <v>373</v>
      </c>
      <c r="K49" s="5" t="s">
        <v>3</v>
      </c>
      <c r="L49" s="5" t="s">
        <v>3</v>
      </c>
      <c r="M49" s="5" t="s">
        <v>3</v>
      </c>
      <c r="N49" s="6" t="s">
        <v>90</v>
      </c>
    </row>
    <row r="50" spans="1:14" ht="48" customHeight="1" x14ac:dyDescent="0.2">
      <c r="A50" s="94"/>
      <c r="B50" s="99"/>
      <c r="C50" s="3" t="s">
        <v>27</v>
      </c>
      <c r="D50" s="30" t="s">
        <v>29</v>
      </c>
      <c r="E50" s="84" t="s">
        <v>113</v>
      </c>
      <c r="F50" s="4" t="s">
        <v>167</v>
      </c>
      <c r="G50" s="4" t="s">
        <v>308</v>
      </c>
      <c r="H50" s="42" t="s">
        <v>235</v>
      </c>
      <c r="I50" s="42" t="s">
        <v>168</v>
      </c>
      <c r="J50" s="35" t="s">
        <v>447</v>
      </c>
      <c r="K50" s="5"/>
      <c r="L50" s="5" t="s">
        <v>3</v>
      </c>
      <c r="M50" s="5" t="s">
        <v>3</v>
      </c>
      <c r="N50" s="6" t="s">
        <v>12</v>
      </c>
    </row>
    <row r="51" spans="1:14" ht="126.75" customHeight="1" x14ac:dyDescent="0.2">
      <c r="A51" s="94"/>
      <c r="B51" s="99"/>
      <c r="C51" s="3" t="s">
        <v>27</v>
      </c>
      <c r="D51" s="30" t="s">
        <v>30</v>
      </c>
      <c r="E51" s="84" t="s">
        <v>114</v>
      </c>
      <c r="F51" s="4" t="s">
        <v>108</v>
      </c>
      <c r="G51" s="4" t="s">
        <v>312</v>
      </c>
      <c r="H51" s="42" t="s">
        <v>310</v>
      </c>
      <c r="I51" s="42" t="s">
        <v>311</v>
      </c>
      <c r="J51" s="4" t="s">
        <v>448</v>
      </c>
      <c r="K51" s="5"/>
      <c r="L51" s="5" t="s">
        <v>3</v>
      </c>
      <c r="M51" s="5"/>
      <c r="N51" s="6" t="s">
        <v>107</v>
      </c>
    </row>
    <row r="52" spans="1:14" ht="99.75" customHeight="1" x14ac:dyDescent="0.2">
      <c r="A52" s="94"/>
      <c r="B52" s="99"/>
      <c r="C52" s="3" t="s">
        <v>27</v>
      </c>
      <c r="D52" s="30" t="s">
        <v>30</v>
      </c>
      <c r="E52" s="84" t="s">
        <v>116</v>
      </c>
      <c r="F52" s="4" t="s">
        <v>237</v>
      </c>
      <c r="G52" s="4" t="s">
        <v>309</v>
      </c>
      <c r="H52" s="42" t="s">
        <v>236</v>
      </c>
      <c r="I52" s="42" t="s">
        <v>238</v>
      </c>
      <c r="J52" s="4" t="s">
        <v>352</v>
      </c>
      <c r="K52" s="5" t="s">
        <v>3</v>
      </c>
      <c r="L52" s="5" t="s">
        <v>3</v>
      </c>
      <c r="M52" s="5" t="s">
        <v>3</v>
      </c>
      <c r="N52" s="6" t="s">
        <v>28</v>
      </c>
    </row>
    <row r="53" spans="1:14" ht="52.5" customHeight="1" x14ac:dyDescent="0.2">
      <c r="A53" s="94"/>
      <c r="B53" s="99"/>
      <c r="C53" s="3" t="s">
        <v>27</v>
      </c>
      <c r="D53" s="30" t="s">
        <v>31</v>
      </c>
      <c r="E53" s="84" t="s">
        <v>117</v>
      </c>
      <c r="F53" s="4" t="s">
        <v>241</v>
      </c>
      <c r="G53" s="4" t="s">
        <v>313</v>
      </c>
      <c r="H53" s="42" t="s">
        <v>240</v>
      </c>
      <c r="I53" s="42" t="s">
        <v>239</v>
      </c>
      <c r="J53" s="4" t="s">
        <v>433</v>
      </c>
      <c r="K53" s="5" t="s">
        <v>3</v>
      </c>
      <c r="L53" s="5" t="s">
        <v>3</v>
      </c>
      <c r="M53" s="5" t="s">
        <v>3</v>
      </c>
      <c r="N53" s="6" t="s">
        <v>110</v>
      </c>
    </row>
    <row r="54" spans="1:14" ht="76.5" customHeight="1" x14ac:dyDescent="0.2">
      <c r="A54" s="94"/>
      <c r="B54" s="99"/>
      <c r="C54" s="3" t="s">
        <v>27</v>
      </c>
      <c r="D54" s="30" t="s">
        <v>32</v>
      </c>
      <c r="E54" s="84" t="s">
        <v>118</v>
      </c>
      <c r="F54" s="4" t="s">
        <v>183</v>
      </c>
      <c r="G54" s="37" t="s">
        <v>314</v>
      </c>
      <c r="H54" s="43" t="s">
        <v>243</v>
      </c>
      <c r="I54" s="42" t="s">
        <v>242</v>
      </c>
      <c r="J54" s="4" t="s">
        <v>455</v>
      </c>
      <c r="K54" s="5"/>
      <c r="L54" s="5"/>
      <c r="M54" s="5"/>
      <c r="N54" s="6" t="s">
        <v>7</v>
      </c>
    </row>
    <row r="55" spans="1:14" ht="78" customHeight="1" x14ac:dyDescent="0.2">
      <c r="A55" s="96"/>
      <c r="B55" s="99"/>
      <c r="C55" s="3" t="s">
        <v>27</v>
      </c>
      <c r="D55" s="30" t="s">
        <v>32</v>
      </c>
      <c r="E55" s="84" t="s">
        <v>119</v>
      </c>
      <c r="F55" s="4" t="s">
        <v>169</v>
      </c>
      <c r="G55" s="4" t="s">
        <v>315</v>
      </c>
      <c r="H55" s="42" t="s">
        <v>244</v>
      </c>
      <c r="I55" s="42" t="s">
        <v>115</v>
      </c>
      <c r="J55" s="4" t="s">
        <v>435</v>
      </c>
      <c r="K55" s="5"/>
      <c r="L55" s="5" t="s">
        <v>3</v>
      </c>
      <c r="M55" s="5" t="s">
        <v>3</v>
      </c>
      <c r="N55" s="6" t="s">
        <v>7</v>
      </c>
    </row>
    <row r="56" spans="1:14" ht="154.5" customHeight="1" x14ac:dyDescent="0.2">
      <c r="A56" s="97" t="s">
        <v>137</v>
      </c>
      <c r="B56" s="97" t="s">
        <v>138</v>
      </c>
      <c r="C56" s="3" t="s">
        <v>33</v>
      </c>
      <c r="D56" s="30" t="s">
        <v>128</v>
      </c>
      <c r="E56" s="84" t="s">
        <v>120</v>
      </c>
      <c r="F56" s="4" t="s">
        <v>170</v>
      </c>
      <c r="G56" s="4" t="s">
        <v>316</v>
      </c>
      <c r="H56" s="42" t="s">
        <v>336</v>
      </c>
      <c r="I56" s="42" t="s">
        <v>335</v>
      </c>
      <c r="J56" s="4" t="s">
        <v>434</v>
      </c>
      <c r="K56" s="5" t="s">
        <v>3</v>
      </c>
      <c r="L56" s="5"/>
      <c r="M56" s="5"/>
      <c r="N56" s="6" t="s">
        <v>125</v>
      </c>
    </row>
    <row r="57" spans="1:14" ht="69" customHeight="1" x14ac:dyDescent="0.2">
      <c r="A57" s="98"/>
      <c r="B57" s="98"/>
      <c r="C57" s="3" t="s">
        <v>33</v>
      </c>
      <c r="D57" s="30" t="s">
        <v>129</v>
      </c>
      <c r="E57" s="84" t="s">
        <v>121</v>
      </c>
      <c r="F57" s="4" t="s">
        <v>171</v>
      </c>
      <c r="G57" s="4" t="s">
        <v>317</v>
      </c>
      <c r="H57" s="42" t="s">
        <v>337</v>
      </c>
      <c r="I57" s="42" t="s">
        <v>172</v>
      </c>
      <c r="J57" s="4" t="s">
        <v>334</v>
      </c>
      <c r="K57" s="5" t="s">
        <v>3</v>
      </c>
      <c r="L57" s="5" t="s">
        <v>3</v>
      </c>
      <c r="M57" s="5" t="s">
        <v>3</v>
      </c>
      <c r="N57" s="6" t="s">
        <v>125</v>
      </c>
    </row>
    <row r="58" spans="1:14" ht="81" customHeight="1" x14ac:dyDescent="0.2">
      <c r="A58" s="98"/>
      <c r="B58" s="98"/>
      <c r="C58" s="3" t="s">
        <v>33</v>
      </c>
      <c r="D58" s="32" t="s">
        <v>123</v>
      </c>
      <c r="E58" s="84" t="s">
        <v>122</v>
      </c>
      <c r="F58" s="4" t="s">
        <v>251</v>
      </c>
      <c r="G58" s="4" t="s">
        <v>318</v>
      </c>
      <c r="H58" s="42" t="s">
        <v>252</v>
      </c>
      <c r="I58" s="42" t="s">
        <v>253</v>
      </c>
      <c r="J58" s="4" t="s">
        <v>428</v>
      </c>
      <c r="K58" s="5"/>
      <c r="L58" s="5"/>
      <c r="M58" s="5" t="s">
        <v>3</v>
      </c>
      <c r="N58" s="6" t="s">
        <v>126</v>
      </c>
    </row>
    <row r="59" spans="1:14" ht="93.75" customHeight="1" x14ac:dyDescent="0.2">
      <c r="A59" s="98"/>
      <c r="B59" s="98"/>
      <c r="C59" s="3" t="s">
        <v>33</v>
      </c>
      <c r="D59" s="30" t="s">
        <v>124</v>
      </c>
      <c r="E59" s="84" t="s">
        <v>143</v>
      </c>
      <c r="F59" s="4" t="s">
        <v>127</v>
      </c>
      <c r="G59" s="4" t="s">
        <v>319</v>
      </c>
      <c r="H59" s="42" t="s">
        <v>250</v>
      </c>
      <c r="I59" s="42" t="s">
        <v>245</v>
      </c>
      <c r="J59" s="4" t="s">
        <v>338</v>
      </c>
      <c r="K59" s="5"/>
      <c r="L59" s="5"/>
      <c r="M59" s="5" t="s">
        <v>3</v>
      </c>
      <c r="N59" s="6" t="s">
        <v>126</v>
      </c>
    </row>
    <row r="60" spans="1:14" ht="61.5" customHeight="1" x14ac:dyDescent="0.2">
      <c r="A60" s="98"/>
      <c r="B60" s="98"/>
      <c r="C60" s="3" t="s">
        <v>33</v>
      </c>
      <c r="D60" s="30" t="s">
        <v>124</v>
      </c>
      <c r="E60" s="84" t="s">
        <v>144</v>
      </c>
      <c r="F60" s="4" t="s">
        <v>247</v>
      </c>
      <c r="G60" s="4" t="s">
        <v>321</v>
      </c>
      <c r="H60" s="42" t="s">
        <v>246</v>
      </c>
      <c r="I60" s="42" t="s">
        <v>320</v>
      </c>
      <c r="J60" s="4" t="s">
        <v>339</v>
      </c>
      <c r="K60" s="5" t="s">
        <v>3</v>
      </c>
      <c r="L60" s="5" t="s">
        <v>3</v>
      </c>
      <c r="M60" s="5" t="s">
        <v>3</v>
      </c>
      <c r="N60" s="6" t="s">
        <v>125</v>
      </c>
    </row>
    <row r="61" spans="1:14" ht="43.5" customHeight="1" x14ac:dyDescent="0.2">
      <c r="A61" s="100"/>
      <c r="B61" s="100"/>
      <c r="C61" s="3" t="s">
        <v>33</v>
      </c>
      <c r="D61" s="30" t="s">
        <v>124</v>
      </c>
      <c r="E61" s="84" t="s">
        <v>145</v>
      </c>
      <c r="F61" s="4" t="s">
        <v>173</v>
      </c>
      <c r="G61" s="4" t="s">
        <v>322</v>
      </c>
      <c r="H61" s="42" t="s">
        <v>249</v>
      </c>
      <c r="I61" s="42" t="s">
        <v>248</v>
      </c>
      <c r="J61" s="35" t="s">
        <v>449</v>
      </c>
      <c r="K61" s="5"/>
      <c r="L61" s="5" t="s">
        <v>3</v>
      </c>
      <c r="M61" s="5"/>
      <c r="N61" s="6" t="s">
        <v>12</v>
      </c>
    </row>
    <row r="62" spans="1:14" x14ac:dyDescent="0.2">
      <c r="G62" s="20"/>
      <c r="H62" s="20"/>
      <c r="I62" s="20"/>
      <c r="J62" s="20"/>
    </row>
    <row r="63" spans="1:14" ht="29.25" customHeight="1" x14ac:dyDescent="0.2">
      <c r="A63" s="142" t="s">
        <v>576</v>
      </c>
      <c r="B63" s="143"/>
      <c r="C63" s="143"/>
      <c r="D63" s="143"/>
      <c r="E63" s="143"/>
      <c r="F63" s="144"/>
      <c r="G63" s="20"/>
      <c r="H63" s="20"/>
      <c r="I63" s="20"/>
      <c r="J63" s="20"/>
      <c r="K63" s="92"/>
      <c r="L63" s="92"/>
      <c r="M63" s="92"/>
      <c r="N63" s="92"/>
    </row>
    <row r="64" spans="1:14" ht="29.25" customHeight="1" x14ac:dyDescent="0.2">
      <c r="A64" s="264" t="s">
        <v>654</v>
      </c>
      <c r="B64" s="265" t="s">
        <v>655</v>
      </c>
      <c r="C64" s="265"/>
      <c r="D64" s="265"/>
      <c r="E64" s="265"/>
      <c r="F64" s="141" t="s">
        <v>656</v>
      </c>
      <c r="G64" s="20"/>
      <c r="H64" s="20"/>
      <c r="I64" s="20"/>
      <c r="J64" s="20"/>
      <c r="K64" s="92"/>
      <c r="L64" s="92"/>
      <c r="M64" s="92"/>
      <c r="N64" s="92"/>
    </row>
    <row r="65" spans="1:10" ht="26.25" customHeight="1" x14ac:dyDescent="0.2">
      <c r="A65" s="140">
        <v>1</v>
      </c>
      <c r="B65" s="263" t="s">
        <v>578</v>
      </c>
      <c r="C65" s="263"/>
      <c r="D65" s="263"/>
      <c r="E65" s="263"/>
      <c r="F65" s="266" t="s">
        <v>657</v>
      </c>
      <c r="G65" s="20"/>
      <c r="H65" s="20"/>
      <c r="I65" s="20"/>
      <c r="J65" s="20"/>
    </row>
    <row r="66" spans="1:10" ht="32.25" customHeight="1" x14ac:dyDescent="0.2">
      <c r="A66" s="140">
        <v>2</v>
      </c>
      <c r="B66" s="263" t="s">
        <v>577</v>
      </c>
      <c r="C66" s="263"/>
      <c r="D66" s="263"/>
      <c r="E66" s="263"/>
      <c r="F66" s="266" t="s">
        <v>658</v>
      </c>
      <c r="G66" s="20"/>
      <c r="H66" s="20"/>
      <c r="I66" s="20"/>
      <c r="J66" s="20"/>
    </row>
    <row r="67" spans="1:10" x14ac:dyDescent="0.2">
      <c r="G67" s="20"/>
      <c r="H67" s="20"/>
      <c r="I67" s="20"/>
      <c r="J67" s="20"/>
    </row>
    <row r="68" spans="1:10" x14ac:dyDescent="0.2">
      <c r="G68" s="20"/>
      <c r="H68" s="20"/>
      <c r="I68" s="20"/>
      <c r="J68" s="20"/>
    </row>
    <row r="69" spans="1:10" x14ac:dyDescent="0.2">
      <c r="G69" s="20"/>
      <c r="H69" s="20"/>
      <c r="I69" s="20"/>
      <c r="J69" s="20"/>
    </row>
    <row r="70" spans="1:10" x14ac:dyDescent="0.2">
      <c r="G70" s="20"/>
      <c r="H70" s="20"/>
      <c r="I70" s="20"/>
      <c r="J70" s="20"/>
    </row>
    <row r="71" spans="1:10" x14ac:dyDescent="0.2">
      <c r="G71" s="20"/>
      <c r="H71" s="20"/>
      <c r="I71" s="20"/>
      <c r="J71" s="20"/>
    </row>
    <row r="72" spans="1:10" x14ac:dyDescent="0.2">
      <c r="G72" s="20"/>
      <c r="I72" s="20"/>
      <c r="J72" s="20"/>
    </row>
    <row r="73" spans="1:10" x14ac:dyDescent="0.2">
      <c r="I73" s="20"/>
      <c r="J73" s="20"/>
    </row>
    <row r="74" spans="1:10" x14ac:dyDescent="0.2">
      <c r="I74" s="20"/>
    </row>
    <row r="75" spans="1:10" x14ac:dyDescent="0.2">
      <c r="I75" s="20"/>
    </row>
    <row r="83" spans="6:12" x14ac:dyDescent="0.2">
      <c r="F83" s="41"/>
      <c r="G83" s="50"/>
      <c r="H83" s="51"/>
      <c r="I83" s="51"/>
      <c r="J83" s="50"/>
      <c r="K83" s="15"/>
      <c r="L83" s="15"/>
    </row>
  </sheetData>
  <autoFilter ref="A6:N61">
    <filterColumn colId="10" showButton="0"/>
    <filterColumn colId="11" showButton="0"/>
  </autoFilter>
  <mergeCells count="32">
    <mergeCell ref="B66:E66"/>
    <mergeCell ref="A63:F63"/>
    <mergeCell ref="B64:E64"/>
    <mergeCell ref="B65:E65"/>
    <mergeCell ref="J6:J7"/>
    <mergeCell ref="G6:G7"/>
    <mergeCell ref="A1:B1"/>
    <mergeCell ref="C1:N1"/>
    <mergeCell ref="B45:B55"/>
    <mergeCell ref="E6:E7"/>
    <mergeCell ref="B17:B21"/>
    <mergeCell ref="A17:A21"/>
    <mergeCell ref="A8:A16"/>
    <mergeCell ref="A4:N4"/>
    <mergeCell ref="A3:N3"/>
    <mergeCell ref="I6:I7"/>
    <mergeCell ref="K6:M6"/>
    <mergeCell ref="N6:N7"/>
    <mergeCell ref="H6:H7"/>
    <mergeCell ref="B8:B16"/>
    <mergeCell ref="A6:A7"/>
    <mergeCell ref="B6:B7"/>
    <mergeCell ref="C6:C7"/>
    <mergeCell ref="D6:D7"/>
    <mergeCell ref="F6:F7"/>
    <mergeCell ref="A22:A38"/>
    <mergeCell ref="B22:B38"/>
    <mergeCell ref="B56:B61"/>
    <mergeCell ref="A56:A61"/>
    <mergeCell ref="B39:B44"/>
    <mergeCell ref="A39:A44"/>
    <mergeCell ref="A45:A55"/>
  </mergeCells>
  <phoneticPr fontId="9"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zoomScale="55" zoomScaleNormal="55" workbookViewId="0">
      <selection activeCell="H7" sqref="H7"/>
    </sheetView>
  </sheetViews>
  <sheetFormatPr baseColWidth="10" defaultRowHeight="15.75" x14ac:dyDescent="0.25"/>
  <cols>
    <col min="1" max="1" width="24.140625" style="248" customWidth="1"/>
    <col min="2" max="2" width="8.140625" style="152" customWidth="1"/>
    <col min="3" max="3" width="23" style="152" customWidth="1"/>
    <col min="4" max="4" width="15.140625" style="152" customWidth="1"/>
    <col min="5" max="5" width="18.42578125" style="249" customWidth="1"/>
    <col min="6" max="6" width="11.7109375" style="152" customWidth="1"/>
    <col min="7" max="7" width="16.7109375" style="152" customWidth="1"/>
    <col min="8" max="8" width="74.7109375" style="253" customWidth="1"/>
    <col min="9" max="9" width="16.7109375" style="152" customWidth="1"/>
    <col min="10" max="10" width="17" style="152" customWidth="1"/>
    <col min="11" max="11" width="11" style="152" customWidth="1"/>
    <col min="12" max="12" width="10.42578125" style="152" customWidth="1"/>
    <col min="13" max="13" width="17.140625" style="152" customWidth="1"/>
    <col min="14" max="14" width="13.42578125" style="250" customWidth="1"/>
    <col min="15" max="15" width="49.42578125" style="250" customWidth="1"/>
    <col min="16" max="16" width="25" style="251" customWidth="1"/>
    <col min="17" max="16384" width="11.42578125" style="152"/>
  </cols>
  <sheetData>
    <row r="1" spans="1:17" s="13" customFormat="1" ht="14.25" x14ac:dyDescent="0.2">
      <c r="A1" s="91"/>
      <c r="B1" s="89"/>
      <c r="C1" s="89"/>
      <c r="D1" s="89"/>
      <c r="E1" s="90"/>
      <c r="F1" s="89"/>
      <c r="H1" s="252"/>
      <c r="I1" s="89"/>
      <c r="J1" s="89"/>
      <c r="K1" s="89"/>
      <c r="L1" s="89"/>
      <c r="N1" s="89"/>
      <c r="O1" s="89"/>
      <c r="P1" s="89"/>
    </row>
    <row r="2" spans="1:17" s="14" customFormat="1" ht="93" customHeight="1" x14ac:dyDescent="0.2">
      <c r="A2" s="119" t="s">
        <v>562</v>
      </c>
      <c r="B2" s="119"/>
      <c r="C2" s="119"/>
      <c r="D2" s="119"/>
      <c r="E2" s="119"/>
      <c r="F2" s="119"/>
      <c r="G2" s="119"/>
      <c r="H2" s="119"/>
      <c r="I2" s="119"/>
      <c r="J2" s="119"/>
      <c r="K2" s="119"/>
      <c r="L2" s="119"/>
      <c r="M2" s="119"/>
      <c r="N2" s="119"/>
      <c r="O2" s="119"/>
      <c r="P2" s="119"/>
      <c r="Q2" s="120"/>
    </row>
    <row r="3" spans="1:17" ht="16.5" thickBot="1" x14ac:dyDescent="0.3"/>
    <row r="4" spans="1:17" thickBot="1" x14ac:dyDescent="0.25">
      <c r="A4" s="153" t="s">
        <v>582</v>
      </c>
      <c r="B4" s="154" t="s">
        <v>456</v>
      </c>
      <c r="C4" s="155" t="s">
        <v>457</v>
      </c>
      <c r="D4" s="156" t="s">
        <v>653</v>
      </c>
      <c r="E4" s="157" t="s">
        <v>458</v>
      </c>
      <c r="F4" s="158"/>
      <c r="G4" s="159" t="s">
        <v>465</v>
      </c>
      <c r="H4" s="160" t="s">
        <v>466</v>
      </c>
      <c r="I4" s="159" t="s">
        <v>467</v>
      </c>
      <c r="J4" s="157" t="s">
        <v>459</v>
      </c>
      <c r="K4" s="161"/>
      <c r="L4" s="158"/>
      <c r="M4" s="159" t="s">
        <v>460</v>
      </c>
      <c r="N4" s="160" t="s">
        <v>461</v>
      </c>
      <c r="O4" s="159" t="s">
        <v>462</v>
      </c>
      <c r="P4" s="162" t="s">
        <v>463</v>
      </c>
    </row>
    <row r="5" spans="1:17" ht="36.75" thickBot="1" x14ac:dyDescent="0.25">
      <c r="A5" s="163"/>
      <c r="B5" s="164"/>
      <c r="C5" s="165"/>
      <c r="D5" s="166"/>
      <c r="E5" s="167" t="s">
        <v>583</v>
      </c>
      <c r="F5" s="168" t="s">
        <v>464</v>
      </c>
      <c r="G5" s="169"/>
      <c r="H5" s="170"/>
      <c r="I5" s="169"/>
      <c r="J5" s="168" t="s">
        <v>468</v>
      </c>
      <c r="K5" s="171" t="s">
        <v>469</v>
      </c>
      <c r="L5" s="168" t="s">
        <v>470</v>
      </c>
      <c r="M5" s="169"/>
      <c r="N5" s="170"/>
      <c r="O5" s="169"/>
      <c r="P5" s="172"/>
    </row>
    <row r="6" spans="1:17" ht="64.5" thickBot="1" x14ac:dyDescent="0.25">
      <c r="A6" s="145" t="s">
        <v>579</v>
      </c>
      <c r="B6" s="146" t="str">
        <f>[1]IDENTIFICACIÓN!A12</f>
        <v>R1</v>
      </c>
      <c r="C6" s="147" t="str">
        <f>'[1]CONTEXTO ESTRATEGICO'!J12</f>
        <v>Emisión de conceptos jurídicos basados en normativa desactualizada o no aplicable.</v>
      </c>
      <c r="D6" s="147" t="s">
        <v>472</v>
      </c>
      <c r="E6" s="148">
        <f>[1]ANALISIS!C11</f>
        <v>2</v>
      </c>
      <c r="F6" s="148">
        <f>[1]ANALISIS!D11</f>
        <v>3</v>
      </c>
      <c r="G6" s="149" t="s">
        <v>580</v>
      </c>
      <c r="H6" s="254" t="s">
        <v>581</v>
      </c>
      <c r="I6" s="150" t="str">
        <f>'[1]VALORACIÓN DEL RIESGO'!F11</f>
        <v>PROBABILIDAD</v>
      </c>
      <c r="J6" s="148">
        <f>IF(C6="",0,(IF('[1]VALORACIÓN DEL RIESGO'!J11&lt;50,'[1]MAPA DE RIESGO'!D13,(IF(AND('[1]VALORACIÓN DEL RIESGO'!J11&gt;=51,I6="IMPACTO"),E6,(IF(AND('[1]VALORACIÓN DEL RIESGO'!J11&gt;=51,'[1]VALORACIÓN DEL RIESGO'!J11&lt;=75,I6="PROBABILIDAD"),(IF(E6-1&lt;=0,1,E6-1)),(IF(AND('[1]VALORACIÓN DEL RIESGO'!J11&gt;=76,'[1]VALORACIÓN DEL RIESGO'!J11&lt;=100,I6="PROBABILIDAD"),(IF(E6-2&lt;=0,1,E6-2)))))))))))</f>
        <v>1</v>
      </c>
      <c r="K6" s="148">
        <f>IF(C6="",0,(IF('[1]VALORACIÓN DEL RIESGO'!J11&lt;50,'[1]MAPA DE RIESGO'!E13,(IF(AND('[1]VALORACIÓN DEL RIESGO'!J11&gt;=51,I6="PROBABILIDAD"),F6,(IF(AND('[1]VALORACIÓN DEL RIESGO'!J11&gt;=51,'[1]VALORACIÓN DEL RIESGO'!J11&lt;=75,I6="IMPACTO"),(IF(F6-1&lt;=0,1,F6-1)),(IF(AND('[1]VALORACIÓN DEL RIESGO'!J11&gt;=76,'[1]VALORACIÓN DEL RIESGO'!J11&lt;=100,I6="IMPACTO"),(IF(F6-2&lt;=0,1,F6-2)))))))))))</f>
        <v>3</v>
      </c>
      <c r="L6" s="148">
        <f>(J6*K6)*4</f>
        <v>12</v>
      </c>
      <c r="M6" s="149" t="s">
        <v>580</v>
      </c>
      <c r="N6" s="147" t="str">
        <f>[1]ANALISIS!I11</f>
        <v>REDUCIR EL RIESGO</v>
      </c>
      <c r="O6" s="147" t="str">
        <f>[1]ANALISIS!J11</f>
        <v>El enlace del Sistema Integrado de Gestión verifica el 5 % de los conceptos emitidos por parte de la DLA para definir si los mismos se encuentran acordes a la normatividad legal vigente (Trimestral)</v>
      </c>
      <c r="P6" s="151" t="s">
        <v>473</v>
      </c>
    </row>
    <row r="7" spans="1:17" ht="128.25" thickBot="1" x14ac:dyDescent="0.25">
      <c r="A7" s="145" t="s">
        <v>471</v>
      </c>
      <c r="B7" s="173" t="str">
        <f>[1]IDENTIFICACIÓN!A13</f>
        <v>R2</v>
      </c>
      <c r="C7" s="174" t="str">
        <f>'[1]CONTEXTO ESTRATEGICO'!J13</f>
        <v xml:space="preserve">Perdida de procesos judiciales por falta de oportunidad en la atención de los mismos </v>
      </c>
      <c r="D7" s="174" t="s">
        <v>472</v>
      </c>
      <c r="E7" s="175">
        <f>[1]ANALISIS!C12</f>
        <v>3</v>
      </c>
      <c r="F7" s="175">
        <f>[1]ANALISIS!D12</f>
        <v>3</v>
      </c>
      <c r="G7" s="176" t="s">
        <v>584</v>
      </c>
      <c r="H7" s="240" t="s">
        <v>474</v>
      </c>
      <c r="I7" s="177" t="str">
        <f>'[1]VALORACIÓN DEL RIESGO'!F12</f>
        <v>PROBABILIDAD</v>
      </c>
      <c r="J7" s="175">
        <f>IF(C7="",0,(IF('[1]VALORACIÓN DEL RIESGO'!J12&lt;50,'[1]MAPA DE RIESGO'!D14,(IF(AND('[1]VALORACIÓN DEL RIESGO'!J12&gt;=51,I7="IMPACTO"),E7,(IF(AND('[1]VALORACIÓN DEL RIESGO'!J12&gt;=51,'[1]VALORACIÓN DEL RIESGO'!J12&lt;=75,I7="PROBABILIDAD"),(IF(E7-1&lt;=0,1,E7-1)),(IF(AND('[1]VALORACIÓN DEL RIESGO'!J12&gt;=76,'[1]VALORACIÓN DEL RIESGO'!J12&lt;=100,I7="PROBABILIDAD"),(IF(E7-2&lt;=0,1,E7-2)))))))))))</f>
        <v>2</v>
      </c>
      <c r="K7" s="175">
        <f>IF(C7="",0,(IF('[1]VALORACIÓN DEL RIESGO'!J12&lt;50,'[1]MAPA DE RIESGO'!E14,(IF(AND('[1]VALORACIÓN DEL RIESGO'!J12&gt;=51,I7="PROBABILIDAD"),F7,(IF(AND('[1]VALORACIÓN DEL RIESGO'!J12&gt;=51,'[1]VALORACIÓN DEL RIESGO'!J12&lt;=75,I7="IMPACTO"),(IF(F7-1&lt;=0,1,F7-1)),(IF(AND('[1]VALORACIÓN DEL RIESGO'!J12&gt;=76,'[1]VALORACIÓN DEL RIESGO'!J12&lt;=100,I7="IMPACTO"),(IF(F7-2&lt;=0,1,F7-2)))))))))))</f>
        <v>3</v>
      </c>
      <c r="L7" s="175">
        <f t="shared" ref="L7:L8" si="0">(J7*K7)*4</f>
        <v>24</v>
      </c>
      <c r="M7" s="176" t="s">
        <v>580</v>
      </c>
      <c r="N7" s="174" t="str">
        <f>[1]ANALISIS!I12</f>
        <v>REDUCIR EL RIESGO</v>
      </c>
      <c r="O7" s="174"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7" s="178" t="s">
        <v>473</v>
      </c>
    </row>
    <row r="8" spans="1:17" ht="230.25" thickBot="1" x14ac:dyDescent="0.25">
      <c r="A8" s="145" t="s">
        <v>471</v>
      </c>
      <c r="B8" s="179" t="str">
        <f>[1]IDENTIFICACIÓN!A14</f>
        <v>R3</v>
      </c>
      <c r="C8" s="180" t="str">
        <f>'[1]CONTEXTO ESTRATEGICO'!J14</f>
        <v xml:space="preserve">Posibilidad de que algún proceso judicial sea representado por un apoderado de la SDA que se encuentre incurso en un conflicto de interés. </v>
      </c>
      <c r="D8" s="180" t="s">
        <v>525</v>
      </c>
      <c r="E8" s="181">
        <f>[1]ANALISIS!C13</f>
        <v>1</v>
      </c>
      <c r="F8" s="181">
        <f>[1]ANALISIS!D13</f>
        <v>3</v>
      </c>
      <c r="G8" s="182" t="s">
        <v>580</v>
      </c>
      <c r="H8" s="255" t="s">
        <v>585</v>
      </c>
      <c r="I8" s="183" t="str">
        <f>'[1]VALORACIÓN DEL RIESGO'!F13</f>
        <v>PROBABILIDAD</v>
      </c>
      <c r="J8" s="181">
        <f>IF(C8="",0,(IF('[1]VALORACIÓN DEL RIESGO'!J13&lt;50,'[1]MAPA DE RIESGO'!D15,(IF(AND('[1]VALORACIÓN DEL RIESGO'!J13&gt;=51,I8="IMPACTO"),E8,(IF(AND('[1]VALORACIÓN DEL RIESGO'!J13&gt;=51,'[1]VALORACIÓN DEL RIESGO'!J13&lt;=75,I8="PROBABILIDAD"),(IF(E8-1&lt;=0,1,E8-1)),(IF(AND('[1]VALORACIÓN DEL RIESGO'!J13&gt;=76,'[1]VALORACIÓN DEL RIESGO'!J13&lt;=100,I8="PROBABILIDAD"),(IF(E8-2&lt;=0,1,E8-2)))))))))))</f>
        <v>1</v>
      </c>
      <c r="K8" s="181">
        <f>IF(C8="",0,(IF('[1]VALORACIÓN DEL RIESGO'!J13&lt;50,'[1]MAPA DE RIESGO'!E15,(IF(AND('[1]VALORACIÓN DEL RIESGO'!J13&gt;=51,I8="PROBABILIDAD"),F8,(IF(AND('[1]VALORACIÓN DEL RIESGO'!J13&gt;=51,'[1]VALORACIÓN DEL RIESGO'!J13&lt;=75,I8="IMPACTO"),(IF(F8-1&lt;=0,1,F8-1)),(IF(AND('[1]VALORACIÓN DEL RIESGO'!J13&gt;=76,'[1]VALORACIÓN DEL RIESGO'!J13&lt;=100,I8="IMPACTO"),(IF(F8-2&lt;=0,1,F8-2)))))))))))</f>
        <v>3</v>
      </c>
      <c r="L8" s="181">
        <f t="shared" si="0"/>
        <v>12</v>
      </c>
      <c r="M8" s="182" t="s">
        <v>580</v>
      </c>
      <c r="N8" s="180" t="str">
        <f>[1]ANALISIS!I13</f>
        <v>REDUCIR EL RIESGO</v>
      </c>
      <c r="O8" s="180" t="s">
        <v>586</v>
      </c>
      <c r="P8" s="184" t="s">
        <v>473</v>
      </c>
    </row>
    <row r="9" spans="1:17" thickBot="1" x14ac:dyDescent="0.25">
      <c r="A9" s="185"/>
      <c r="B9" s="186"/>
      <c r="C9" s="186"/>
      <c r="D9" s="186"/>
      <c r="E9" s="186"/>
      <c r="F9" s="186"/>
      <c r="G9" s="186"/>
      <c r="H9" s="186"/>
      <c r="I9" s="186"/>
      <c r="J9" s="186"/>
      <c r="K9" s="186"/>
      <c r="L9" s="186"/>
      <c r="M9" s="186"/>
      <c r="N9" s="186"/>
      <c r="O9" s="186"/>
      <c r="P9" s="187"/>
    </row>
    <row r="10" spans="1:17" ht="409.6" thickBot="1" x14ac:dyDescent="0.25">
      <c r="A10" s="145" t="s">
        <v>475</v>
      </c>
      <c r="B10" s="188" t="s">
        <v>476</v>
      </c>
      <c r="C10" s="189" t="s">
        <v>477</v>
      </c>
      <c r="D10" s="189" t="s">
        <v>472</v>
      </c>
      <c r="E10" s="147">
        <f>'[2]MAPA DE RIESGO'!C13</f>
        <v>5</v>
      </c>
      <c r="F10" s="147">
        <f>'[2]MAPA DE RIESGO'!D13</f>
        <v>3</v>
      </c>
      <c r="G10" s="149" t="s">
        <v>587</v>
      </c>
      <c r="H10" s="254" t="s">
        <v>588</v>
      </c>
      <c r="I10" s="148" t="str">
        <f>'[3]MAPA DE RIESGO'!G13</f>
        <v>PROBABILIDAD</v>
      </c>
      <c r="J10" s="148">
        <f>'[3]MAPA DE RIESGO'!H13</f>
        <v>3</v>
      </c>
      <c r="K10" s="148">
        <f>'[3]MAPA DE RIESGO'!I13</f>
        <v>3</v>
      </c>
      <c r="L10" s="148">
        <f>'[3]MAPA DE RIESGO'!J13</f>
        <v>36</v>
      </c>
      <c r="M10" s="149" t="s">
        <v>584</v>
      </c>
      <c r="N10" s="147" t="str">
        <f>'[3]MAPA DE RIESGO'!L13</f>
        <v>REDUCIR EL RIESGO</v>
      </c>
      <c r="O10" s="147" t="s">
        <v>478</v>
      </c>
      <c r="P10" s="151" t="s">
        <v>479</v>
      </c>
    </row>
    <row r="11" spans="1:17" ht="281.25" thickBot="1" x14ac:dyDescent="0.25">
      <c r="A11" s="145" t="s">
        <v>475</v>
      </c>
      <c r="B11" s="190" t="s">
        <v>480</v>
      </c>
      <c r="C11" s="174" t="s">
        <v>481</v>
      </c>
      <c r="D11" s="191" t="s">
        <v>472</v>
      </c>
      <c r="E11" s="174">
        <f>'[2]MAPA DE RIESGO'!C14</f>
        <v>4</v>
      </c>
      <c r="F11" s="174">
        <f>'[2]MAPA DE RIESGO'!D14</f>
        <v>3</v>
      </c>
      <c r="G11" s="176" t="s">
        <v>584</v>
      </c>
      <c r="H11" s="240" t="s">
        <v>589</v>
      </c>
      <c r="I11" s="175" t="str">
        <f>'[2]MAPA DE RIESGO'!G13</f>
        <v>PROBABILIDAD</v>
      </c>
      <c r="J11" s="192">
        <f>'[2]MAPA DE RIESGO'!H13</f>
        <v>3</v>
      </c>
      <c r="K11" s="192">
        <f>'[2]MAPA DE RIESGO'!I13</f>
        <v>3</v>
      </c>
      <c r="L11" s="192">
        <f>'[2]MAPA DE RIESGO'!J13</f>
        <v>36</v>
      </c>
      <c r="M11" s="176" t="s">
        <v>584</v>
      </c>
      <c r="N11" s="174" t="str">
        <f>'[2]MAPA DE RIESGO'!L13</f>
        <v>REDUCIR EL RIESGO</v>
      </c>
      <c r="O11" s="174" t="s">
        <v>482</v>
      </c>
      <c r="P11" s="178" t="s">
        <v>479</v>
      </c>
    </row>
    <row r="12" spans="1:17" ht="204.75" thickBot="1" x14ac:dyDescent="0.25">
      <c r="A12" s="145" t="s">
        <v>475</v>
      </c>
      <c r="B12" s="190" t="s">
        <v>483</v>
      </c>
      <c r="C12" s="174" t="s">
        <v>484</v>
      </c>
      <c r="D12" s="191" t="s">
        <v>472</v>
      </c>
      <c r="E12" s="174">
        <f>'[2]MAPA DE RIESGO'!C15</f>
        <v>4</v>
      </c>
      <c r="F12" s="174">
        <f>'[2]MAPA DE RIESGO'!D15</f>
        <v>2</v>
      </c>
      <c r="G12" s="176" t="s">
        <v>584</v>
      </c>
      <c r="H12" s="240" t="s">
        <v>590</v>
      </c>
      <c r="I12" s="175" t="str">
        <f>'[2]MAPA DE RIESGO'!G14</f>
        <v>PROBABILIDAD</v>
      </c>
      <c r="J12" s="192">
        <f>'[2]MAPA DE RIESGO'!H14</f>
        <v>2</v>
      </c>
      <c r="K12" s="192">
        <f>'[2]MAPA DE RIESGO'!I14</f>
        <v>3</v>
      </c>
      <c r="L12" s="192">
        <f>'[2]MAPA DE RIESGO'!J14</f>
        <v>24</v>
      </c>
      <c r="M12" s="176" t="s">
        <v>580</v>
      </c>
      <c r="N12" s="174" t="str">
        <f>'[2]MAPA DE RIESGO'!L14</f>
        <v>REDUCIR EL RIESGO</v>
      </c>
      <c r="O12" s="174" t="s">
        <v>485</v>
      </c>
      <c r="P12" s="178" t="s">
        <v>479</v>
      </c>
    </row>
    <row r="13" spans="1:17" ht="115.5" thickBot="1" x14ac:dyDescent="0.25">
      <c r="A13" s="145" t="s">
        <v>475</v>
      </c>
      <c r="B13" s="190" t="s">
        <v>486</v>
      </c>
      <c r="C13" s="174" t="s">
        <v>487</v>
      </c>
      <c r="D13" s="191" t="s">
        <v>472</v>
      </c>
      <c r="E13" s="174">
        <f>'[2]MAPA DE RIESGO'!C16</f>
        <v>5</v>
      </c>
      <c r="F13" s="174">
        <f>'[2]MAPA DE RIESGO'!D16</f>
        <v>4</v>
      </c>
      <c r="G13" s="176" t="s">
        <v>587</v>
      </c>
      <c r="H13" s="240" t="s">
        <v>591</v>
      </c>
      <c r="I13" s="175" t="str">
        <f>'[2]MAPA DE RIESGO'!G15</f>
        <v>IMPACTO</v>
      </c>
      <c r="J13" s="175">
        <f>'[2]MAPA DE RIESGO'!H15</f>
        <v>4</v>
      </c>
      <c r="K13" s="175">
        <f>'[2]MAPA DE RIESGO'!I15</f>
        <v>1</v>
      </c>
      <c r="L13" s="175">
        <f>'[2]MAPA DE RIESGO'!J15</f>
        <v>16</v>
      </c>
      <c r="M13" s="176" t="s">
        <v>580</v>
      </c>
      <c r="N13" s="174" t="str">
        <f>'[2]MAPA DE RIESGO'!L15</f>
        <v>COMPARTIR O TRANSFERIR EL RIESGO</v>
      </c>
      <c r="O13" s="174" t="s">
        <v>488</v>
      </c>
      <c r="P13" s="178" t="s">
        <v>479</v>
      </c>
    </row>
    <row r="14" spans="1:17" ht="141" thickBot="1" x14ac:dyDescent="0.25">
      <c r="A14" s="145" t="s">
        <v>475</v>
      </c>
      <c r="B14" s="190" t="s">
        <v>489</v>
      </c>
      <c r="C14" s="174" t="s">
        <v>490</v>
      </c>
      <c r="D14" s="191" t="s">
        <v>472</v>
      </c>
      <c r="E14" s="174">
        <f>'[2]MAPA DE RIESGO'!C17</f>
        <v>2</v>
      </c>
      <c r="F14" s="174">
        <f>'[2]MAPA DE RIESGO'!D17</f>
        <v>3</v>
      </c>
      <c r="G14" s="176" t="s">
        <v>580</v>
      </c>
      <c r="H14" s="240" t="s">
        <v>592</v>
      </c>
      <c r="I14" s="175" t="str">
        <f>'[2]MAPA DE RIESGO'!G16</f>
        <v>PROBABILIDAD</v>
      </c>
      <c r="J14" s="175">
        <f>'[2]MAPA DE RIESGO'!H16</f>
        <v>4</v>
      </c>
      <c r="K14" s="175">
        <f>'[2]MAPA DE RIESGO'!I16</f>
        <v>4</v>
      </c>
      <c r="L14" s="175">
        <f>'[2]MAPA DE RIESGO'!J16</f>
        <v>64</v>
      </c>
      <c r="M14" s="176" t="s">
        <v>587</v>
      </c>
      <c r="N14" s="174" t="str">
        <f>'[2]MAPA DE RIESGO'!L16</f>
        <v>COMPARTIR O TRANSFERIR EL RIESGO</v>
      </c>
      <c r="O14" s="174" t="s">
        <v>491</v>
      </c>
      <c r="P14" s="178" t="s">
        <v>479</v>
      </c>
    </row>
    <row r="15" spans="1:17" ht="255.75" thickBot="1" x14ac:dyDescent="0.25">
      <c r="A15" s="145" t="s">
        <v>475</v>
      </c>
      <c r="B15" s="193" t="s">
        <v>492</v>
      </c>
      <c r="C15" s="180" t="s">
        <v>493</v>
      </c>
      <c r="D15" s="180" t="s">
        <v>525</v>
      </c>
      <c r="E15" s="180">
        <f>'[2]MAPA DE RIESGO'!C18</f>
        <v>4</v>
      </c>
      <c r="F15" s="180">
        <f>'[2]MAPA DE RIESGO'!D18</f>
        <v>4</v>
      </c>
      <c r="G15" s="182" t="s">
        <v>587</v>
      </c>
      <c r="H15" s="255" t="s">
        <v>593</v>
      </c>
      <c r="I15" s="181" t="str">
        <f>'[2]MAPA DE RIESGO'!G17</f>
        <v>IMPACTO</v>
      </c>
      <c r="J15" s="181">
        <f>'[2]MAPA DE RIESGO'!H17</f>
        <v>2</v>
      </c>
      <c r="K15" s="181">
        <f>'[2]MAPA DE RIESGO'!I17</f>
        <v>1</v>
      </c>
      <c r="L15" s="181">
        <f>'[2]MAPA DE RIESGO'!J17</f>
        <v>8</v>
      </c>
      <c r="M15" s="182" t="s">
        <v>594</v>
      </c>
      <c r="N15" s="180" t="str">
        <f>'[2]MAPA DE RIESGO'!L17</f>
        <v>REDUCIR EL RIESGO</v>
      </c>
      <c r="O15" s="180" t="s">
        <v>494</v>
      </c>
      <c r="P15" s="184" t="s">
        <v>479</v>
      </c>
    </row>
    <row r="16" spans="1:17" ht="16.5" thickBot="1" x14ac:dyDescent="0.3">
      <c r="A16" s="194"/>
      <c r="B16" s="195"/>
      <c r="C16" s="195"/>
      <c r="D16" s="195"/>
      <c r="E16" s="195"/>
      <c r="F16" s="195"/>
      <c r="G16" s="195"/>
      <c r="H16" s="195"/>
      <c r="I16" s="195"/>
      <c r="J16" s="195"/>
      <c r="K16" s="195"/>
      <c r="L16" s="195"/>
      <c r="M16" s="195"/>
      <c r="N16" s="195"/>
      <c r="O16" s="195"/>
      <c r="P16" s="196"/>
    </row>
    <row r="17" spans="1:16" ht="166.5" thickBot="1" x14ac:dyDescent="0.25">
      <c r="A17" s="145" t="s">
        <v>495</v>
      </c>
      <c r="B17" s="197" t="s">
        <v>476</v>
      </c>
      <c r="C17" s="198"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7" s="199" t="s">
        <v>472</v>
      </c>
      <c r="E17" s="198">
        <v>2</v>
      </c>
      <c r="F17" s="198">
        <v>3</v>
      </c>
      <c r="G17" s="149" t="s">
        <v>580</v>
      </c>
      <c r="H17" s="254" t="s">
        <v>595</v>
      </c>
      <c r="I17" s="148" t="s">
        <v>469</v>
      </c>
      <c r="J17" s="148">
        <v>2</v>
      </c>
      <c r="K17" s="148">
        <v>1</v>
      </c>
      <c r="L17" s="148">
        <v>8</v>
      </c>
      <c r="M17" s="149" t="s">
        <v>594</v>
      </c>
      <c r="N17" s="147" t="s">
        <v>496</v>
      </c>
      <c r="O17" s="147" t="s">
        <v>497</v>
      </c>
      <c r="P17" s="151" t="s">
        <v>498</v>
      </c>
    </row>
    <row r="18" spans="1:16" ht="102.75" thickBot="1" x14ac:dyDescent="0.25">
      <c r="A18" s="145" t="s">
        <v>495</v>
      </c>
      <c r="B18" s="193" t="s">
        <v>480</v>
      </c>
      <c r="C18" s="200" t="str">
        <f>'[4]MAPA DE RIESGO'!B15</f>
        <v>Posibilidad de direccionar la Contratación y/o vinculación en favor de un tercero</v>
      </c>
      <c r="D18" s="180" t="s">
        <v>525</v>
      </c>
      <c r="E18" s="180">
        <f>'[4]MAPA DE RIESGO'!C15</f>
        <v>1</v>
      </c>
      <c r="F18" s="180">
        <f>'[4]MAPA DE RIESGO'!D15</f>
        <v>4</v>
      </c>
      <c r="G18" s="201" t="s">
        <v>584</v>
      </c>
      <c r="H18" s="255" t="s">
        <v>596</v>
      </c>
      <c r="I18" s="181" t="str">
        <f>'[4]MAPA DE RIESGO'!G15</f>
        <v>IMPACTO</v>
      </c>
      <c r="J18" s="181">
        <f>'[4]MAPA DE RIESGO'!H15</f>
        <v>1</v>
      </c>
      <c r="K18" s="181">
        <f>'[4]MAPA DE RIESGO'!I15</f>
        <v>2</v>
      </c>
      <c r="L18" s="181">
        <f>'[4]MAPA DE RIESGO'!J15</f>
        <v>8</v>
      </c>
      <c r="M18" s="182" t="s">
        <v>594</v>
      </c>
      <c r="N18" s="180" t="str">
        <f>'[4]MAPA DE RIESGO'!L15</f>
        <v>EVITAR EL RIESGO</v>
      </c>
      <c r="O18" s="180" t="str">
        <f>'[4]MAPA DE RIESGO'!M15</f>
        <v>Devolver a quien estructure el proceso para ajustar los criterios que no corresponada o limiten la participación</v>
      </c>
      <c r="P18" s="184" t="s">
        <v>498</v>
      </c>
    </row>
    <row r="19" spans="1:16" ht="16.5" thickBot="1" x14ac:dyDescent="0.25">
      <c r="A19" s="202"/>
      <c r="B19" s="203"/>
      <c r="C19" s="203"/>
      <c r="D19" s="203"/>
      <c r="E19" s="203"/>
      <c r="F19" s="203"/>
      <c r="G19" s="203"/>
      <c r="H19" s="203"/>
      <c r="I19" s="203"/>
      <c r="J19" s="203"/>
      <c r="K19" s="203"/>
      <c r="L19" s="203"/>
      <c r="M19" s="203"/>
      <c r="N19" s="203"/>
      <c r="O19" s="203"/>
      <c r="P19" s="204"/>
    </row>
    <row r="20" spans="1:16" ht="90" thickBot="1" x14ac:dyDescent="0.25">
      <c r="A20" s="145" t="s">
        <v>499</v>
      </c>
      <c r="B20" s="197" t="s">
        <v>476</v>
      </c>
      <c r="C20" s="205" t="s">
        <v>500</v>
      </c>
      <c r="D20" s="199" t="s">
        <v>472</v>
      </c>
      <c r="E20" s="198">
        <v>4</v>
      </c>
      <c r="F20" s="198">
        <v>4</v>
      </c>
      <c r="G20" s="201" t="s">
        <v>587</v>
      </c>
      <c r="H20" s="256" t="s">
        <v>597</v>
      </c>
      <c r="I20" s="206" t="s">
        <v>469</v>
      </c>
      <c r="J20" s="206">
        <v>3</v>
      </c>
      <c r="K20" s="206">
        <v>3</v>
      </c>
      <c r="L20" s="206">
        <v>36</v>
      </c>
      <c r="M20" s="201" t="s">
        <v>584</v>
      </c>
      <c r="N20" s="198" t="s">
        <v>496</v>
      </c>
      <c r="O20" s="198" t="s">
        <v>501</v>
      </c>
      <c r="P20" s="207" t="s">
        <v>498</v>
      </c>
    </row>
    <row r="21" spans="1:16" s="208" customFormat="1" ht="16.5" thickBot="1" x14ac:dyDescent="0.3">
      <c r="A21" s="194"/>
      <c r="B21" s="195"/>
      <c r="C21" s="195"/>
      <c r="D21" s="195"/>
      <c r="E21" s="195"/>
      <c r="F21" s="195"/>
      <c r="G21" s="195"/>
      <c r="H21" s="195"/>
      <c r="I21" s="195"/>
      <c r="J21" s="195"/>
      <c r="K21" s="195"/>
      <c r="L21" s="195"/>
      <c r="M21" s="195"/>
      <c r="N21" s="195"/>
      <c r="O21" s="195"/>
      <c r="P21" s="196"/>
    </row>
    <row r="22" spans="1:16" ht="141" thickBot="1" x14ac:dyDescent="0.25">
      <c r="A22" s="145" t="s">
        <v>502</v>
      </c>
      <c r="B22" s="197" t="s">
        <v>476</v>
      </c>
      <c r="C22" s="198" t="s">
        <v>598</v>
      </c>
      <c r="D22" s="199" t="s">
        <v>472</v>
      </c>
      <c r="E22" s="198">
        <f>'[5]MAPA DE RIESGO'!C13</f>
        <v>5</v>
      </c>
      <c r="F22" s="198">
        <f>'[5]MAPA DE RIESGO'!D13</f>
        <v>5</v>
      </c>
      <c r="G22" s="149" t="s">
        <v>587</v>
      </c>
      <c r="H22" s="254" t="s">
        <v>599</v>
      </c>
      <c r="I22" s="148" t="s">
        <v>468</v>
      </c>
      <c r="J22" s="148">
        <v>3</v>
      </c>
      <c r="K22" s="148">
        <v>4</v>
      </c>
      <c r="L22" s="148">
        <v>48</v>
      </c>
      <c r="M22" s="149" t="s">
        <v>587</v>
      </c>
      <c r="N22" s="147" t="str">
        <f>'[5]MAPA DE RIESGO'!L13</f>
        <v>REDUCIR EL RIESGO</v>
      </c>
      <c r="O22" s="147" t="s">
        <v>600</v>
      </c>
      <c r="P22" s="151" t="s">
        <v>502</v>
      </c>
    </row>
    <row r="23" spans="1:16" ht="77.25" thickBot="1" x14ac:dyDescent="0.25">
      <c r="A23" s="145" t="s">
        <v>502</v>
      </c>
      <c r="B23" s="193" t="s">
        <v>480</v>
      </c>
      <c r="C23" s="180" t="s">
        <v>601</v>
      </c>
      <c r="D23" s="209" t="s">
        <v>472</v>
      </c>
      <c r="E23" s="180">
        <v>2</v>
      </c>
      <c r="F23" s="180">
        <v>2</v>
      </c>
      <c r="G23" s="176" t="s">
        <v>594</v>
      </c>
      <c r="H23" s="240" t="s">
        <v>602</v>
      </c>
      <c r="I23" s="175" t="s">
        <v>468</v>
      </c>
      <c r="J23" s="175">
        <v>2</v>
      </c>
      <c r="K23" s="175">
        <v>2</v>
      </c>
      <c r="L23" s="175">
        <v>16</v>
      </c>
      <c r="M23" s="176" t="s">
        <v>594</v>
      </c>
      <c r="N23" s="174" t="str">
        <f>'[5]MAPA DE RIESGO'!L14</f>
        <v>REDUCIR EL RIESGO</v>
      </c>
      <c r="O23" s="174" t="s">
        <v>603</v>
      </c>
      <c r="P23" s="178" t="s">
        <v>502</v>
      </c>
    </row>
    <row r="24" spans="1:16" ht="77.25" thickBot="1" x14ac:dyDescent="0.25">
      <c r="A24" s="145" t="s">
        <v>502</v>
      </c>
      <c r="B24" s="193" t="s">
        <v>483</v>
      </c>
      <c r="C24" s="180" t="s">
        <v>604</v>
      </c>
      <c r="D24" s="209" t="s">
        <v>472</v>
      </c>
      <c r="E24" s="180">
        <v>3</v>
      </c>
      <c r="F24" s="180">
        <v>3</v>
      </c>
      <c r="G24" s="176" t="s">
        <v>605</v>
      </c>
      <c r="H24" s="240" t="s">
        <v>606</v>
      </c>
      <c r="I24" s="175" t="s">
        <v>469</v>
      </c>
      <c r="J24" s="175">
        <v>2</v>
      </c>
      <c r="K24" s="175">
        <v>2</v>
      </c>
      <c r="L24" s="175">
        <v>16</v>
      </c>
      <c r="M24" s="176" t="s">
        <v>594</v>
      </c>
      <c r="N24" s="174" t="s">
        <v>496</v>
      </c>
      <c r="O24" s="174" t="s">
        <v>607</v>
      </c>
      <c r="P24" s="178" t="s">
        <v>502</v>
      </c>
    </row>
    <row r="25" spans="1:16" ht="16.5" thickBot="1" x14ac:dyDescent="0.3">
      <c r="A25" s="194"/>
      <c r="B25" s="195"/>
      <c r="C25" s="195"/>
      <c r="D25" s="195"/>
      <c r="E25" s="195"/>
      <c r="F25" s="195"/>
      <c r="G25" s="195"/>
      <c r="H25" s="195"/>
      <c r="I25" s="195"/>
      <c r="J25" s="195"/>
      <c r="K25" s="195"/>
      <c r="L25" s="195"/>
      <c r="M25" s="195"/>
      <c r="N25" s="195"/>
      <c r="O25" s="195"/>
      <c r="P25" s="196"/>
    </row>
    <row r="26" spans="1:16" ht="255.75" thickBot="1" x14ac:dyDescent="0.25">
      <c r="A26" s="145" t="s">
        <v>504</v>
      </c>
      <c r="B26" s="197" t="s">
        <v>476</v>
      </c>
      <c r="C26" s="198" t="s">
        <v>608</v>
      </c>
      <c r="D26" s="199" t="s">
        <v>472</v>
      </c>
      <c r="E26" s="198">
        <f>'[6]MAPA DE RIESGO'!C13</f>
        <v>2</v>
      </c>
      <c r="F26" s="198">
        <f>'[6]MAPA DE RIESGO'!D13</f>
        <v>4</v>
      </c>
      <c r="G26" s="149" t="s">
        <v>584</v>
      </c>
      <c r="H26" s="254" t="s">
        <v>609</v>
      </c>
      <c r="I26" s="147" t="str">
        <f>'[6]MAPA DE RIESGO'!G13</f>
        <v>PROBABILIDAD</v>
      </c>
      <c r="J26" s="148">
        <v>2</v>
      </c>
      <c r="K26" s="148">
        <v>2</v>
      </c>
      <c r="L26" s="148">
        <v>16</v>
      </c>
      <c r="M26" s="149" t="s">
        <v>594</v>
      </c>
      <c r="N26" s="147" t="str">
        <f>'[6]MAPA DE RIESGO'!L13</f>
        <v>REDUCIR EL RIESGO</v>
      </c>
      <c r="O26" s="147" t="s">
        <v>610</v>
      </c>
      <c r="P26" s="151" t="s">
        <v>611</v>
      </c>
    </row>
    <row r="27" spans="1:16" ht="360.75" thickBot="1" x14ac:dyDescent="0.25">
      <c r="A27" s="145" t="s">
        <v>504</v>
      </c>
      <c r="B27" s="193" t="s">
        <v>480</v>
      </c>
      <c r="C27" s="180" t="s">
        <v>505</v>
      </c>
      <c r="D27" s="209" t="s">
        <v>472</v>
      </c>
      <c r="E27" s="180">
        <f>'[6]MAPA DE RIESGO'!C14</f>
        <v>3</v>
      </c>
      <c r="F27" s="180">
        <f>'[6]MAPA DE RIESGO'!D14</f>
        <v>3</v>
      </c>
      <c r="G27" s="176" t="s">
        <v>584</v>
      </c>
      <c r="H27" s="257" t="s">
        <v>612</v>
      </c>
      <c r="I27" s="174" t="str">
        <f>'[6]MAPA DE RIESGO'!G14</f>
        <v>PROBABILIDAD</v>
      </c>
      <c r="J27" s="175">
        <v>2</v>
      </c>
      <c r="K27" s="175">
        <v>2</v>
      </c>
      <c r="L27" s="175">
        <v>16</v>
      </c>
      <c r="M27" s="176" t="s">
        <v>594</v>
      </c>
      <c r="N27" s="174" t="str">
        <f>'[6]MAPA DE RIESGO'!L14</f>
        <v>REDUCIR EL RIESGO</v>
      </c>
      <c r="O27" s="174" t="s">
        <v>506</v>
      </c>
      <c r="P27" s="178" t="s">
        <v>613</v>
      </c>
    </row>
    <row r="28" spans="1:16" ht="141" thickBot="1" x14ac:dyDescent="0.25">
      <c r="A28" s="145" t="s">
        <v>504</v>
      </c>
      <c r="B28" s="193" t="s">
        <v>483</v>
      </c>
      <c r="C28" s="180" t="s">
        <v>507</v>
      </c>
      <c r="D28" s="180" t="s">
        <v>525</v>
      </c>
      <c r="E28" s="180">
        <f>'[6]MAPA DE RIESGO'!C15</f>
        <v>3</v>
      </c>
      <c r="F28" s="180">
        <f>'[6]MAPA DE RIESGO'!D15</f>
        <v>5</v>
      </c>
      <c r="G28" s="182" t="s">
        <v>587</v>
      </c>
      <c r="H28" s="255" t="s">
        <v>614</v>
      </c>
      <c r="I28" s="180" t="str">
        <f>'[6]MAPA DE RIESGO'!G15</f>
        <v>PROBABILIDAD</v>
      </c>
      <c r="J28" s="180">
        <v>2</v>
      </c>
      <c r="K28" s="180">
        <v>2</v>
      </c>
      <c r="L28" s="180">
        <v>16</v>
      </c>
      <c r="M28" s="182" t="s">
        <v>594</v>
      </c>
      <c r="N28" s="180" t="s">
        <v>503</v>
      </c>
      <c r="O28" s="180" t="s">
        <v>615</v>
      </c>
      <c r="P28" s="184" t="s">
        <v>611</v>
      </c>
    </row>
    <row r="29" spans="1:16" ht="16.5" thickBot="1" x14ac:dyDescent="0.3">
      <c r="A29" s="194"/>
      <c r="B29" s="195"/>
      <c r="C29" s="195"/>
      <c r="D29" s="195"/>
      <c r="E29" s="195"/>
      <c r="F29" s="195"/>
      <c r="G29" s="195"/>
      <c r="H29" s="195"/>
      <c r="I29" s="195"/>
      <c r="J29" s="195"/>
      <c r="K29" s="195"/>
      <c r="L29" s="195"/>
      <c r="M29" s="195"/>
      <c r="N29" s="195"/>
      <c r="O29" s="195"/>
      <c r="P29" s="196"/>
    </row>
    <row r="30" spans="1:16" ht="217.5" thickBot="1" x14ac:dyDescent="0.25">
      <c r="A30" s="145" t="s">
        <v>508</v>
      </c>
      <c r="B30" s="197" t="s">
        <v>476</v>
      </c>
      <c r="C30" s="198" t="s">
        <v>509</v>
      </c>
      <c r="D30" s="199" t="s">
        <v>472</v>
      </c>
      <c r="E30" s="198">
        <v>3</v>
      </c>
      <c r="F30" s="198">
        <v>3</v>
      </c>
      <c r="G30" s="201" t="s">
        <v>584</v>
      </c>
      <c r="H30" s="256" t="s">
        <v>616</v>
      </c>
      <c r="I30" s="198" t="s">
        <v>468</v>
      </c>
      <c r="J30" s="198">
        <v>1</v>
      </c>
      <c r="K30" s="198">
        <v>3</v>
      </c>
      <c r="L30" s="198">
        <v>12</v>
      </c>
      <c r="M30" s="201" t="s">
        <v>580</v>
      </c>
      <c r="N30" s="198" t="s">
        <v>496</v>
      </c>
      <c r="O30" s="198" t="s">
        <v>510</v>
      </c>
      <c r="P30" s="207" t="s">
        <v>511</v>
      </c>
    </row>
    <row r="31" spans="1:16" ht="16.5" thickBot="1" x14ac:dyDescent="0.3">
      <c r="A31" s="194"/>
      <c r="B31" s="195"/>
      <c r="C31" s="195"/>
      <c r="D31" s="195"/>
      <c r="E31" s="195"/>
      <c r="F31" s="195"/>
      <c r="G31" s="195"/>
      <c r="H31" s="195"/>
      <c r="I31" s="195"/>
      <c r="J31" s="195"/>
      <c r="K31" s="195"/>
      <c r="L31" s="195"/>
      <c r="M31" s="195"/>
      <c r="N31" s="195"/>
      <c r="O31" s="195"/>
      <c r="P31" s="196"/>
    </row>
    <row r="32" spans="1:16" ht="128.25" thickBot="1" x14ac:dyDescent="0.25">
      <c r="A32" s="145" t="s">
        <v>512</v>
      </c>
      <c r="B32" s="188" t="s">
        <v>476</v>
      </c>
      <c r="C32" s="147" t="s">
        <v>513</v>
      </c>
      <c r="D32" s="189" t="s">
        <v>472</v>
      </c>
      <c r="E32" s="147">
        <v>3</v>
      </c>
      <c r="F32" s="147">
        <v>4</v>
      </c>
      <c r="G32" s="149" t="s">
        <v>587</v>
      </c>
      <c r="H32" s="254" t="s">
        <v>617</v>
      </c>
      <c r="I32" s="147" t="s">
        <v>469</v>
      </c>
      <c r="J32" s="147">
        <v>3</v>
      </c>
      <c r="K32" s="147">
        <v>2</v>
      </c>
      <c r="L32" s="147">
        <v>24</v>
      </c>
      <c r="M32" s="149" t="s">
        <v>580</v>
      </c>
      <c r="N32" s="210" t="s">
        <v>496</v>
      </c>
      <c r="O32" s="211" t="s">
        <v>514</v>
      </c>
      <c r="P32" s="184" t="s">
        <v>618</v>
      </c>
    </row>
    <row r="33" spans="1:16" ht="102.75" thickBot="1" x14ac:dyDescent="0.25">
      <c r="A33" s="145" t="s">
        <v>515</v>
      </c>
      <c r="B33" s="190" t="s">
        <v>480</v>
      </c>
      <c r="C33" s="174" t="s">
        <v>516</v>
      </c>
      <c r="D33" s="191" t="s">
        <v>472</v>
      </c>
      <c r="E33" s="174">
        <v>1</v>
      </c>
      <c r="F33" s="174">
        <v>4</v>
      </c>
      <c r="G33" s="176" t="s">
        <v>584</v>
      </c>
      <c r="H33" s="240" t="s">
        <v>619</v>
      </c>
      <c r="I33" s="174" t="s">
        <v>469</v>
      </c>
      <c r="J33" s="174">
        <v>1</v>
      </c>
      <c r="K33" s="174">
        <v>3</v>
      </c>
      <c r="L33" s="174">
        <v>12</v>
      </c>
      <c r="M33" s="176" t="s">
        <v>580</v>
      </c>
      <c r="N33" s="212" t="s">
        <v>496</v>
      </c>
      <c r="O33" s="213" t="s">
        <v>620</v>
      </c>
      <c r="P33" s="184" t="s">
        <v>618</v>
      </c>
    </row>
    <row r="34" spans="1:16" ht="141" thickBot="1" x14ac:dyDescent="0.25">
      <c r="A34" s="145" t="s">
        <v>515</v>
      </c>
      <c r="B34" s="193" t="s">
        <v>483</v>
      </c>
      <c r="C34" s="180" t="s">
        <v>517</v>
      </c>
      <c r="D34" s="180" t="s">
        <v>525</v>
      </c>
      <c r="E34" s="180">
        <v>2</v>
      </c>
      <c r="F34" s="180">
        <v>4</v>
      </c>
      <c r="G34" s="182" t="s">
        <v>584</v>
      </c>
      <c r="H34" s="255" t="s">
        <v>621</v>
      </c>
      <c r="I34" s="180" t="s">
        <v>468</v>
      </c>
      <c r="J34" s="180">
        <v>2</v>
      </c>
      <c r="K34" s="180">
        <v>4</v>
      </c>
      <c r="L34" s="180">
        <v>32</v>
      </c>
      <c r="M34" s="182" t="s">
        <v>584</v>
      </c>
      <c r="N34" s="214" t="s">
        <v>496</v>
      </c>
      <c r="O34" s="215" t="s">
        <v>518</v>
      </c>
      <c r="P34" s="184" t="s">
        <v>618</v>
      </c>
    </row>
    <row r="35" spans="1:16" ht="16.5" thickBot="1" x14ac:dyDescent="0.3">
      <c r="A35" s="194"/>
      <c r="B35" s="195"/>
      <c r="C35" s="195"/>
      <c r="D35" s="195"/>
      <c r="E35" s="195"/>
      <c r="F35" s="195"/>
      <c r="G35" s="195"/>
      <c r="H35" s="195"/>
      <c r="I35" s="195"/>
      <c r="J35" s="195"/>
      <c r="K35" s="195"/>
      <c r="L35" s="195"/>
      <c r="M35" s="195"/>
      <c r="N35" s="195"/>
      <c r="O35" s="195"/>
      <c r="P35" s="196"/>
    </row>
    <row r="36" spans="1:16" ht="90" thickBot="1" x14ac:dyDescent="0.25">
      <c r="A36" s="145" t="s">
        <v>519</v>
      </c>
      <c r="B36" s="188" t="s">
        <v>476</v>
      </c>
      <c r="C36" s="147" t="s">
        <v>520</v>
      </c>
      <c r="D36" s="189" t="s">
        <v>472</v>
      </c>
      <c r="E36" s="147">
        <v>3</v>
      </c>
      <c r="F36" s="147">
        <v>4</v>
      </c>
      <c r="G36" s="149" t="s">
        <v>587</v>
      </c>
      <c r="H36" s="255" t="s">
        <v>622</v>
      </c>
      <c r="I36" s="147" t="s">
        <v>469</v>
      </c>
      <c r="J36" s="147">
        <v>3</v>
      </c>
      <c r="K36" s="147">
        <v>3</v>
      </c>
      <c r="L36" s="147">
        <v>36</v>
      </c>
      <c r="M36" s="149" t="s">
        <v>584</v>
      </c>
      <c r="N36" s="210" t="s">
        <v>496</v>
      </c>
      <c r="O36" s="147" t="s">
        <v>521</v>
      </c>
      <c r="P36" s="184" t="s">
        <v>623</v>
      </c>
    </row>
    <row r="37" spans="1:16" ht="90" thickBot="1" x14ac:dyDescent="0.25">
      <c r="A37" s="145" t="s">
        <v>519</v>
      </c>
      <c r="B37" s="193" t="s">
        <v>480</v>
      </c>
      <c r="C37" s="180" t="str">
        <f>'[7]MAPA DE RIESGO'!B15</f>
        <v>Alteración y perdida de la información en el Archivo de la SDA</v>
      </c>
      <c r="D37" s="180" t="s">
        <v>525</v>
      </c>
      <c r="E37" s="180">
        <f>'[7]MAPA DE RIESGO'!C15</f>
        <v>3</v>
      </c>
      <c r="F37" s="180">
        <f>'[7]MAPA DE RIESGO'!D15</f>
        <v>4</v>
      </c>
      <c r="G37" s="182" t="s">
        <v>587</v>
      </c>
      <c r="H37" s="255"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7" s="180" t="s">
        <v>469</v>
      </c>
      <c r="J37" s="180">
        <v>3</v>
      </c>
      <c r="K37" s="180">
        <v>3</v>
      </c>
      <c r="L37" s="180">
        <v>36</v>
      </c>
      <c r="M37" s="182" t="s">
        <v>584</v>
      </c>
      <c r="N37" s="214" t="s">
        <v>496</v>
      </c>
      <c r="O37" s="180" t="s">
        <v>522</v>
      </c>
      <c r="P37" s="184" t="s">
        <v>623</v>
      </c>
    </row>
    <row r="38" spans="1:16" ht="16.5" thickBot="1" x14ac:dyDescent="0.3">
      <c r="A38" s="194"/>
      <c r="B38" s="195"/>
      <c r="C38" s="195"/>
      <c r="D38" s="195"/>
      <c r="E38" s="195"/>
      <c r="F38" s="195"/>
      <c r="G38" s="195"/>
      <c r="H38" s="195"/>
      <c r="I38" s="195"/>
      <c r="J38" s="195"/>
      <c r="K38" s="195"/>
      <c r="L38" s="195"/>
      <c r="M38" s="195"/>
      <c r="N38" s="195"/>
      <c r="O38" s="195"/>
      <c r="P38" s="196"/>
    </row>
    <row r="39" spans="1:16" ht="179.25" thickBot="1" x14ac:dyDescent="0.25">
      <c r="A39" s="145" t="s">
        <v>523</v>
      </c>
      <c r="B39" s="188" t="s">
        <v>476</v>
      </c>
      <c r="C39" s="147" t="str">
        <f>'[8]MAPA DE RIESGO'!B13</f>
        <v>Inoportunidad en la entrega de informes, alertas y recomendaciones para el mejoramiento de la gestión institucional</v>
      </c>
      <c r="D39" s="189" t="s">
        <v>472</v>
      </c>
      <c r="E39" s="147">
        <f>'[8]MAPA DE RIESGO'!C13</f>
        <v>5</v>
      </c>
      <c r="F39" s="147">
        <f>'[8]MAPA DE RIESGO'!D13</f>
        <v>4</v>
      </c>
      <c r="G39" s="149" t="s">
        <v>587</v>
      </c>
      <c r="H39" s="255"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9" s="147" t="str">
        <f>'[8]MAPA DE RIESGO'!G13</f>
        <v>PROBABILIDAD</v>
      </c>
      <c r="J39" s="147">
        <f>'[8]MAPA DE RIESGO'!H13</f>
        <v>3</v>
      </c>
      <c r="K39" s="147">
        <f>'[8]MAPA DE RIESGO'!I13</f>
        <v>4</v>
      </c>
      <c r="L39" s="147">
        <f>'[8]MAPA DE RIESGO'!J13</f>
        <v>48</v>
      </c>
      <c r="M39" s="149" t="s">
        <v>587</v>
      </c>
      <c r="N39" s="210" t="str">
        <f>'[8]MAPA DE RIESGO'!L13</f>
        <v>REDUCIR EL RIESGO</v>
      </c>
      <c r="O39" s="211" t="str">
        <f>'[8]MAPA DE RIESGO'!M13</f>
        <v>Realizar capacitaciones en la aplicación de los procedimientos de auditoria</v>
      </c>
      <c r="P39" s="151" t="str">
        <f>'[8]MAPA DE RIESGO'!N13</f>
        <v>OFICINA DE CONTROL INTERNO</v>
      </c>
    </row>
    <row r="40" spans="1:16" ht="90" thickBot="1" x14ac:dyDescent="0.25">
      <c r="A40" s="145" t="s">
        <v>523</v>
      </c>
      <c r="B40" s="193" t="s">
        <v>480</v>
      </c>
      <c r="C40" s="180" t="s">
        <v>524</v>
      </c>
      <c r="D40" s="180" t="s">
        <v>525</v>
      </c>
      <c r="E40" s="180">
        <f>'[8]MAPA DE RIESGO'!C14</f>
        <v>3</v>
      </c>
      <c r="F40" s="180">
        <f>'[8]MAPA DE RIESGO'!D14</f>
        <v>5</v>
      </c>
      <c r="G40" s="182" t="s">
        <v>587</v>
      </c>
      <c r="H40" s="255"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40" s="180" t="str">
        <f>'[8]MAPA DE RIESGO'!G14</f>
        <v>PROBABILIDAD</v>
      </c>
      <c r="J40" s="180">
        <f>'[8]MAPA DE RIESGO'!H14</f>
        <v>1</v>
      </c>
      <c r="K40" s="180">
        <f>'[8]MAPA DE RIESGO'!I14</f>
        <v>5</v>
      </c>
      <c r="L40" s="180">
        <f>'[8]MAPA DE RIESGO'!J14</f>
        <v>20</v>
      </c>
      <c r="M40" s="182" t="s">
        <v>584</v>
      </c>
      <c r="N40" s="214" t="str">
        <f>'[8]MAPA DE RIESGO'!L14</f>
        <v>EVITAR EL RIESGO</v>
      </c>
      <c r="O40" s="215" t="str">
        <f>'[8]MAPA DE RIESGO'!M14</f>
        <v>Realizar revisiones de informes preliminares por otro auditor</v>
      </c>
      <c r="P40" s="184" t="str">
        <f>'[8]MAPA DE RIESGO'!N14</f>
        <v>OFICINA DE CONTROL INTERNO</v>
      </c>
    </row>
    <row r="41" spans="1:16" thickBot="1" x14ac:dyDescent="0.25">
      <c r="A41" s="216"/>
      <c r="B41" s="217"/>
      <c r="C41" s="217"/>
      <c r="D41" s="217"/>
      <c r="E41" s="217"/>
      <c r="F41" s="217"/>
      <c r="G41" s="217"/>
      <c r="H41" s="217"/>
      <c r="I41" s="217"/>
      <c r="J41" s="217"/>
      <c r="K41" s="217"/>
      <c r="L41" s="217"/>
      <c r="M41" s="217"/>
      <c r="N41" s="217"/>
      <c r="O41" s="217"/>
      <c r="P41" s="218"/>
    </row>
    <row r="42" spans="1:16" ht="102.75" thickBot="1" x14ac:dyDescent="0.25">
      <c r="A42" s="145" t="s">
        <v>526</v>
      </c>
      <c r="B42" s="188" t="s">
        <v>476</v>
      </c>
      <c r="C42" s="147" t="str">
        <f>'[9]MAPA DE RIESGO'!B13</f>
        <v xml:space="preserve"> Violación al Debido Proceso</v>
      </c>
      <c r="D42" s="189" t="s">
        <v>472</v>
      </c>
      <c r="E42" s="147">
        <f>'[9]MAPA DE RIESGO'!C13</f>
        <v>2</v>
      </c>
      <c r="F42" s="147">
        <f>'[9]MAPA DE RIESGO'!D13</f>
        <v>2</v>
      </c>
      <c r="G42" s="149" t="s">
        <v>594</v>
      </c>
      <c r="H42" s="254" t="s">
        <v>624</v>
      </c>
      <c r="I42" s="147" t="str">
        <f>'[9]MAPA DE RIESGO'!G13</f>
        <v>PROBABILIDAD</v>
      </c>
      <c r="J42" s="147">
        <f>'[9]MAPA DE RIESGO'!H13</f>
        <v>1</v>
      </c>
      <c r="K42" s="147">
        <f>'[9]MAPA DE RIESGO'!I13</f>
        <v>2</v>
      </c>
      <c r="L42" s="147">
        <f>'[9]MAPA DE RIESGO'!J13</f>
        <v>8</v>
      </c>
      <c r="M42" s="149" t="s">
        <v>594</v>
      </c>
      <c r="N42" s="210" t="str">
        <f>'[9]MAPA DE RIESGO'!L13</f>
        <v>REDUCIR EL RIESGO</v>
      </c>
      <c r="O42" s="211" t="str">
        <f>'[9]MAPA DE RIESGO'!M13</f>
        <v xml:space="preserve">el segumiento mensual a la base de datos </v>
      </c>
      <c r="P42" s="151" t="s">
        <v>527</v>
      </c>
    </row>
    <row r="43" spans="1:16" ht="64.5" thickBot="1" x14ac:dyDescent="0.25">
      <c r="A43" s="145" t="s">
        <v>526</v>
      </c>
      <c r="B43" s="193" t="s">
        <v>480</v>
      </c>
      <c r="C43" s="180" t="s">
        <v>528</v>
      </c>
      <c r="D43" s="180" t="s">
        <v>525</v>
      </c>
      <c r="E43" s="180">
        <v>1</v>
      </c>
      <c r="F43" s="180">
        <v>3</v>
      </c>
      <c r="G43" s="182" t="s">
        <v>580</v>
      </c>
      <c r="H43" s="258" t="s">
        <v>625</v>
      </c>
      <c r="I43" s="180" t="s">
        <v>468</v>
      </c>
      <c r="J43" s="180">
        <v>1</v>
      </c>
      <c r="K43" s="180">
        <v>3</v>
      </c>
      <c r="L43" s="180">
        <v>12</v>
      </c>
      <c r="M43" s="182" t="s">
        <v>580</v>
      </c>
      <c r="N43" s="180" t="s">
        <v>496</v>
      </c>
      <c r="O43" s="180" t="s">
        <v>529</v>
      </c>
      <c r="P43" s="184" t="s">
        <v>527</v>
      </c>
    </row>
    <row r="44" spans="1:16" thickBot="1" x14ac:dyDescent="0.25">
      <c r="A44" s="219"/>
      <c r="B44" s="220"/>
      <c r="C44" s="220"/>
      <c r="D44" s="220"/>
      <c r="E44" s="220"/>
      <c r="F44" s="220"/>
      <c r="G44" s="220"/>
      <c r="H44" s="220"/>
      <c r="I44" s="220"/>
      <c r="J44" s="220"/>
      <c r="K44" s="220"/>
      <c r="L44" s="220"/>
      <c r="M44" s="220"/>
      <c r="N44" s="220"/>
      <c r="O44" s="220"/>
      <c r="P44" s="221"/>
    </row>
    <row r="45" spans="1:16" ht="64.5" thickBot="1" x14ac:dyDescent="0.25">
      <c r="A45" s="145" t="s">
        <v>530</v>
      </c>
      <c r="B45" s="188" t="s">
        <v>476</v>
      </c>
      <c r="C45" s="147" t="s">
        <v>626</v>
      </c>
      <c r="D45" s="189" t="s">
        <v>472</v>
      </c>
      <c r="E45" s="147">
        <f>'[10]MAPA DE RIESGO'!C13</f>
        <v>3</v>
      </c>
      <c r="F45" s="147">
        <f>'[10]MAPA DE RIESGO'!D13</f>
        <v>3</v>
      </c>
      <c r="G45" s="149" t="s">
        <v>584</v>
      </c>
      <c r="H45" s="254" t="s">
        <v>627</v>
      </c>
      <c r="I45" s="147" t="str">
        <f>'[10]MAPA DE RIESGO'!G13</f>
        <v>PROBABILIDAD</v>
      </c>
      <c r="J45" s="147">
        <f>'[10]MAPA DE RIESGO'!H13</f>
        <v>3</v>
      </c>
      <c r="K45" s="147">
        <f>'[10]MAPA DE RIESGO'!I13</f>
        <v>3</v>
      </c>
      <c r="L45" s="147">
        <f>'[10]MAPA DE RIESGO'!J13</f>
        <v>36</v>
      </c>
      <c r="M45" s="149" t="s">
        <v>584</v>
      </c>
      <c r="N45" s="147" t="str">
        <f>'[10]MAPA DE RIESGO'!L13</f>
        <v>REDUCIR EL RIESGO</v>
      </c>
      <c r="O45" s="147" t="s">
        <v>628</v>
      </c>
      <c r="P45" s="151" t="s">
        <v>629</v>
      </c>
    </row>
    <row r="46" spans="1:16" ht="51.75" thickBot="1" x14ac:dyDescent="0.25">
      <c r="A46" s="145" t="s">
        <v>530</v>
      </c>
      <c r="B46" s="190" t="str">
        <f>'[11]MAPA DE RIESGO'!A14</f>
        <v>R2</v>
      </c>
      <c r="C46" s="174" t="s">
        <v>630</v>
      </c>
      <c r="D46" s="191" t="s">
        <v>472</v>
      </c>
      <c r="E46" s="174">
        <f>'[10]MAPA DE RIESGO'!C14</f>
        <v>3</v>
      </c>
      <c r="F46" s="174">
        <v>5</v>
      </c>
      <c r="G46" s="176" t="s">
        <v>587</v>
      </c>
      <c r="H46" s="240" t="s">
        <v>631</v>
      </c>
      <c r="I46" s="174" t="str">
        <f>'[10]MAPA DE RIESGO'!G14</f>
        <v>PROBABILIDAD</v>
      </c>
      <c r="J46" s="174">
        <f>'[10]MAPA DE RIESGO'!H14</f>
        <v>3</v>
      </c>
      <c r="K46" s="174">
        <v>5</v>
      </c>
      <c r="L46" s="174">
        <v>60</v>
      </c>
      <c r="M46" s="176" t="s">
        <v>587</v>
      </c>
      <c r="N46" s="174" t="s">
        <v>632</v>
      </c>
      <c r="O46" s="174" t="s">
        <v>633</v>
      </c>
      <c r="P46" s="151" t="s">
        <v>629</v>
      </c>
    </row>
    <row r="47" spans="1:16" ht="64.5" thickBot="1" x14ac:dyDescent="0.25">
      <c r="A47" s="145" t="s">
        <v>530</v>
      </c>
      <c r="B47" s="193" t="str">
        <f>'[11]MAPA DE RIESGO'!A15</f>
        <v>R3</v>
      </c>
      <c r="C47" s="180" t="s">
        <v>634</v>
      </c>
      <c r="D47" s="209" t="s">
        <v>472</v>
      </c>
      <c r="E47" s="180">
        <f>'[10]MAPA DE RIESGO'!C15</f>
        <v>2</v>
      </c>
      <c r="F47" s="180">
        <f>'[10]MAPA DE RIESGO'!D15</f>
        <v>3</v>
      </c>
      <c r="G47" s="182" t="s">
        <v>580</v>
      </c>
      <c r="H47" s="255" t="s">
        <v>635</v>
      </c>
      <c r="I47" s="180" t="str">
        <f>'[10]MAPA DE RIESGO'!G15</f>
        <v>PROBABILIDAD</v>
      </c>
      <c r="J47" s="180">
        <f>'[10]MAPA DE RIESGO'!H15</f>
        <v>2</v>
      </c>
      <c r="K47" s="180">
        <f>'[10]MAPA DE RIESGO'!I15</f>
        <v>3</v>
      </c>
      <c r="L47" s="180">
        <f>'[10]MAPA DE RIESGO'!J15</f>
        <v>24</v>
      </c>
      <c r="M47" s="182" t="s">
        <v>580</v>
      </c>
      <c r="N47" s="180" t="str">
        <f>'[10]MAPA DE RIESGO'!L15</f>
        <v>ASUMIR EL RIESGO</v>
      </c>
      <c r="O47" s="180" t="s">
        <v>636</v>
      </c>
      <c r="P47" s="184" t="str">
        <f>'[11]MAPA DE RIESGO'!N15</f>
        <v>SUBDIRECCION FINANCIERA</v>
      </c>
    </row>
    <row r="48" spans="1:16" thickBot="1" x14ac:dyDescent="0.25">
      <c r="A48" s="219"/>
      <c r="B48" s="220"/>
      <c r="C48" s="220"/>
      <c r="D48" s="220"/>
      <c r="E48" s="220"/>
      <c r="F48" s="220"/>
      <c r="G48" s="220"/>
      <c r="H48" s="220"/>
      <c r="I48" s="220"/>
      <c r="J48" s="220"/>
      <c r="K48" s="220"/>
      <c r="L48" s="220"/>
      <c r="M48" s="220"/>
      <c r="N48" s="220"/>
      <c r="O48" s="220"/>
      <c r="P48" s="221"/>
    </row>
    <row r="49" spans="1:16" ht="77.25" thickBot="1" x14ac:dyDescent="0.25">
      <c r="A49" s="145" t="s">
        <v>531</v>
      </c>
      <c r="B49" s="188" t="str">
        <f>'[12]MAPA DE RIESGO'!A13</f>
        <v>R1</v>
      </c>
      <c r="C49" s="147" t="str">
        <f>'[12]MAPA DE RIESGO'!B13</f>
        <v>Incumplimiento en la planeaciòn y ejecuciòn de la Evaluación del desempeño Laboral (EDL) por parte de los evaluadores y evaluados</v>
      </c>
      <c r="D49" s="189" t="s">
        <v>472</v>
      </c>
      <c r="E49" s="147">
        <f>'[12]MAPA DE RIESGO'!C13</f>
        <v>4</v>
      </c>
      <c r="F49" s="147">
        <f>'[12]MAPA DE RIESGO'!D13</f>
        <v>3</v>
      </c>
      <c r="G49" s="149" t="s">
        <v>584</v>
      </c>
      <c r="H49" s="254"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9" s="147" t="str">
        <f>'[12]MAPA DE RIESGO'!G13</f>
        <v>PROBABILIDAD</v>
      </c>
      <c r="J49" s="147">
        <f>'[12]MAPA DE RIESGO'!H13</f>
        <v>2</v>
      </c>
      <c r="K49" s="147">
        <f>'[12]MAPA DE RIESGO'!I13</f>
        <v>3</v>
      </c>
      <c r="L49" s="147">
        <f>'[12]MAPA DE RIESGO'!J13</f>
        <v>24</v>
      </c>
      <c r="M49" s="149" t="s">
        <v>580</v>
      </c>
      <c r="N49" s="147" t="str">
        <f>'[12]MAPA DE RIESGO'!L13</f>
        <v>REDUCIR EL RIESGO</v>
      </c>
      <c r="O49" s="147" t="str">
        <f>'[12]MAPA DE RIESGO'!M13</f>
        <v>Realizar campañas de sensibilización Tema: Entregas oportunas de las EDL, asi como el diligenciamiento de los formatos y la importancia del cumplimiento en la entrega de la EDL.</v>
      </c>
      <c r="P49" s="151" t="str">
        <f>'[12]MAPA DE RIESGO'!N13</f>
        <v>DIRECCION DE GESTION CORPORATIVA</v>
      </c>
    </row>
    <row r="50" spans="1:16" ht="51.75" thickBot="1" x14ac:dyDescent="0.25">
      <c r="A50" s="145" t="s">
        <v>531</v>
      </c>
      <c r="B50" s="188" t="s">
        <v>480</v>
      </c>
      <c r="C50" s="147" t="s">
        <v>637</v>
      </c>
      <c r="D50" s="189" t="s">
        <v>472</v>
      </c>
      <c r="E50" s="147">
        <v>3</v>
      </c>
      <c r="F50" s="147">
        <v>4</v>
      </c>
      <c r="G50" s="176" t="s">
        <v>587</v>
      </c>
      <c r="H50" s="254" t="s">
        <v>638</v>
      </c>
      <c r="I50" s="174" t="s">
        <v>468</v>
      </c>
      <c r="J50" s="174">
        <v>3</v>
      </c>
      <c r="K50" s="174">
        <v>4</v>
      </c>
      <c r="L50" s="174">
        <v>48</v>
      </c>
      <c r="M50" s="176" t="s">
        <v>587</v>
      </c>
      <c r="N50" s="174" t="s">
        <v>496</v>
      </c>
      <c r="O50" s="174" t="s">
        <v>534</v>
      </c>
      <c r="P50" s="178" t="s">
        <v>498</v>
      </c>
    </row>
    <row r="51" spans="1:16" ht="64.5" thickBot="1" x14ac:dyDescent="0.25">
      <c r="A51" s="145" t="s">
        <v>531</v>
      </c>
      <c r="B51" s="193" t="s">
        <v>483</v>
      </c>
      <c r="C51" s="180" t="str">
        <f>[12]ANALISIS!B12</f>
        <v xml:space="preserve">Manipulación en la vinculación de personal 
</v>
      </c>
      <c r="D51" s="180" t="s">
        <v>525</v>
      </c>
      <c r="E51" s="180">
        <f>[12]ANALISIS!C12</f>
        <v>1</v>
      </c>
      <c r="F51" s="180">
        <f>[12]ANALISIS!D12</f>
        <v>5</v>
      </c>
      <c r="G51" s="182" t="s">
        <v>584</v>
      </c>
      <c r="H51" s="255" t="s">
        <v>532</v>
      </c>
      <c r="I51" s="180" t="s">
        <v>468</v>
      </c>
      <c r="J51" s="180">
        <v>1</v>
      </c>
      <c r="K51" s="180">
        <v>5</v>
      </c>
      <c r="L51" s="180">
        <v>20</v>
      </c>
      <c r="M51" s="182" t="s">
        <v>584</v>
      </c>
      <c r="N51" s="180" t="s">
        <v>503</v>
      </c>
      <c r="O51" s="180" t="s">
        <v>533</v>
      </c>
      <c r="P51" s="184" t="s">
        <v>498</v>
      </c>
    </row>
    <row r="52" spans="1:16" thickBot="1" x14ac:dyDescent="0.25">
      <c r="A52" s="222"/>
      <c r="B52" s="223"/>
      <c r="C52" s="223"/>
      <c r="D52" s="223"/>
      <c r="E52" s="223"/>
      <c r="F52" s="223"/>
      <c r="G52" s="223"/>
      <c r="H52" s="223"/>
      <c r="I52" s="223"/>
      <c r="J52" s="223"/>
      <c r="K52" s="223"/>
      <c r="L52" s="223"/>
      <c r="M52" s="223"/>
      <c r="N52" s="223"/>
      <c r="O52" s="223"/>
      <c r="P52" s="224"/>
    </row>
    <row r="53" spans="1:16" s="208" customFormat="1" ht="153.75" thickBot="1" x14ac:dyDescent="0.25">
      <c r="A53" s="145" t="s">
        <v>535</v>
      </c>
      <c r="B53" s="225" t="s">
        <v>476</v>
      </c>
      <c r="C53" s="226" t="s">
        <v>541</v>
      </c>
      <c r="D53" s="227" t="s">
        <v>472</v>
      </c>
      <c r="E53" s="228">
        <v>4</v>
      </c>
      <c r="F53" s="228">
        <v>4</v>
      </c>
      <c r="G53" s="229" t="s">
        <v>587</v>
      </c>
      <c r="H53" s="259" t="s">
        <v>639</v>
      </c>
      <c r="I53" s="226" t="s">
        <v>468</v>
      </c>
      <c r="J53" s="226">
        <v>4</v>
      </c>
      <c r="K53" s="226">
        <v>4</v>
      </c>
      <c r="L53" s="226">
        <v>64</v>
      </c>
      <c r="M53" s="229" t="s">
        <v>587</v>
      </c>
      <c r="N53" s="226" t="s">
        <v>496</v>
      </c>
      <c r="O53" s="226" t="s">
        <v>542</v>
      </c>
      <c r="P53" s="230" t="s">
        <v>640</v>
      </c>
    </row>
    <row r="54" spans="1:16" ht="128.25" thickBot="1" x14ac:dyDescent="0.25">
      <c r="A54" s="145" t="s">
        <v>535</v>
      </c>
      <c r="B54" s="190" t="s">
        <v>480</v>
      </c>
      <c r="C54" s="174" t="s">
        <v>536</v>
      </c>
      <c r="D54" s="191" t="s">
        <v>525</v>
      </c>
      <c r="E54" s="174">
        <v>3</v>
      </c>
      <c r="F54" s="174">
        <v>4</v>
      </c>
      <c r="G54" s="176" t="s">
        <v>587</v>
      </c>
      <c r="H54" s="260" t="s">
        <v>537</v>
      </c>
      <c r="I54" s="174" t="s">
        <v>468</v>
      </c>
      <c r="J54" s="174">
        <f>'[13]MAPA DE RIESGO'!H13</f>
        <v>1</v>
      </c>
      <c r="K54" s="174">
        <f>'[13]MAPA DE RIESGO'!I13</f>
        <v>4</v>
      </c>
      <c r="L54" s="174">
        <f>'[13]MAPA DE RIESGO'!J13</f>
        <v>16</v>
      </c>
      <c r="M54" s="176" t="s">
        <v>584</v>
      </c>
      <c r="N54" s="174" t="str">
        <f>'[13]MAPA DE RIESGO'!L13</f>
        <v>EVITAR EL RIESGO</v>
      </c>
      <c r="O54" s="174" t="str">
        <f>'[13]MAPA DE RIESGO'!M13</f>
        <v>Actualizar el procedimiento 126PM04-PR53 Administración de Expedientes con el fin de establecer controles y lineamientos de préstamo.</v>
      </c>
      <c r="P54" s="231" t="s">
        <v>640</v>
      </c>
    </row>
    <row r="55" spans="1:16" ht="166.5" thickBot="1" x14ac:dyDescent="0.25">
      <c r="A55" s="145" t="s">
        <v>535</v>
      </c>
      <c r="B55" s="232" t="s">
        <v>483</v>
      </c>
      <c r="C55" s="233" t="s">
        <v>539</v>
      </c>
      <c r="D55" s="233" t="s">
        <v>525</v>
      </c>
      <c r="E55" s="233">
        <v>2</v>
      </c>
      <c r="F55" s="233">
        <f>'[14]MAPA DE RIESGO'!D14</f>
        <v>4</v>
      </c>
      <c r="G55" s="234" t="s">
        <v>584</v>
      </c>
      <c r="H55" s="261" t="s">
        <v>641</v>
      </c>
      <c r="I55" s="233" t="s">
        <v>468</v>
      </c>
      <c r="J55" s="233">
        <v>1</v>
      </c>
      <c r="K55" s="233">
        <v>4</v>
      </c>
      <c r="L55" s="233">
        <f>(K55*J55)*4</f>
        <v>16</v>
      </c>
      <c r="M55" s="234" t="s">
        <v>584</v>
      </c>
      <c r="N55" s="233" t="s">
        <v>503</v>
      </c>
      <c r="O55" s="233" t="s">
        <v>540</v>
      </c>
      <c r="P55" s="235" t="s">
        <v>640</v>
      </c>
    </row>
    <row r="56" spans="1:16" ht="16.5" thickBot="1" x14ac:dyDescent="0.25">
      <c r="A56" s="236"/>
      <c r="B56" s="237"/>
      <c r="C56" s="237"/>
      <c r="D56" s="237"/>
      <c r="E56" s="237"/>
      <c r="F56" s="237"/>
      <c r="G56" s="237"/>
      <c r="H56" s="237"/>
      <c r="I56" s="237"/>
      <c r="J56" s="237"/>
      <c r="K56" s="237"/>
      <c r="L56" s="237"/>
      <c r="M56" s="237"/>
      <c r="N56" s="237"/>
      <c r="O56" s="237"/>
      <c r="P56" s="238"/>
    </row>
    <row r="57" spans="1:16" ht="141" thickBot="1" x14ac:dyDescent="0.25">
      <c r="A57" s="145" t="s">
        <v>543</v>
      </c>
      <c r="B57" s="190" t="s">
        <v>476</v>
      </c>
      <c r="C57" s="174" t="s">
        <v>544</v>
      </c>
      <c r="D57" s="191" t="s">
        <v>472</v>
      </c>
      <c r="E57" s="174">
        <f>'[15]MAPA DE RIESGO'!C14</f>
        <v>1</v>
      </c>
      <c r="F57" s="174">
        <f>'[15]MAPA DE RIESGO'!D14</f>
        <v>3</v>
      </c>
      <c r="G57" s="176" t="s">
        <v>580</v>
      </c>
      <c r="H57" s="240" t="s">
        <v>642</v>
      </c>
      <c r="I57" s="174" t="str">
        <f>'[15]MAPA DE RIESGO'!G14</f>
        <v>IMPACTO</v>
      </c>
      <c r="J57" s="174">
        <f>'[15]MAPA DE RIESGO'!H14</f>
        <v>1</v>
      </c>
      <c r="K57" s="174">
        <v>1</v>
      </c>
      <c r="L57" s="174">
        <v>4</v>
      </c>
      <c r="M57" s="176" t="s">
        <v>594</v>
      </c>
      <c r="N57" s="174" t="str">
        <f>'[15]MAPA DE RIESGO'!L14</f>
        <v>REDUCIR EL RIESGO</v>
      </c>
      <c r="O57" s="174" t="str">
        <f>'[15]MAPA DE RIESGO'!M14</f>
        <v>Realizar capacitaciones semestrales sobre el procedimiento Validación de datos de la RMCAB</v>
      </c>
      <c r="P57" s="239" t="s">
        <v>538</v>
      </c>
    </row>
    <row r="58" spans="1:16" ht="153.75" thickBot="1" x14ac:dyDescent="0.25">
      <c r="A58" s="145" t="s">
        <v>543</v>
      </c>
      <c r="B58" s="190" t="s">
        <v>480</v>
      </c>
      <c r="C58" s="174" t="s">
        <v>545</v>
      </c>
      <c r="D58" s="191" t="s">
        <v>472</v>
      </c>
      <c r="E58" s="174">
        <f>'[15]MAPA DE RIESGO'!C15</f>
        <v>2</v>
      </c>
      <c r="F58" s="174">
        <f>'[15]MAPA DE RIESGO'!D15</f>
        <v>3</v>
      </c>
      <c r="G58" s="176" t="s">
        <v>580</v>
      </c>
      <c r="H58" s="240" t="s">
        <v>643</v>
      </c>
      <c r="I58" s="174" t="s">
        <v>468</v>
      </c>
      <c r="J58" s="174">
        <v>1</v>
      </c>
      <c r="K58" s="174">
        <f>'[15]MAPA DE RIESGO'!I15</f>
        <v>3</v>
      </c>
      <c r="L58" s="174">
        <v>12</v>
      </c>
      <c r="M58" s="176" t="s">
        <v>580</v>
      </c>
      <c r="N58" s="174" t="str">
        <f>'[15]MAPA DE RIESGO'!L15</f>
        <v>REDUCIR EL RIESGO</v>
      </c>
      <c r="O58" s="240" t="s">
        <v>644</v>
      </c>
      <c r="P58" s="239" t="s">
        <v>538</v>
      </c>
    </row>
    <row r="59" spans="1:16" ht="141" thickBot="1" x14ac:dyDescent="0.25">
      <c r="A59" s="145" t="s">
        <v>543</v>
      </c>
      <c r="B59" s="193" t="s">
        <v>483</v>
      </c>
      <c r="C59" s="180" t="s">
        <v>645</v>
      </c>
      <c r="D59" s="180" t="s">
        <v>525</v>
      </c>
      <c r="E59" s="180">
        <v>2</v>
      </c>
      <c r="F59" s="180">
        <v>4</v>
      </c>
      <c r="G59" s="182" t="s">
        <v>584</v>
      </c>
      <c r="H59" s="255" t="s">
        <v>646</v>
      </c>
      <c r="I59" s="180" t="s">
        <v>468</v>
      </c>
      <c r="J59" s="180">
        <v>2</v>
      </c>
      <c r="K59" s="180">
        <v>4</v>
      </c>
      <c r="L59" s="180">
        <v>32</v>
      </c>
      <c r="M59" s="182" t="s">
        <v>584</v>
      </c>
      <c r="N59" s="180" t="s">
        <v>496</v>
      </c>
      <c r="O59" s="180" t="s">
        <v>647</v>
      </c>
      <c r="P59" s="239" t="s">
        <v>538</v>
      </c>
    </row>
    <row r="60" spans="1:16" thickBot="1" x14ac:dyDescent="0.25">
      <c r="A60" s="216"/>
      <c r="B60" s="217"/>
      <c r="C60" s="217"/>
      <c r="D60" s="217"/>
      <c r="E60" s="217"/>
      <c r="F60" s="217"/>
      <c r="G60" s="217"/>
      <c r="H60" s="217"/>
      <c r="I60" s="217"/>
      <c r="J60" s="217"/>
      <c r="K60" s="217"/>
      <c r="L60" s="217"/>
      <c r="M60" s="217"/>
      <c r="N60" s="217"/>
      <c r="O60" s="217"/>
      <c r="P60" s="218"/>
    </row>
    <row r="61" spans="1:16" ht="102.75" thickBot="1" x14ac:dyDescent="0.25">
      <c r="A61" s="145" t="s">
        <v>546</v>
      </c>
      <c r="B61" s="188" t="s">
        <v>476</v>
      </c>
      <c r="C61" s="147" t="s">
        <v>547</v>
      </c>
      <c r="D61" s="189" t="s">
        <v>472</v>
      </c>
      <c r="E61" s="147">
        <f>'[16]MAPA DE RIESGO'!C13</f>
        <v>2</v>
      </c>
      <c r="F61" s="147">
        <f>'[16]MAPA DE RIESGO'!D13</f>
        <v>3</v>
      </c>
      <c r="G61" s="149" t="s">
        <v>580</v>
      </c>
      <c r="H61" s="254" t="s">
        <v>548</v>
      </c>
      <c r="I61" s="147" t="str">
        <f>'[16]MAPA DE RIESGO'!G13</f>
        <v>IMPACTO</v>
      </c>
      <c r="J61" s="147">
        <f>'[16]MAPA DE RIESGO'!H13</f>
        <v>2</v>
      </c>
      <c r="K61" s="147">
        <f>'[16]MAPA DE RIESGO'!I13</f>
        <v>1</v>
      </c>
      <c r="L61" s="147">
        <f>'[16]MAPA DE RIESGO'!J13</f>
        <v>8</v>
      </c>
      <c r="M61" s="149" t="s">
        <v>594</v>
      </c>
      <c r="N61" s="147" t="str">
        <f>'[16]MAPA DE RIESGO'!L13</f>
        <v>ASUMIR EL RIESGO</v>
      </c>
      <c r="O61" s="147" t="str">
        <f>'[16]MAPA DE RIESGO'!M13</f>
        <v>Sensibilizar y capacitar a los servidores públicos en los sistemas integrados de gestión certificados en la Entidad para difundir y dar cumplimiento a los requisitos de la norma.|</v>
      </c>
      <c r="P61" s="151" t="str">
        <f>'[16]MAPA DE RIESGO'!N13</f>
        <v>SUBSECRETARIA GENERAL Y DE CONTROL DISCIPLINARIO</v>
      </c>
    </row>
    <row r="62" spans="1:16" ht="166.5" thickBot="1" x14ac:dyDescent="0.25">
      <c r="A62" s="145" t="s">
        <v>546</v>
      </c>
      <c r="B62" s="190" t="s">
        <v>480</v>
      </c>
      <c r="C62" s="174" t="s">
        <v>549</v>
      </c>
      <c r="D62" s="191" t="s">
        <v>472</v>
      </c>
      <c r="E62" s="174">
        <f>'[16]MAPA DE RIESGO'!C14</f>
        <v>2</v>
      </c>
      <c r="F62" s="174">
        <f>'[16]MAPA DE RIESGO'!D14</f>
        <v>5</v>
      </c>
      <c r="G62" s="176" t="s">
        <v>587</v>
      </c>
      <c r="H62" s="240" t="s">
        <v>550</v>
      </c>
      <c r="I62" s="174" t="str">
        <f>'[16]MAPA DE RIESGO'!G14</f>
        <v>PROBABILIDAD</v>
      </c>
      <c r="J62" s="174">
        <f>'[16]MAPA DE RIESGO'!H14</f>
        <v>1</v>
      </c>
      <c r="K62" s="174">
        <f>'[16]MAPA DE RIESGO'!I14</f>
        <v>5</v>
      </c>
      <c r="L62" s="174">
        <f>'[16]MAPA DE RIESGO'!J14</f>
        <v>20</v>
      </c>
      <c r="M62" s="176" t="s">
        <v>584</v>
      </c>
      <c r="N62" s="174" t="str">
        <f>'[16]MAPA DE RIESGO'!L14</f>
        <v>REDUCIR EL RIESGO</v>
      </c>
      <c r="O62" s="174" t="str">
        <f>'[16]MAPA DE RIESGO'!M14</f>
        <v>Realizar socialización, seguimiento y monitoreo de las acciones planteadas en el plan de adecuación y sostenibilidad de MIPG.</v>
      </c>
      <c r="P62" s="178" t="str">
        <f>'[16]MAPA DE RIESGO'!N14</f>
        <v>SUBSECRETARIA GENERAL Y DE CONTROL DISCIPLINARIO</v>
      </c>
    </row>
    <row r="63" spans="1:16" ht="128.25" thickBot="1" x14ac:dyDescent="0.25">
      <c r="A63" s="145" t="s">
        <v>546</v>
      </c>
      <c r="B63" s="193" t="s">
        <v>483</v>
      </c>
      <c r="C63" s="180" t="s">
        <v>551</v>
      </c>
      <c r="D63" s="209" t="s">
        <v>472</v>
      </c>
      <c r="E63" s="180">
        <f>'[16]MAPA DE RIESGO'!C15</f>
        <v>5</v>
      </c>
      <c r="F63" s="180">
        <f>'[16]MAPA DE RIESGO'!D15</f>
        <v>4</v>
      </c>
      <c r="G63" s="182" t="s">
        <v>587</v>
      </c>
      <c r="H63" s="255" t="s">
        <v>552</v>
      </c>
      <c r="I63" s="180" t="str">
        <f>'[16]MAPA DE RIESGO'!G15</f>
        <v>PROBABILIDAD</v>
      </c>
      <c r="J63" s="180">
        <f>'[16]MAPA DE RIESGO'!H15</f>
        <v>3</v>
      </c>
      <c r="K63" s="180">
        <f>'[16]MAPA DE RIESGO'!I15</f>
        <v>4</v>
      </c>
      <c r="L63" s="180">
        <f>'[16]MAPA DE RIESGO'!J15</f>
        <v>48</v>
      </c>
      <c r="M63" s="182" t="s">
        <v>587</v>
      </c>
      <c r="N63" s="180" t="str">
        <f>'[16]MAPA DE RIESGO'!L15</f>
        <v>REDUCIR EL RIESGO</v>
      </c>
      <c r="O63" s="180" t="str">
        <f>'[16]MAPA DE RIESGO'!M15</f>
        <v>Requerir al proveedor de manera oportuna las actualización, ajustes, parametrizaciones y adecuaciones necesarias para el máximo aprovechamiento de la capacidad del aplicativo.</v>
      </c>
      <c r="P63" s="184" t="str">
        <f>'[16]MAPA DE RIESGO'!N15</f>
        <v>SUBSECRETARIA GENERAL Y DE CONTROL DISCIPLINARIO</v>
      </c>
    </row>
    <row r="64" spans="1:16" ht="16.5" thickBot="1" x14ac:dyDescent="0.3">
      <c r="A64" s="194"/>
      <c r="B64" s="195"/>
      <c r="C64" s="195"/>
      <c r="D64" s="195"/>
      <c r="E64" s="195"/>
      <c r="F64" s="195"/>
      <c r="G64" s="195"/>
      <c r="H64" s="195"/>
      <c r="I64" s="195"/>
      <c r="J64" s="195"/>
      <c r="K64" s="195"/>
      <c r="L64" s="195"/>
      <c r="M64" s="195"/>
      <c r="N64" s="195"/>
      <c r="O64" s="195"/>
      <c r="P64" s="196"/>
    </row>
    <row r="65" spans="1:16" ht="192" thickBot="1" x14ac:dyDescent="0.25">
      <c r="A65" s="145" t="s">
        <v>648</v>
      </c>
      <c r="B65" s="190" t="s">
        <v>476</v>
      </c>
      <c r="C65" s="174" t="s">
        <v>554</v>
      </c>
      <c r="D65" s="191" t="s">
        <v>472</v>
      </c>
      <c r="E65" s="174">
        <f>'[17]MAPA DE RIESGO'!C14</f>
        <v>4</v>
      </c>
      <c r="F65" s="174">
        <f>'[17]MAPA DE RIESGO'!D14</f>
        <v>2</v>
      </c>
      <c r="G65" s="176" t="s">
        <v>584</v>
      </c>
      <c r="H65" s="240" t="s">
        <v>555</v>
      </c>
      <c r="I65" s="174" t="str">
        <f>'[17]MAPA DE RIESGO'!G14</f>
        <v>PROBABILIDAD</v>
      </c>
      <c r="J65" s="174">
        <f>'[17]MAPA DE RIESGO'!H14</f>
        <v>4</v>
      </c>
      <c r="K65" s="174">
        <f>'[17]MAPA DE RIESGO'!I14</f>
        <v>2</v>
      </c>
      <c r="L65" s="174">
        <f>'[17]MAPA DE RIESGO'!J14</f>
        <v>32</v>
      </c>
      <c r="M65" s="176" t="s">
        <v>584</v>
      </c>
      <c r="N65" s="174" t="str">
        <f>'[17]MAPA DE RIESGO'!L14</f>
        <v>EVITAR EL RIESGO</v>
      </c>
      <c r="O65" s="174" t="str">
        <f>'[17]MAPA DE RIESGO'!M14</f>
        <v>Realizar campaña y capacitacion que busquen la sensibilizacion de los servidores públicos y el cumplimiento a cabalidad de la Política Pública distrital de Servicio a la Ciudadanía</v>
      </c>
      <c r="P65" s="178" t="str">
        <f>'[17]MAPA DE RIESGO'!N14</f>
        <v>SUBSECRETARIA GENERAL Y DE CONTROL DISCIPLINARIO</v>
      </c>
    </row>
    <row r="66" spans="1:16" ht="179.25" thickBot="1" x14ac:dyDescent="0.25">
      <c r="A66" s="145" t="s">
        <v>648</v>
      </c>
      <c r="B66" s="190" t="s">
        <v>480</v>
      </c>
      <c r="C66" s="174" t="s">
        <v>556</v>
      </c>
      <c r="D66" s="191" t="s">
        <v>472</v>
      </c>
      <c r="E66" s="174">
        <f>'[17]MAPA DE RIESGO'!C15</f>
        <v>4</v>
      </c>
      <c r="F66" s="174">
        <f>'[17]MAPA DE RIESGO'!D15</f>
        <v>3</v>
      </c>
      <c r="G66" s="176" t="s">
        <v>584</v>
      </c>
      <c r="H66" s="240" t="s">
        <v>557</v>
      </c>
      <c r="I66" s="174" t="str">
        <f>'[17]MAPA DE RIESGO'!G15</f>
        <v>PROBABILIDAD</v>
      </c>
      <c r="J66" s="174">
        <f>'[17]MAPA DE RIESGO'!H15</f>
        <v>4</v>
      </c>
      <c r="K66" s="174">
        <f>'[17]MAPA DE RIESGO'!I15</f>
        <v>3</v>
      </c>
      <c r="L66" s="174">
        <f>'[17]MAPA DE RIESGO'!J15</f>
        <v>48</v>
      </c>
      <c r="M66" s="176" t="s">
        <v>584</v>
      </c>
      <c r="N66" s="174" t="str">
        <f>'[17]MAPA DE RIESGO'!L15</f>
        <v>REDUCIR EL RIESGO</v>
      </c>
      <c r="O66" s="174" t="str">
        <f>'[17]MAPA DE RIESGO'!M15</f>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
      <c r="P66" s="178" t="str">
        <f>'[17]MAPA DE RIESGO'!N15</f>
        <v>SUBSECRETARIA GENERAL Y DE CONTROL DISCIPLINARIO</v>
      </c>
    </row>
    <row r="67" spans="1:16" ht="153.75" thickBot="1" x14ac:dyDescent="0.25">
      <c r="A67" s="145" t="s">
        <v>648</v>
      </c>
      <c r="B67" s="193" t="s">
        <v>483</v>
      </c>
      <c r="C67" s="198" t="s">
        <v>553</v>
      </c>
      <c r="D67" s="198" t="s">
        <v>525</v>
      </c>
      <c r="E67" s="180">
        <v>5</v>
      </c>
      <c r="F67" s="180">
        <v>3</v>
      </c>
      <c r="G67" s="201" t="s">
        <v>587</v>
      </c>
      <c r="H67" s="256" t="s">
        <v>649</v>
      </c>
      <c r="I67" s="180" t="s">
        <v>468</v>
      </c>
      <c r="J67" s="180">
        <v>4</v>
      </c>
      <c r="K67" s="180">
        <v>3</v>
      </c>
      <c r="L67" s="180">
        <v>48</v>
      </c>
      <c r="M67" s="201" t="s">
        <v>584</v>
      </c>
      <c r="N67" s="180" t="s">
        <v>496</v>
      </c>
      <c r="O67" s="180" t="s">
        <v>650</v>
      </c>
      <c r="P67" s="241" t="s">
        <v>527</v>
      </c>
    </row>
    <row r="68" spans="1:16" thickBot="1" x14ac:dyDescent="0.25">
      <c r="A68" s="216"/>
      <c r="B68" s="217"/>
      <c r="C68" s="217"/>
      <c r="D68" s="217"/>
      <c r="E68" s="217"/>
      <c r="F68" s="217"/>
      <c r="G68" s="217"/>
      <c r="H68" s="217"/>
      <c r="I68" s="217"/>
      <c r="J68" s="217"/>
      <c r="K68" s="217"/>
      <c r="L68" s="217"/>
      <c r="M68" s="217"/>
      <c r="N68" s="217"/>
      <c r="O68" s="217"/>
      <c r="P68" s="218"/>
    </row>
    <row r="69" spans="1:16" ht="128.25" thickBot="1" x14ac:dyDescent="0.25">
      <c r="A69" s="145" t="s">
        <v>558</v>
      </c>
      <c r="B69" s="242" t="s">
        <v>476</v>
      </c>
      <c r="C69" s="243" t="s">
        <v>559</v>
      </c>
      <c r="D69" s="244" t="s">
        <v>472</v>
      </c>
      <c r="E69" s="243">
        <f>'[18]MAPA DE RIESGO'!C13</f>
        <v>1</v>
      </c>
      <c r="F69" s="243">
        <f>'[18]MAPA DE RIESGO'!D13</f>
        <v>3</v>
      </c>
      <c r="G69" s="245" t="s">
        <v>580</v>
      </c>
      <c r="H69" s="262" t="s">
        <v>560</v>
      </c>
      <c r="I69" s="243" t="str">
        <f>'[18]MAPA DE RIESGO'!G13</f>
        <v>PROBABILIDAD</v>
      </c>
      <c r="J69" s="243">
        <f>'[18]MAPA DE RIESGO'!H13</f>
        <v>1</v>
      </c>
      <c r="K69" s="243">
        <f>'[18]MAPA DE RIESGO'!I13</f>
        <v>3</v>
      </c>
      <c r="L69" s="243">
        <f>'[18]MAPA DE RIESGO'!J13</f>
        <v>12</v>
      </c>
      <c r="M69" s="245" t="s">
        <v>580</v>
      </c>
      <c r="N69" s="243" t="str">
        <f>'[18]MAPA DE RIESGO'!L13</f>
        <v>REDUCIR EL RIESGO</v>
      </c>
      <c r="O69" s="243" t="s">
        <v>651</v>
      </c>
      <c r="P69" s="246" t="s">
        <v>561</v>
      </c>
    </row>
    <row r="70" spans="1:16" s="208" customFormat="1" ht="16.5" thickBot="1" x14ac:dyDescent="0.25">
      <c r="A70" s="202"/>
      <c r="B70" s="203"/>
      <c r="C70" s="203"/>
      <c r="D70" s="203"/>
      <c r="E70" s="203"/>
      <c r="F70" s="203"/>
      <c r="G70" s="203"/>
      <c r="H70" s="203"/>
      <c r="I70" s="203"/>
      <c r="J70" s="203"/>
      <c r="K70" s="203"/>
      <c r="L70" s="203"/>
      <c r="M70" s="203"/>
      <c r="N70" s="203"/>
      <c r="O70" s="203"/>
      <c r="P70" s="204"/>
    </row>
    <row r="71" spans="1:16" ht="90" thickBot="1" x14ac:dyDescent="0.25">
      <c r="A71" s="145" t="s">
        <v>499</v>
      </c>
      <c r="B71" s="197"/>
      <c r="C71" s="198" t="s">
        <v>500</v>
      </c>
      <c r="D71" s="199" t="s">
        <v>525</v>
      </c>
      <c r="E71" s="198">
        <v>4</v>
      </c>
      <c r="F71" s="198">
        <v>4</v>
      </c>
      <c r="G71" s="201" t="s">
        <v>587</v>
      </c>
      <c r="H71" s="256" t="s">
        <v>597</v>
      </c>
      <c r="I71" s="206" t="s">
        <v>469</v>
      </c>
      <c r="J71" s="206">
        <v>3</v>
      </c>
      <c r="K71" s="206">
        <v>3</v>
      </c>
      <c r="L71" s="206">
        <v>36</v>
      </c>
      <c r="M71" s="201" t="str">
        <f>$M$22</f>
        <v>ZONA DE RIESGO EXTREMA</v>
      </c>
      <c r="N71" s="198" t="s">
        <v>496</v>
      </c>
      <c r="O71" s="198" t="s">
        <v>652</v>
      </c>
      <c r="P71" s="247" t="s">
        <v>623</v>
      </c>
    </row>
    <row r="72" spans="1:16" ht="16.5" thickBot="1" x14ac:dyDescent="0.3">
      <c r="A72" s="194"/>
      <c r="B72" s="195"/>
      <c r="C72" s="195"/>
      <c r="D72" s="195"/>
      <c r="E72" s="195"/>
      <c r="F72" s="195"/>
      <c r="G72" s="195"/>
      <c r="H72" s="195"/>
      <c r="I72" s="195"/>
      <c r="J72" s="195"/>
      <c r="K72" s="195"/>
      <c r="L72" s="195"/>
      <c r="M72" s="195"/>
      <c r="N72" s="195"/>
      <c r="O72" s="195"/>
      <c r="P72" s="196"/>
    </row>
  </sheetData>
  <mergeCells count="33">
    <mergeCell ref="A60:P60"/>
    <mergeCell ref="A64:P64"/>
    <mergeCell ref="A68:P68"/>
    <mergeCell ref="A70:P70"/>
    <mergeCell ref="A72:P72"/>
    <mergeCell ref="A2:Q2"/>
    <mergeCell ref="A38:P38"/>
    <mergeCell ref="A41:P41"/>
    <mergeCell ref="A44:P44"/>
    <mergeCell ref="A48:P48"/>
    <mergeCell ref="A52:P52"/>
    <mergeCell ref="A56:P56"/>
    <mergeCell ref="A19:P19"/>
    <mergeCell ref="A21:P21"/>
    <mergeCell ref="A25:P25"/>
    <mergeCell ref="A29:P29"/>
    <mergeCell ref="A31:P31"/>
    <mergeCell ref="A35:P35"/>
    <mergeCell ref="M4:M5"/>
    <mergeCell ref="N4:N5"/>
    <mergeCell ref="O4:O5"/>
    <mergeCell ref="P4:P5"/>
    <mergeCell ref="A9:P9"/>
    <mergeCell ref="A16:P16"/>
    <mergeCell ref="A4:A5"/>
    <mergeCell ref="B4:B5"/>
    <mergeCell ref="C4:C5"/>
    <mergeCell ref="D4:D5"/>
    <mergeCell ref="E4:F4"/>
    <mergeCell ref="G4:G5"/>
    <mergeCell ref="H4:H5"/>
    <mergeCell ref="I4:I5"/>
    <mergeCell ref="J4:L4"/>
  </mergeCells>
  <conditionalFormatting sqref="G6 G10:G15 G8 G17:G18 M6:M8 M30 M32 M43 G43 G47 M47 M49:M50 G20 G53 M53">
    <cfRule type="cellIs" dxfId="719" priority="718" stopIfTrue="1" operator="equal">
      <formula>"INACEPTABLE"</formula>
    </cfRule>
    <cfRule type="cellIs" dxfId="718" priority="719" stopIfTrue="1" operator="equal">
      <formula>"IMPORTANTE"</formula>
    </cfRule>
    <cfRule type="cellIs" dxfId="717" priority="720" stopIfTrue="1" operator="equal">
      <formula>"MODERADO"</formula>
    </cfRule>
  </conditionalFormatting>
  <conditionalFormatting sqref="G6 G10:G15 G8 G17:G18 M6:M8 M30 M32 M43 G43 G47 M47 M49:M50 G20 G53 M53">
    <cfRule type="cellIs" dxfId="716" priority="717" stopIfTrue="1" operator="equal">
      <formula>"TOLERABLE"</formula>
    </cfRule>
  </conditionalFormatting>
  <conditionalFormatting sqref="G6 G10:G15 G8 G17:G18 M6:M8 M30 M32 M43 G43 G47 M47 M49:M50 G20 G53 M53">
    <cfRule type="cellIs" dxfId="715" priority="715" stopIfTrue="1" operator="equal">
      <formula>"ZONA RIESGO ALTA"</formula>
    </cfRule>
    <cfRule type="cellIs" dxfId="714" priority="716" stopIfTrue="1" operator="equal">
      <formula>"ZONA RIESGO EXTREMA"</formula>
    </cfRule>
  </conditionalFormatting>
  <conditionalFormatting sqref="G6 G10:G15 G8 G17:G18 M6:M8 M30 M32 M43 G43 G47 M47 M49:M50 G20 G53 M53">
    <cfRule type="cellIs" dxfId="713" priority="713" stopIfTrue="1" operator="equal">
      <formula>"ZONA RIESGO BAJA"</formula>
    </cfRule>
    <cfRule type="cellIs" dxfId="712" priority="714" stopIfTrue="1" operator="equal">
      <formula>"ZONA RIESGO MODERADA"</formula>
    </cfRule>
  </conditionalFormatting>
  <conditionalFormatting sqref="G6 G10:G15 G8 G17:G18 M6:M8 M30 M32 M43 G43 G47 M47 M49:M50 G20 G53 M53">
    <cfRule type="cellIs" dxfId="711" priority="711" stopIfTrue="1" operator="equal">
      <formula>"ZONA RIESGO MODERADA"</formula>
    </cfRule>
    <cfRule type="cellIs" dxfId="710" priority="712" stopIfTrue="1" operator="equal">
      <formula>"ZONA RIESGO ALTA"</formula>
    </cfRule>
  </conditionalFormatting>
  <conditionalFormatting sqref="M10 M14:M15">
    <cfRule type="cellIs" dxfId="709" priority="701" stopIfTrue="1" operator="equal">
      <formula>"ZONA RIESGO MODERADA"</formula>
    </cfRule>
    <cfRule type="cellIs" dxfId="708" priority="702" stopIfTrue="1" operator="equal">
      <formula>"ZONA RIESGO ALTA"</formula>
    </cfRule>
  </conditionalFormatting>
  <conditionalFormatting sqref="M10 M14:M15">
    <cfRule type="cellIs" dxfId="707" priority="708" stopIfTrue="1" operator="equal">
      <formula>"INACEPTABLE"</formula>
    </cfRule>
    <cfRule type="cellIs" dxfId="706" priority="709" stopIfTrue="1" operator="equal">
      <formula>"IMPORTANTE"</formula>
    </cfRule>
    <cfRule type="cellIs" dxfId="705" priority="710" stopIfTrue="1" operator="equal">
      <formula>"MODERADO"</formula>
    </cfRule>
  </conditionalFormatting>
  <conditionalFormatting sqref="M10 M14:M15">
    <cfRule type="cellIs" dxfId="704" priority="707" stopIfTrue="1" operator="equal">
      <formula>"TOLERABLE"</formula>
    </cfRule>
  </conditionalFormatting>
  <conditionalFormatting sqref="M10 M14:M15">
    <cfRule type="cellIs" dxfId="703" priority="705" stopIfTrue="1" operator="equal">
      <formula>"ZONA RIESGO ALTA"</formula>
    </cfRule>
    <cfRule type="cellIs" dxfId="702" priority="706" stopIfTrue="1" operator="equal">
      <formula>"ZONA RIESGO EXTREMA"</formula>
    </cfRule>
  </conditionalFormatting>
  <conditionalFormatting sqref="M10 M14:M15">
    <cfRule type="cellIs" dxfId="701" priority="703" stopIfTrue="1" operator="equal">
      <formula>"ZONA RIESGO BAJA"</formula>
    </cfRule>
    <cfRule type="cellIs" dxfId="700" priority="704" stopIfTrue="1" operator="equal">
      <formula>"ZONA RIESGO MODERADA"</formula>
    </cfRule>
  </conditionalFormatting>
  <conditionalFormatting sqref="M63">
    <cfRule type="cellIs" dxfId="699" priority="168" stopIfTrue="1" operator="equal">
      <formula>"INACEPTABLE"</formula>
    </cfRule>
    <cfRule type="cellIs" dxfId="698" priority="169" stopIfTrue="1" operator="equal">
      <formula>"IMPORTANTE"</formula>
    </cfRule>
    <cfRule type="cellIs" dxfId="697" priority="170" stopIfTrue="1" operator="equal">
      <formula>"MODERADO"</formula>
    </cfRule>
  </conditionalFormatting>
  <conditionalFormatting sqref="M63">
    <cfRule type="cellIs" dxfId="696" priority="167" stopIfTrue="1" operator="equal">
      <formula>"TOLERABLE"</formula>
    </cfRule>
  </conditionalFormatting>
  <conditionalFormatting sqref="M63">
    <cfRule type="cellIs" dxfId="695" priority="165" stopIfTrue="1" operator="equal">
      <formula>"ZONA RIESGO ALTA"</formula>
    </cfRule>
    <cfRule type="cellIs" dxfId="694" priority="166" stopIfTrue="1" operator="equal">
      <formula>"ZONA RIESGO EXTREMA"</formula>
    </cfRule>
  </conditionalFormatting>
  <conditionalFormatting sqref="M63">
    <cfRule type="cellIs" dxfId="693" priority="163" stopIfTrue="1" operator="equal">
      <formula>"ZONA RIESGO BAJA"</formula>
    </cfRule>
    <cfRule type="cellIs" dxfId="692" priority="164" stopIfTrue="1" operator="equal">
      <formula>"ZONA RIESGO MODERADA"</formula>
    </cfRule>
  </conditionalFormatting>
  <conditionalFormatting sqref="M63">
    <cfRule type="cellIs" dxfId="691" priority="161" stopIfTrue="1" operator="equal">
      <formula>"ZONA RIESGO MODERADA"</formula>
    </cfRule>
    <cfRule type="cellIs" dxfId="690" priority="162" stopIfTrue="1" operator="equal">
      <formula>"ZONA RIESGO ALTA"</formula>
    </cfRule>
  </conditionalFormatting>
  <conditionalFormatting sqref="G50">
    <cfRule type="cellIs" dxfId="689" priority="218" stopIfTrue="1" operator="equal">
      <formula>"INACEPTABLE"</formula>
    </cfRule>
    <cfRule type="cellIs" dxfId="688" priority="219" stopIfTrue="1" operator="equal">
      <formula>"IMPORTANTE"</formula>
    </cfRule>
    <cfRule type="cellIs" dxfId="687" priority="220" stopIfTrue="1" operator="equal">
      <formula>"MODERADO"</formula>
    </cfRule>
  </conditionalFormatting>
  <conditionalFormatting sqref="G50">
    <cfRule type="cellIs" dxfId="686" priority="217" stopIfTrue="1" operator="equal">
      <formula>"TOLERABLE"</formula>
    </cfRule>
  </conditionalFormatting>
  <conditionalFormatting sqref="G50">
    <cfRule type="cellIs" dxfId="685" priority="215" stopIfTrue="1" operator="equal">
      <formula>"ZONA RIESGO ALTA"</formula>
    </cfRule>
    <cfRule type="cellIs" dxfId="684" priority="216" stopIfTrue="1" operator="equal">
      <formula>"ZONA RIESGO EXTREMA"</formula>
    </cfRule>
  </conditionalFormatting>
  <conditionalFormatting sqref="G50">
    <cfRule type="cellIs" dxfId="683" priority="213" stopIfTrue="1" operator="equal">
      <formula>"ZONA RIESGO BAJA"</formula>
    </cfRule>
    <cfRule type="cellIs" dxfId="682" priority="214" stopIfTrue="1" operator="equal">
      <formula>"ZONA RIESGO MODERADA"</formula>
    </cfRule>
  </conditionalFormatting>
  <conditionalFormatting sqref="G50">
    <cfRule type="cellIs" dxfId="681" priority="211" stopIfTrue="1" operator="equal">
      <formula>"ZONA RIESGO MODERADA"</formula>
    </cfRule>
    <cfRule type="cellIs" dxfId="680" priority="212" stopIfTrue="1" operator="equal">
      <formula>"ZONA RIESGO ALTA"</formula>
    </cfRule>
  </conditionalFormatting>
  <conditionalFormatting sqref="G7">
    <cfRule type="cellIs" dxfId="679" priority="698" stopIfTrue="1" operator="equal">
      <formula>"INACEPTABLE"</formula>
    </cfRule>
    <cfRule type="cellIs" dxfId="678" priority="699" stopIfTrue="1" operator="equal">
      <formula>"IMPORTANTE"</formula>
    </cfRule>
    <cfRule type="cellIs" dxfId="677" priority="700" stopIfTrue="1" operator="equal">
      <formula>"MODERADO"</formula>
    </cfRule>
  </conditionalFormatting>
  <conditionalFormatting sqref="G7">
    <cfRule type="cellIs" dxfId="676" priority="697" stopIfTrue="1" operator="equal">
      <formula>"TOLERABLE"</formula>
    </cfRule>
  </conditionalFormatting>
  <conditionalFormatting sqref="G7">
    <cfRule type="cellIs" dxfId="675" priority="695" stopIfTrue="1" operator="equal">
      <formula>"ZONA RIESGO ALTA"</formula>
    </cfRule>
    <cfRule type="cellIs" dxfId="674" priority="696" stopIfTrue="1" operator="equal">
      <formula>"ZONA RIESGO EXTREMA"</formula>
    </cfRule>
  </conditionalFormatting>
  <conditionalFormatting sqref="G7">
    <cfRule type="cellIs" dxfId="673" priority="693" stopIfTrue="1" operator="equal">
      <formula>"ZONA RIESGO BAJA"</formula>
    </cfRule>
    <cfRule type="cellIs" dxfId="672" priority="694" stopIfTrue="1" operator="equal">
      <formula>"ZONA RIESGO MODERADA"</formula>
    </cfRule>
  </conditionalFormatting>
  <conditionalFormatting sqref="G7">
    <cfRule type="cellIs" dxfId="671" priority="691" stopIfTrue="1" operator="equal">
      <formula>"ZONA RIESGO MODERADA"</formula>
    </cfRule>
    <cfRule type="cellIs" dxfId="670" priority="692" stopIfTrue="1" operator="equal">
      <formula>"ZONA RIESGO ALTA"</formula>
    </cfRule>
  </conditionalFormatting>
  <conditionalFormatting sqref="G32">
    <cfRule type="cellIs" dxfId="669" priority="278" stopIfTrue="1" operator="equal">
      <formula>"INACEPTABLE"</formula>
    </cfRule>
    <cfRule type="cellIs" dxfId="668" priority="279" stopIfTrue="1" operator="equal">
      <formula>"IMPORTANTE"</formula>
    </cfRule>
    <cfRule type="cellIs" dxfId="667" priority="280" stopIfTrue="1" operator="equal">
      <formula>"MODERADO"</formula>
    </cfRule>
  </conditionalFormatting>
  <conditionalFormatting sqref="G32">
    <cfRule type="cellIs" dxfId="666" priority="277" stopIfTrue="1" operator="equal">
      <formula>"TOLERABLE"</formula>
    </cfRule>
  </conditionalFormatting>
  <conditionalFormatting sqref="G32">
    <cfRule type="cellIs" dxfId="665" priority="275" stopIfTrue="1" operator="equal">
      <formula>"ZONA RIESGO ALTA"</formula>
    </cfRule>
    <cfRule type="cellIs" dxfId="664" priority="276" stopIfTrue="1" operator="equal">
      <formula>"ZONA RIESGO EXTREMA"</formula>
    </cfRule>
  </conditionalFormatting>
  <conditionalFormatting sqref="G32">
    <cfRule type="cellIs" dxfId="663" priority="273" stopIfTrue="1" operator="equal">
      <formula>"ZONA RIESGO BAJA"</formula>
    </cfRule>
    <cfRule type="cellIs" dxfId="662" priority="274" stopIfTrue="1" operator="equal">
      <formula>"ZONA RIESGO MODERADA"</formula>
    </cfRule>
  </conditionalFormatting>
  <conditionalFormatting sqref="G32">
    <cfRule type="cellIs" dxfId="661" priority="271" stopIfTrue="1" operator="equal">
      <formula>"ZONA RIESGO MODERADA"</formula>
    </cfRule>
    <cfRule type="cellIs" dxfId="660" priority="272" stopIfTrue="1" operator="equal">
      <formula>"ZONA RIESGO ALTA"</formula>
    </cfRule>
  </conditionalFormatting>
  <conditionalFormatting sqref="M17">
    <cfRule type="cellIs" dxfId="659" priority="131" stopIfTrue="1" operator="equal">
      <formula>"ZONA RIESGO MODERADA"</formula>
    </cfRule>
    <cfRule type="cellIs" dxfId="658" priority="132" stopIfTrue="1" operator="equal">
      <formula>"ZONA RIESGO ALTA"</formula>
    </cfRule>
  </conditionalFormatting>
  <conditionalFormatting sqref="M17">
    <cfRule type="cellIs" dxfId="657" priority="138" stopIfTrue="1" operator="equal">
      <formula>"INACEPTABLE"</formula>
    </cfRule>
    <cfRule type="cellIs" dxfId="656" priority="139" stopIfTrue="1" operator="equal">
      <formula>"IMPORTANTE"</formula>
    </cfRule>
    <cfRule type="cellIs" dxfId="655" priority="140" stopIfTrue="1" operator="equal">
      <formula>"MODERADO"</formula>
    </cfRule>
  </conditionalFormatting>
  <conditionalFormatting sqref="M17">
    <cfRule type="cellIs" dxfId="654" priority="137" stopIfTrue="1" operator="equal">
      <formula>"TOLERABLE"</formula>
    </cfRule>
  </conditionalFormatting>
  <conditionalFormatting sqref="M17">
    <cfRule type="cellIs" dxfId="653" priority="135" stopIfTrue="1" operator="equal">
      <formula>"ZONA RIESGO ALTA"</formula>
    </cfRule>
    <cfRule type="cellIs" dxfId="652" priority="136" stopIfTrue="1" operator="equal">
      <formula>"ZONA RIESGO EXTREMA"</formula>
    </cfRule>
  </conditionalFormatting>
  <conditionalFormatting sqref="M17">
    <cfRule type="cellIs" dxfId="651" priority="133" stopIfTrue="1" operator="equal">
      <formula>"ZONA RIESGO BAJA"</formula>
    </cfRule>
    <cfRule type="cellIs" dxfId="650" priority="134" stopIfTrue="1" operator="equal">
      <formula>"ZONA RIESGO MODERADA"</formula>
    </cfRule>
  </conditionalFormatting>
  <conditionalFormatting sqref="M22">
    <cfRule type="cellIs" dxfId="649" priority="571" stopIfTrue="1" operator="equal">
      <formula>"ZONA RIESGO MODERADA"</formula>
    </cfRule>
    <cfRule type="cellIs" dxfId="648" priority="572" stopIfTrue="1" operator="equal">
      <formula>"ZONA RIESGO ALTA"</formula>
    </cfRule>
  </conditionalFormatting>
  <conditionalFormatting sqref="M22">
    <cfRule type="cellIs" dxfId="647" priority="578" stopIfTrue="1" operator="equal">
      <formula>"INACEPTABLE"</formula>
    </cfRule>
    <cfRule type="cellIs" dxfId="646" priority="579" stopIfTrue="1" operator="equal">
      <formula>"IMPORTANTE"</formula>
    </cfRule>
    <cfRule type="cellIs" dxfId="645" priority="580" stopIfTrue="1" operator="equal">
      <formula>"MODERADO"</formula>
    </cfRule>
  </conditionalFormatting>
  <conditionalFormatting sqref="M22">
    <cfRule type="cellIs" dxfId="644" priority="577" stopIfTrue="1" operator="equal">
      <formula>"TOLERABLE"</formula>
    </cfRule>
  </conditionalFormatting>
  <conditionalFormatting sqref="M22">
    <cfRule type="cellIs" dxfId="643" priority="575" stopIfTrue="1" operator="equal">
      <formula>"ZONA RIESGO ALTA"</formula>
    </cfRule>
    <cfRule type="cellIs" dxfId="642" priority="576" stopIfTrue="1" operator="equal">
      <formula>"ZONA RIESGO EXTREMA"</formula>
    </cfRule>
  </conditionalFormatting>
  <conditionalFormatting sqref="M22">
    <cfRule type="cellIs" dxfId="641" priority="573" stopIfTrue="1" operator="equal">
      <formula>"ZONA RIESGO BAJA"</formula>
    </cfRule>
    <cfRule type="cellIs" dxfId="640" priority="574" stopIfTrue="1" operator="equal">
      <formula>"ZONA RIESGO MODERADA"</formula>
    </cfRule>
  </conditionalFormatting>
  <conditionalFormatting sqref="M20">
    <cfRule type="cellIs" dxfId="639" priority="581" stopIfTrue="1" operator="equal">
      <formula>"ZONA RIESGO MODERADA"</formula>
    </cfRule>
    <cfRule type="cellIs" dxfId="638" priority="582" stopIfTrue="1" operator="equal">
      <formula>"ZONA RIESGO ALTA"</formula>
    </cfRule>
  </conditionalFormatting>
  <conditionalFormatting sqref="M20">
    <cfRule type="cellIs" dxfId="637" priority="588" stopIfTrue="1" operator="equal">
      <formula>"INACEPTABLE"</formula>
    </cfRule>
    <cfRule type="cellIs" dxfId="636" priority="589" stopIfTrue="1" operator="equal">
      <formula>"IMPORTANTE"</formula>
    </cfRule>
    <cfRule type="cellIs" dxfId="635" priority="590" stopIfTrue="1" operator="equal">
      <formula>"MODERADO"</formula>
    </cfRule>
  </conditionalFormatting>
  <conditionalFormatting sqref="M20">
    <cfRule type="cellIs" dxfId="634" priority="587" stopIfTrue="1" operator="equal">
      <formula>"TOLERABLE"</formula>
    </cfRule>
  </conditionalFormatting>
  <conditionalFormatting sqref="M20">
    <cfRule type="cellIs" dxfId="633" priority="585" stopIfTrue="1" operator="equal">
      <formula>"ZONA RIESGO ALTA"</formula>
    </cfRule>
    <cfRule type="cellIs" dxfId="632" priority="586" stopIfTrue="1" operator="equal">
      <formula>"ZONA RIESGO EXTREMA"</formula>
    </cfRule>
  </conditionalFormatting>
  <conditionalFormatting sqref="M20">
    <cfRule type="cellIs" dxfId="631" priority="583" stopIfTrue="1" operator="equal">
      <formula>"ZONA RIESGO BAJA"</formula>
    </cfRule>
    <cfRule type="cellIs" dxfId="630" priority="584" stopIfTrue="1" operator="equal">
      <formula>"ZONA RIESGO MODERADA"</formula>
    </cfRule>
  </conditionalFormatting>
  <conditionalFormatting sqref="M59">
    <cfRule type="cellIs" dxfId="629" priority="381" stopIfTrue="1" operator="equal">
      <formula>"ZONA RIESGO MODERADA"</formula>
    </cfRule>
    <cfRule type="cellIs" dxfId="628" priority="382" stopIfTrue="1" operator="equal">
      <formula>"ZONA RIESGO ALTA"</formula>
    </cfRule>
  </conditionalFormatting>
  <conditionalFormatting sqref="M59">
    <cfRule type="cellIs" dxfId="627" priority="388" stopIfTrue="1" operator="equal">
      <formula>"INACEPTABLE"</formula>
    </cfRule>
    <cfRule type="cellIs" dxfId="626" priority="389" stopIfTrue="1" operator="equal">
      <formula>"IMPORTANTE"</formula>
    </cfRule>
    <cfRule type="cellIs" dxfId="625" priority="390" stopIfTrue="1" operator="equal">
      <formula>"MODERADO"</formula>
    </cfRule>
  </conditionalFormatting>
  <conditionalFormatting sqref="M59">
    <cfRule type="cellIs" dxfId="624" priority="387" stopIfTrue="1" operator="equal">
      <formula>"TOLERABLE"</formula>
    </cfRule>
  </conditionalFormatting>
  <conditionalFormatting sqref="M59">
    <cfRule type="cellIs" dxfId="623" priority="385" stopIfTrue="1" operator="equal">
      <formula>"ZONA RIESGO ALTA"</formula>
    </cfRule>
    <cfRule type="cellIs" dxfId="622" priority="386" stopIfTrue="1" operator="equal">
      <formula>"ZONA RIESGO EXTREMA"</formula>
    </cfRule>
  </conditionalFormatting>
  <conditionalFormatting sqref="M59">
    <cfRule type="cellIs" dxfId="621" priority="383" stopIfTrue="1" operator="equal">
      <formula>"ZONA RIESGO BAJA"</formula>
    </cfRule>
    <cfRule type="cellIs" dxfId="620" priority="384" stopIfTrue="1" operator="equal">
      <formula>"ZONA RIESGO MODERADA"</formula>
    </cfRule>
  </conditionalFormatting>
  <conditionalFormatting sqref="M67">
    <cfRule type="cellIs" dxfId="619" priority="361" stopIfTrue="1" operator="equal">
      <formula>"ZONA RIESGO MODERADA"</formula>
    </cfRule>
    <cfRule type="cellIs" dxfId="618" priority="362" stopIfTrue="1" operator="equal">
      <formula>"ZONA RIESGO ALTA"</formula>
    </cfRule>
  </conditionalFormatting>
  <conditionalFormatting sqref="M67">
    <cfRule type="cellIs" dxfId="617" priority="368" stopIfTrue="1" operator="equal">
      <formula>"INACEPTABLE"</formula>
    </cfRule>
    <cfRule type="cellIs" dxfId="616" priority="369" stopIfTrue="1" operator="equal">
      <formula>"IMPORTANTE"</formula>
    </cfRule>
    <cfRule type="cellIs" dxfId="615" priority="370" stopIfTrue="1" operator="equal">
      <formula>"MODERADO"</formula>
    </cfRule>
  </conditionalFormatting>
  <conditionalFormatting sqref="M67">
    <cfRule type="cellIs" dxfId="614" priority="367" stopIfTrue="1" operator="equal">
      <formula>"TOLERABLE"</formula>
    </cfRule>
  </conditionalFormatting>
  <conditionalFormatting sqref="M67">
    <cfRule type="cellIs" dxfId="613" priority="365" stopIfTrue="1" operator="equal">
      <formula>"ZONA RIESGO ALTA"</formula>
    </cfRule>
    <cfRule type="cellIs" dxfId="612" priority="366" stopIfTrue="1" operator="equal">
      <formula>"ZONA RIESGO EXTREMA"</formula>
    </cfRule>
  </conditionalFormatting>
  <conditionalFormatting sqref="M67">
    <cfRule type="cellIs" dxfId="611" priority="363" stopIfTrue="1" operator="equal">
      <formula>"ZONA RIESGO BAJA"</formula>
    </cfRule>
    <cfRule type="cellIs" dxfId="610" priority="364" stopIfTrue="1" operator="equal">
      <formula>"ZONA RIESGO MODERADA"</formula>
    </cfRule>
  </conditionalFormatting>
  <conditionalFormatting sqref="G66:G67">
    <cfRule type="cellIs" dxfId="609" priority="331" stopIfTrue="1" operator="equal">
      <formula>"ZONA RIESGO MODERADA"</formula>
    </cfRule>
    <cfRule type="cellIs" dxfId="608" priority="332" stopIfTrue="1" operator="equal">
      <formula>"ZONA RIESGO ALTA"</formula>
    </cfRule>
  </conditionalFormatting>
  <conditionalFormatting sqref="G66:G67">
    <cfRule type="cellIs" dxfId="607" priority="338" stopIfTrue="1" operator="equal">
      <formula>"INACEPTABLE"</formula>
    </cfRule>
    <cfRule type="cellIs" dxfId="606" priority="339" stopIfTrue="1" operator="equal">
      <formula>"IMPORTANTE"</formula>
    </cfRule>
    <cfRule type="cellIs" dxfId="605" priority="340" stopIfTrue="1" operator="equal">
      <formula>"MODERADO"</formula>
    </cfRule>
  </conditionalFormatting>
  <conditionalFormatting sqref="G66:G67">
    <cfRule type="cellIs" dxfId="604" priority="337" stopIfTrue="1" operator="equal">
      <formula>"TOLERABLE"</formula>
    </cfRule>
  </conditionalFormatting>
  <conditionalFormatting sqref="G66:G67">
    <cfRule type="cellIs" dxfId="603" priority="335" stopIfTrue="1" operator="equal">
      <formula>"ZONA RIESGO ALTA"</formula>
    </cfRule>
    <cfRule type="cellIs" dxfId="602" priority="336" stopIfTrue="1" operator="equal">
      <formula>"ZONA RIESGO EXTREMA"</formula>
    </cfRule>
  </conditionalFormatting>
  <conditionalFormatting sqref="G66:G67">
    <cfRule type="cellIs" dxfId="601" priority="333" stopIfTrue="1" operator="equal">
      <formula>"ZONA RIESGO BAJA"</formula>
    </cfRule>
    <cfRule type="cellIs" dxfId="600" priority="334" stopIfTrue="1" operator="equal">
      <formula>"ZONA RIESGO MODERADA"</formula>
    </cfRule>
  </conditionalFormatting>
  <conditionalFormatting sqref="M71">
    <cfRule type="cellIs" dxfId="599" priority="688" stopIfTrue="1" operator="equal">
      <formula>"INACEPTABLE"</formula>
    </cfRule>
    <cfRule type="cellIs" dxfId="598" priority="689" stopIfTrue="1" operator="equal">
      <formula>"IMPORTANTE"</formula>
    </cfRule>
    <cfRule type="cellIs" dxfId="597" priority="690" stopIfTrue="1" operator="equal">
      <formula>"MODERADO"</formula>
    </cfRule>
  </conditionalFormatting>
  <conditionalFormatting sqref="M71">
    <cfRule type="cellIs" dxfId="596" priority="687" stopIfTrue="1" operator="equal">
      <formula>"TOLERABLE"</formula>
    </cfRule>
  </conditionalFormatting>
  <conditionalFormatting sqref="M71">
    <cfRule type="cellIs" dxfId="595" priority="685" stopIfTrue="1" operator="equal">
      <formula>"ZONA RIESGO ALTA"</formula>
    </cfRule>
    <cfRule type="cellIs" dxfId="594" priority="686" stopIfTrue="1" operator="equal">
      <formula>"ZONA RIESGO EXTREMA"</formula>
    </cfRule>
  </conditionalFormatting>
  <conditionalFormatting sqref="M71">
    <cfRule type="cellIs" dxfId="593" priority="683" stopIfTrue="1" operator="equal">
      <formula>"ZONA RIESGO BAJA"</formula>
    </cfRule>
    <cfRule type="cellIs" dxfId="592" priority="684" stopIfTrue="1" operator="equal">
      <formula>"ZONA RIESGO MODERADA"</formula>
    </cfRule>
  </conditionalFormatting>
  <conditionalFormatting sqref="M71">
    <cfRule type="cellIs" dxfId="591" priority="681" stopIfTrue="1" operator="equal">
      <formula>"ZONA RIESGO MODERADA"</formula>
    </cfRule>
    <cfRule type="cellIs" dxfId="590" priority="682" stopIfTrue="1" operator="equal">
      <formula>"ZONA RIESGO ALTA"</formula>
    </cfRule>
  </conditionalFormatting>
  <conditionalFormatting sqref="M12">
    <cfRule type="cellIs" dxfId="589" priority="678" stopIfTrue="1" operator="equal">
      <formula>"INACEPTABLE"</formula>
    </cfRule>
    <cfRule type="cellIs" dxfId="588" priority="679" stopIfTrue="1" operator="equal">
      <formula>"IMPORTANTE"</formula>
    </cfRule>
    <cfRule type="cellIs" dxfId="587" priority="680" stopIfTrue="1" operator="equal">
      <formula>"MODERADO"</formula>
    </cfRule>
  </conditionalFormatting>
  <conditionalFormatting sqref="M12">
    <cfRule type="cellIs" dxfId="586" priority="677" stopIfTrue="1" operator="equal">
      <formula>"TOLERABLE"</formula>
    </cfRule>
  </conditionalFormatting>
  <conditionalFormatting sqref="M12">
    <cfRule type="cellIs" dxfId="585" priority="675" stopIfTrue="1" operator="equal">
      <formula>"ZONA RIESGO ALTA"</formula>
    </cfRule>
    <cfRule type="cellIs" dxfId="584" priority="676" stopIfTrue="1" operator="equal">
      <formula>"ZONA RIESGO EXTREMA"</formula>
    </cfRule>
  </conditionalFormatting>
  <conditionalFormatting sqref="M12">
    <cfRule type="cellIs" dxfId="583" priority="673" stopIfTrue="1" operator="equal">
      <formula>"ZONA RIESGO BAJA"</formula>
    </cfRule>
    <cfRule type="cellIs" dxfId="582" priority="674" stopIfTrue="1" operator="equal">
      <formula>"ZONA RIESGO MODERADA"</formula>
    </cfRule>
  </conditionalFormatting>
  <conditionalFormatting sqref="M12">
    <cfRule type="cellIs" dxfId="581" priority="671" stopIfTrue="1" operator="equal">
      <formula>"ZONA RIESGO MODERADA"</formula>
    </cfRule>
    <cfRule type="cellIs" dxfId="580" priority="672" stopIfTrue="1" operator="equal">
      <formula>"ZONA RIESGO ALTA"</formula>
    </cfRule>
  </conditionalFormatting>
  <conditionalFormatting sqref="M13">
    <cfRule type="cellIs" dxfId="579" priority="668" stopIfTrue="1" operator="equal">
      <formula>"INACEPTABLE"</formula>
    </cfRule>
    <cfRule type="cellIs" dxfId="578" priority="669" stopIfTrue="1" operator="equal">
      <formula>"IMPORTANTE"</formula>
    </cfRule>
    <cfRule type="cellIs" dxfId="577" priority="670" stopIfTrue="1" operator="equal">
      <formula>"MODERADO"</formula>
    </cfRule>
  </conditionalFormatting>
  <conditionalFormatting sqref="M13">
    <cfRule type="cellIs" dxfId="576" priority="667" stopIfTrue="1" operator="equal">
      <formula>"TOLERABLE"</formula>
    </cfRule>
  </conditionalFormatting>
  <conditionalFormatting sqref="M13">
    <cfRule type="cellIs" dxfId="575" priority="665" stopIfTrue="1" operator="equal">
      <formula>"ZONA RIESGO ALTA"</formula>
    </cfRule>
    <cfRule type="cellIs" dxfId="574" priority="666" stopIfTrue="1" operator="equal">
      <formula>"ZONA RIESGO EXTREMA"</formula>
    </cfRule>
  </conditionalFormatting>
  <conditionalFormatting sqref="M13">
    <cfRule type="cellIs" dxfId="573" priority="663" stopIfTrue="1" operator="equal">
      <formula>"ZONA RIESGO BAJA"</formula>
    </cfRule>
    <cfRule type="cellIs" dxfId="572" priority="664" stopIfTrue="1" operator="equal">
      <formula>"ZONA RIESGO MODERADA"</formula>
    </cfRule>
  </conditionalFormatting>
  <conditionalFormatting sqref="M13">
    <cfRule type="cellIs" dxfId="571" priority="661" stopIfTrue="1" operator="equal">
      <formula>"ZONA RIESGO MODERADA"</formula>
    </cfRule>
    <cfRule type="cellIs" dxfId="570" priority="662" stopIfTrue="1" operator="equal">
      <formula>"ZONA RIESGO ALTA"</formula>
    </cfRule>
  </conditionalFormatting>
  <conditionalFormatting sqref="M58:M59">
    <cfRule type="cellIs" dxfId="569" priority="658" stopIfTrue="1" operator="equal">
      <formula>"INACEPTABLE"</formula>
    </cfRule>
    <cfRule type="cellIs" dxfId="568" priority="659" stopIfTrue="1" operator="equal">
      <formula>"IMPORTANTE"</formula>
    </cfRule>
    <cfRule type="cellIs" dxfId="567" priority="660" stopIfTrue="1" operator="equal">
      <formula>"MODERADO"</formula>
    </cfRule>
  </conditionalFormatting>
  <conditionalFormatting sqref="M58:M59">
    <cfRule type="cellIs" dxfId="566" priority="657" stopIfTrue="1" operator="equal">
      <formula>"TOLERABLE"</formula>
    </cfRule>
  </conditionalFormatting>
  <conditionalFormatting sqref="M58:M59">
    <cfRule type="cellIs" dxfId="565" priority="655" stopIfTrue="1" operator="equal">
      <formula>"ZONA RIESGO ALTA"</formula>
    </cfRule>
    <cfRule type="cellIs" dxfId="564" priority="656" stopIfTrue="1" operator="equal">
      <formula>"ZONA RIESGO EXTREMA"</formula>
    </cfRule>
  </conditionalFormatting>
  <conditionalFormatting sqref="M58:M59">
    <cfRule type="cellIs" dxfId="563" priority="653" stopIfTrue="1" operator="equal">
      <formula>"ZONA RIESGO BAJA"</formula>
    </cfRule>
    <cfRule type="cellIs" dxfId="562" priority="654" stopIfTrue="1" operator="equal">
      <formula>"ZONA RIESGO MODERADA"</formula>
    </cfRule>
  </conditionalFormatting>
  <conditionalFormatting sqref="M58:M59">
    <cfRule type="cellIs" dxfId="561" priority="651" stopIfTrue="1" operator="equal">
      <formula>"ZONA RIESGO MODERADA"</formula>
    </cfRule>
    <cfRule type="cellIs" dxfId="560" priority="652" stopIfTrue="1" operator="equal">
      <formula>"ZONA RIESGO ALTA"</formula>
    </cfRule>
  </conditionalFormatting>
  <conditionalFormatting sqref="G58:G59">
    <cfRule type="cellIs" dxfId="559" priority="648" stopIfTrue="1" operator="equal">
      <formula>"INACEPTABLE"</formula>
    </cfRule>
    <cfRule type="cellIs" dxfId="558" priority="649" stopIfTrue="1" operator="equal">
      <formula>"IMPORTANTE"</formula>
    </cfRule>
    <cfRule type="cellIs" dxfId="557" priority="650" stopIfTrue="1" operator="equal">
      <formula>"MODERADO"</formula>
    </cfRule>
  </conditionalFormatting>
  <conditionalFormatting sqref="G58:G59">
    <cfRule type="cellIs" dxfId="556" priority="647" stopIfTrue="1" operator="equal">
      <formula>"TOLERABLE"</formula>
    </cfRule>
  </conditionalFormatting>
  <conditionalFormatting sqref="G58:G59">
    <cfRule type="cellIs" dxfId="555" priority="645" stopIfTrue="1" operator="equal">
      <formula>"ZONA RIESGO ALTA"</formula>
    </cfRule>
    <cfRule type="cellIs" dxfId="554" priority="646" stopIfTrue="1" operator="equal">
      <formula>"ZONA RIESGO EXTREMA"</formula>
    </cfRule>
  </conditionalFormatting>
  <conditionalFormatting sqref="G58:G59">
    <cfRule type="cellIs" dxfId="553" priority="643" stopIfTrue="1" operator="equal">
      <formula>"ZONA RIESGO BAJA"</formula>
    </cfRule>
    <cfRule type="cellIs" dxfId="552" priority="644" stopIfTrue="1" operator="equal">
      <formula>"ZONA RIESGO MODERADA"</formula>
    </cfRule>
  </conditionalFormatting>
  <conditionalFormatting sqref="G58:G59">
    <cfRule type="cellIs" dxfId="551" priority="641" stopIfTrue="1" operator="equal">
      <formula>"ZONA RIESGO MODERADA"</formula>
    </cfRule>
    <cfRule type="cellIs" dxfId="550" priority="642" stopIfTrue="1" operator="equal">
      <formula>"ZONA RIESGO ALTA"</formula>
    </cfRule>
  </conditionalFormatting>
  <conditionalFormatting sqref="G57">
    <cfRule type="cellIs" dxfId="549" priority="638" stopIfTrue="1" operator="equal">
      <formula>"INACEPTABLE"</formula>
    </cfRule>
    <cfRule type="cellIs" dxfId="548" priority="639" stopIfTrue="1" operator="equal">
      <formula>"IMPORTANTE"</formula>
    </cfRule>
    <cfRule type="cellIs" dxfId="547" priority="640" stopIfTrue="1" operator="equal">
      <formula>"MODERADO"</formula>
    </cfRule>
  </conditionalFormatting>
  <conditionalFormatting sqref="G57">
    <cfRule type="cellIs" dxfId="546" priority="637" stopIfTrue="1" operator="equal">
      <formula>"TOLERABLE"</formula>
    </cfRule>
  </conditionalFormatting>
  <conditionalFormatting sqref="G57">
    <cfRule type="cellIs" dxfId="545" priority="635" stopIfTrue="1" operator="equal">
      <formula>"ZONA RIESGO ALTA"</formula>
    </cfRule>
    <cfRule type="cellIs" dxfId="544" priority="636" stopIfTrue="1" operator="equal">
      <formula>"ZONA RIESGO EXTREMA"</formula>
    </cfRule>
  </conditionalFormatting>
  <conditionalFormatting sqref="G57">
    <cfRule type="cellIs" dxfId="543" priority="633" stopIfTrue="1" operator="equal">
      <formula>"ZONA RIESGO BAJA"</formula>
    </cfRule>
    <cfRule type="cellIs" dxfId="542" priority="634" stopIfTrue="1" operator="equal">
      <formula>"ZONA RIESGO MODERADA"</formula>
    </cfRule>
  </conditionalFormatting>
  <conditionalFormatting sqref="G57">
    <cfRule type="cellIs" dxfId="541" priority="631" stopIfTrue="1" operator="equal">
      <formula>"ZONA RIESGO MODERADA"</formula>
    </cfRule>
    <cfRule type="cellIs" dxfId="540" priority="632" stopIfTrue="1" operator="equal">
      <formula>"ZONA RIESGO ALTA"</formula>
    </cfRule>
  </conditionalFormatting>
  <conditionalFormatting sqref="G61">
    <cfRule type="cellIs" dxfId="539" priority="628" stopIfTrue="1" operator="equal">
      <formula>"INACEPTABLE"</formula>
    </cfRule>
    <cfRule type="cellIs" dxfId="538" priority="629" stopIfTrue="1" operator="equal">
      <formula>"IMPORTANTE"</formula>
    </cfRule>
    <cfRule type="cellIs" dxfId="537" priority="630" stopIfTrue="1" operator="equal">
      <formula>"MODERADO"</formula>
    </cfRule>
  </conditionalFormatting>
  <conditionalFormatting sqref="G61">
    <cfRule type="cellIs" dxfId="536" priority="627" stopIfTrue="1" operator="equal">
      <formula>"TOLERABLE"</formula>
    </cfRule>
  </conditionalFormatting>
  <conditionalFormatting sqref="G61">
    <cfRule type="cellIs" dxfId="535" priority="625" stopIfTrue="1" operator="equal">
      <formula>"ZONA RIESGO ALTA"</formula>
    </cfRule>
    <cfRule type="cellIs" dxfId="534" priority="626" stopIfTrue="1" operator="equal">
      <formula>"ZONA RIESGO EXTREMA"</formula>
    </cfRule>
  </conditionalFormatting>
  <conditionalFormatting sqref="G61">
    <cfRule type="cellIs" dxfId="533" priority="623" stopIfTrue="1" operator="equal">
      <formula>"ZONA RIESGO BAJA"</formula>
    </cfRule>
    <cfRule type="cellIs" dxfId="532" priority="624" stopIfTrue="1" operator="equal">
      <formula>"ZONA RIESGO MODERADA"</formula>
    </cfRule>
  </conditionalFormatting>
  <conditionalFormatting sqref="G61">
    <cfRule type="cellIs" dxfId="531" priority="621" stopIfTrue="1" operator="equal">
      <formula>"ZONA RIESGO MODERADA"</formula>
    </cfRule>
    <cfRule type="cellIs" dxfId="530" priority="622" stopIfTrue="1" operator="equal">
      <formula>"ZONA RIESGO ALTA"</formula>
    </cfRule>
  </conditionalFormatting>
  <conditionalFormatting sqref="M69">
    <cfRule type="cellIs" dxfId="529" priority="618" stopIfTrue="1" operator="equal">
      <formula>"INACEPTABLE"</formula>
    </cfRule>
    <cfRule type="cellIs" dxfId="528" priority="619" stopIfTrue="1" operator="equal">
      <formula>"IMPORTANTE"</formula>
    </cfRule>
    <cfRule type="cellIs" dxfId="527" priority="620" stopIfTrue="1" operator="equal">
      <formula>"MODERADO"</formula>
    </cfRule>
  </conditionalFormatting>
  <conditionalFormatting sqref="M69">
    <cfRule type="cellIs" dxfId="526" priority="617" stopIfTrue="1" operator="equal">
      <formula>"TOLERABLE"</formula>
    </cfRule>
  </conditionalFormatting>
  <conditionalFormatting sqref="M69">
    <cfRule type="cellIs" dxfId="525" priority="615" stopIfTrue="1" operator="equal">
      <formula>"ZONA RIESGO ALTA"</formula>
    </cfRule>
    <cfRule type="cellIs" dxfId="524" priority="616" stopIfTrue="1" operator="equal">
      <formula>"ZONA RIESGO EXTREMA"</formula>
    </cfRule>
  </conditionalFormatting>
  <conditionalFormatting sqref="M69">
    <cfRule type="cellIs" dxfId="523" priority="613" stopIfTrue="1" operator="equal">
      <formula>"ZONA RIESGO BAJA"</formula>
    </cfRule>
    <cfRule type="cellIs" dxfId="522" priority="614" stopIfTrue="1" operator="equal">
      <formula>"ZONA RIESGO MODERADA"</formula>
    </cfRule>
  </conditionalFormatting>
  <conditionalFormatting sqref="M69">
    <cfRule type="cellIs" dxfId="521" priority="611" stopIfTrue="1" operator="equal">
      <formula>"ZONA RIESGO MODERADA"</formula>
    </cfRule>
    <cfRule type="cellIs" dxfId="520" priority="612" stopIfTrue="1" operator="equal">
      <formula>"ZONA RIESGO ALTA"</formula>
    </cfRule>
  </conditionalFormatting>
  <conditionalFormatting sqref="G69">
    <cfRule type="cellIs" dxfId="519" priority="608" stopIfTrue="1" operator="equal">
      <formula>"INACEPTABLE"</formula>
    </cfRule>
    <cfRule type="cellIs" dxfId="518" priority="609" stopIfTrue="1" operator="equal">
      <formula>"IMPORTANTE"</formula>
    </cfRule>
    <cfRule type="cellIs" dxfId="517" priority="610" stopIfTrue="1" operator="equal">
      <formula>"MODERADO"</formula>
    </cfRule>
  </conditionalFormatting>
  <conditionalFormatting sqref="G69">
    <cfRule type="cellIs" dxfId="516" priority="607" stopIfTrue="1" operator="equal">
      <formula>"TOLERABLE"</formula>
    </cfRule>
  </conditionalFormatting>
  <conditionalFormatting sqref="G69">
    <cfRule type="cellIs" dxfId="515" priority="605" stopIfTrue="1" operator="equal">
      <formula>"ZONA RIESGO ALTA"</formula>
    </cfRule>
    <cfRule type="cellIs" dxfId="514" priority="606" stopIfTrue="1" operator="equal">
      <formula>"ZONA RIESGO EXTREMA"</formula>
    </cfRule>
  </conditionalFormatting>
  <conditionalFormatting sqref="G69">
    <cfRule type="cellIs" dxfId="513" priority="603" stopIfTrue="1" operator="equal">
      <formula>"ZONA RIESGO BAJA"</formula>
    </cfRule>
    <cfRule type="cellIs" dxfId="512" priority="604" stopIfTrue="1" operator="equal">
      <formula>"ZONA RIESGO MODERADA"</formula>
    </cfRule>
  </conditionalFormatting>
  <conditionalFormatting sqref="G69">
    <cfRule type="cellIs" dxfId="511" priority="601" stopIfTrue="1" operator="equal">
      <formula>"ZONA RIESGO MODERADA"</formula>
    </cfRule>
    <cfRule type="cellIs" dxfId="510" priority="602" stopIfTrue="1" operator="equal">
      <formula>"ZONA RIESGO ALTA"</formula>
    </cfRule>
  </conditionalFormatting>
  <conditionalFormatting sqref="M11">
    <cfRule type="cellIs" dxfId="509" priority="591" stopIfTrue="1" operator="equal">
      <formula>"ZONA RIESGO MODERADA"</formula>
    </cfRule>
    <cfRule type="cellIs" dxfId="508" priority="592" stopIfTrue="1" operator="equal">
      <formula>"ZONA RIESGO ALTA"</formula>
    </cfRule>
  </conditionalFormatting>
  <conditionalFormatting sqref="M11">
    <cfRule type="cellIs" dxfId="507" priority="598" stopIfTrue="1" operator="equal">
      <formula>"INACEPTABLE"</formula>
    </cfRule>
    <cfRule type="cellIs" dxfId="506" priority="599" stopIfTrue="1" operator="equal">
      <formula>"IMPORTANTE"</formula>
    </cfRule>
    <cfRule type="cellIs" dxfId="505" priority="600" stopIfTrue="1" operator="equal">
      <formula>"MODERADO"</formula>
    </cfRule>
  </conditionalFormatting>
  <conditionalFormatting sqref="M11">
    <cfRule type="cellIs" dxfId="504" priority="597" stopIfTrue="1" operator="equal">
      <formula>"TOLERABLE"</formula>
    </cfRule>
  </conditionalFormatting>
  <conditionalFormatting sqref="M11">
    <cfRule type="cellIs" dxfId="503" priority="595" stopIfTrue="1" operator="equal">
      <formula>"ZONA RIESGO ALTA"</formula>
    </cfRule>
    <cfRule type="cellIs" dxfId="502" priority="596" stopIfTrue="1" operator="equal">
      <formula>"ZONA RIESGO EXTREMA"</formula>
    </cfRule>
  </conditionalFormatting>
  <conditionalFormatting sqref="M11">
    <cfRule type="cellIs" dxfId="501" priority="593" stopIfTrue="1" operator="equal">
      <formula>"ZONA RIESGO BAJA"</formula>
    </cfRule>
    <cfRule type="cellIs" dxfId="500" priority="594" stopIfTrue="1" operator="equal">
      <formula>"ZONA RIESGO MODERADA"</formula>
    </cfRule>
  </conditionalFormatting>
  <conditionalFormatting sqref="G26">
    <cfRule type="cellIs" dxfId="499" priority="561" stopIfTrue="1" operator="equal">
      <formula>"ZONA RIESGO MODERADA"</formula>
    </cfRule>
    <cfRule type="cellIs" dxfId="498" priority="562" stopIfTrue="1" operator="equal">
      <formula>"ZONA RIESGO ALTA"</formula>
    </cfRule>
  </conditionalFormatting>
  <conditionalFormatting sqref="G26">
    <cfRule type="cellIs" dxfId="497" priority="568" stopIfTrue="1" operator="equal">
      <formula>"INACEPTABLE"</formula>
    </cfRule>
    <cfRule type="cellIs" dxfId="496" priority="569" stopIfTrue="1" operator="equal">
      <formula>"IMPORTANTE"</formula>
    </cfRule>
    <cfRule type="cellIs" dxfId="495" priority="570" stopIfTrue="1" operator="equal">
      <formula>"MODERADO"</formula>
    </cfRule>
  </conditionalFormatting>
  <conditionalFormatting sqref="G26">
    <cfRule type="cellIs" dxfId="494" priority="567" stopIfTrue="1" operator="equal">
      <formula>"TOLERABLE"</formula>
    </cfRule>
  </conditionalFormatting>
  <conditionalFormatting sqref="G26">
    <cfRule type="cellIs" dxfId="493" priority="565" stopIfTrue="1" operator="equal">
      <formula>"ZONA RIESGO ALTA"</formula>
    </cfRule>
    <cfRule type="cellIs" dxfId="492" priority="566" stopIfTrue="1" operator="equal">
      <formula>"ZONA RIESGO EXTREMA"</formula>
    </cfRule>
  </conditionalFormatting>
  <conditionalFormatting sqref="G26">
    <cfRule type="cellIs" dxfId="491" priority="563" stopIfTrue="1" operator="equal">
      <formula>"ZONA RIESGO BAJA"</formula>
    </cfRule>
    <cfRule type="cellIs" dxfId="490" priority="564" stopIfTrue="1" operator="equal">
      <formula>"ZONA RIESGO MODERADA"</formula>
    </cfRule>
  </conditionalFormatting>
  <conditionalFormatting sqref="G27">
    <cfRule type="cellIs" dxfId="489" priority="551" stopIfTrue="1" operator="equal">
      <formula>"ZONA RIESGO MODERADA"</formula>
    </cfRule>
    <cfRule type="cellIs" dxfId="488" priority="552" stopIfTrue="1" operator="equal">
      <formula>"ZONA RIESGO ALTA"</formula>
    </cfRule>
  </conditionalFormatting>
  <conditionalFormatting sqref="G27">
    <cfRule type="cellIs" dxfId="487" priority="558" stopIfTrue="1" operator="equal">
      <formula>"INACEPTABLE"</formula>
    </cfRule>
    <cfRule type="cellIs" dxfId="486" priority="559" stopIfTrue="1" operator="equal">
      <formula>"IMPORTANTE"</formula>
    </cfRule>
    <cfRule type="cellIs" dxfId="485" priority="560" stopIfTrue="1" operator="equal">
      <formula>"MODERADO"</formula>
    </cfRule>
  </conditionalFormatting>
  <conditionalFormatting sqref="G27">
    <cfRule type="cellIs" dxfId="484" priority="557" stopIfTrue="1" operator="equal">
      <formula>"TOLERABLE"</formula>
    </cfRule>
  </conditionalFormatting>
  <conditionalFormatting sqref="G27">
    <cfRule type="cellIs" dxfId="483" priority="555" stopIfTrue="1" operator="equal">
      <formula>"ZONA RIESGO ALTA"</formula>
    </cfRule>
    <cfRule type="cellIs" dxfId="482" priority="556" stopIfTrue="1" operator="equal">
      <formula>"ZONA RIESGO EXTREMA"</formula>
    </cfRule>
  </conditionalFormatting>
  <conditionalFormatting sqref="G27">
    <cfRule type="cellIs" dxfId="481" priority="553" stopIfTrue="1" operator="equal">
      <formula>"ZONA RIESGO BAJA"</formula>
    </cfRule>
    <cfRule type="cellIs" dxfId="480" priority="554" stopIfTrue="1" operator="equal">
      <formula>"ZONA RIESGO MODERADA"</formula>
    </cfRule>
  </conditionalFormatting>
  <conditionalFormatting sqref="G30">
    <cfRule type="cellIs" dxfId="479" priority="541" stopIfTrue="1" operator="equal">
      <formula>"ZONA RIESGO MODERADA"</formula>
    </cfRule>
    <cfRule type="cellIs" dxfId="478" priority="542" stopIfTrue="1" operator="equal">
      <formula>"ZONA RIESGO ALTA"</formula>
    </cfRule>
  </conditionalFormatting>
  <conditionalFormatting sqref="G30">
    <cfRule type="cellIs" dxfId="477" priority="548" stopIfTrue="1" operator="equal">
      <formula>"INACEPTABLE"</formula>
    </cfRule>
    <cfRule type="cellIs" dxfId="476" priority="549" stopIfTrue="1" operator="equal">
      <formula>"IMPORTANTE"</formula>
    </cfRule>
    <cfRule type="cellIs" dxfId="475" priority="550" stopIfTrue="1" operator="equal">
      <formula>"MODERADO"</formula>
    </cfRule>
  </conditionalFormatting>
  <conditionalFormatting sqref="G30">
    <cfRule type="cellIs" dxfId="474" priority="547" stopIfTrue="1" operator="equal">
      <formula>"TOLERABLE"</formula>
    </cfRule>
  </conditionalFormatting>
  <conditionalFormatting sqref="G30">
    <cfRule type="cellIs" dxfId="473" priority="545" stopIfTrue="1" operator="equal">
      <formula>"ZONA RIESGO ALTA"</formula>
    </cfRule>
    <cfRule type="cellIs" dxfId="472" priority="546" stopIfTrue="1" operator="equal">
      <formula>"ZONA RIESGO EXTREMA"</formula>
    </cfRule>
  </conditionalFormatting>
  <conditionalFormatting sqref="G30">
    <cfRule type="cellIs" dxfId="471" priority="543" stopIfTrue="1" operator="equal">
      <formula>"ZONA RIESGO BAJA"</formula>
    </cfRule>
    <cfRule type="cellIs" dxfId="470" priority="544" stopIfTrue="1" operator="equal">
      <formula>"ZONA RIESGO MODERADA"</formula>
    </cfRule>
  </conditionalFormatting>
  <conditionalFormatting sqref="G33">
    <cfRule type="cellIs" dxfId="469" priority="531" stopIfTrue="1" operator="equal">
      <formula>"ZONA RIESGO MODERADA"</formula>
    </cfRule>
    <cfRule type="cellIs" dxfId="468" priority="532" stopIfTrue="1" operator="equal">
      <formula>"ZONA RIESGO ALTA"</formula>
    </cfRule>
  </conditionalFormatting>
  <conditionalFormatting sqref="G33">
    <cfRule type="cellIs" dxfId="467" priority="538" stopIfTrue="1" operator="equal">
      <formula>"INACEPTABLE"</formula>
    </cfRule>
    <cfRule type="cellIs" dxfId="466" priority="539" stopIfTrue="1" operator="equal">
      <formula>"IMPORTANTE"</formula>
    </cfRule>
    <cfRule type="cellIs" dxfId="465" priority="540" stopIfTrue="1" operator="equal">
      <formula>"MODERADO"</formula>
    </cfRule>
  </conditionalFormatting>
  <conditionalFormatting sqref="G33">
    <cfRule type="cellIs" dxfId="464" priority="537" stopIfTrue="1" operator="equal">
      <formula>"TOLERABLE"</formula>
    </cfRule>
  </conditionalFormatting>
  <conditionalFormatting sqref="G33">
    <cfRule type="cellIs" dxfId="463" priority="535" stopIfTrue="1" operator="equal">
      <formula>"ZONA RIESGO ALTA"</formula>
    </cfRule>
    <cfRule type="cellIs" dxfId="462" priority="536" stopIfTrue="1" operator="equal">
      <formula>"ZONA RIESGO EXTREMA"</formula>
    </cfRule>
  </conditionalFormatting>
  <conditionalFormatting sqref="G33">
    <cfRule type="cellIs" dxfId="461" priority="533" stopIfTrue="1" operator="equal">
      <formula>"ZONA RIESGO BAJA"</formula>
    </cfRule>
    <cfRule type="cellIs" dxfId="460" priority="534" stopIfTrue="1" operator="equal">
      <formula>"ZONA RIESGO MODERADA"</formula>
    </cfRule>
  </conditionalFormatting>
  <conditionalFormatting sqref="G34">
    <cfRule type="cellIs" dxfId="459" priority="521" stopIfTrue="1" operator="equal">
      <formula>"ZONA RIESGO MODERADA"</formula>
    </cfRule>
    <cfRule type="cellIs" dxfId="458" priority="522" stopIfTrue="1" operator="equal">
      <formula>"ZONA RIESGO ALTA"</formula>
    </cfRule>
  </conditionalFormatting>
  <conditionalFormatting sqref="G34">
    <cfRule type="cellIs" dxfId="457" priority="528" stopIfTrue="1" operator="equal">
      <formula>"INACEPTABLE"</formula>
    </cfRule>
    <cfRule type="cellIs" dxfId="456" priority="529" stopIfTrue="1" operator="equal">
      <formula>"IMPORTANTE"</formula>
    </cfRule>
    <cfRule type="cellIs" dxfId="455" priority="530" stopIfTrue="1" operator="equal">
      <formula>"MODERADO"</formula>
    </cfRule>
  </conditionalFormatting>
  <conditionalFormatting sqref="G34">
    <cfRule type="cellIs" dxfId="454" priority="527" stopIfTrue="1" operator="equal">
      <formula>"TOLERABLE"</formula>
    </cfRule>
  </conditionalFormatting>
  <conditionalFormatting sqref="G34">
    <cfRule type="cellIs" dxfId="453" priority="525" stopIfTrue="1" operator="equal">
      <formula>"ZONA RIESGO ALTA"</formula>
    </cfRule>
    <cfRule type="cellIs" dxfId="452" priority="526" stopIfTrue="1" operator="equal">
      <formula>"ZONA RIESGO EXTREMA"</formula>
    </cfRule>
  </conditionalFormatting>
  <conditionalFormatting sqref="G34">
    <cfRule type="cellIs" dxfId="451" priority="523" stopIfTrue="1" operator="equal">
      <formula>"ZONA RIESGO BAJA"</formula>
    </cfRule>
    <cfRule type="cellIs" dxfId="450" priority="524" stopIfTrue="1" operator="equal">
      <formula>"ZONA RIESGO MODERADA"</formula>
    </cfRule>
  </conditionalFormatting>
  <conditionalFormatting sqref="M34">
    <cfRule type="cellIs" dxfId="449" priority="511" stopIfTrue="1" operator="equal">
      <formula>"ZONA RIESGO MODERADA"</formula>
    </cfRule>
    <cfRule type="cellIs" dxfId="448" priority="512" stopIfTrue="1" operator="equal">
      <formula>"ZONA RIESGO ALTA"</formula>
    </cfRule>
  </conditionalFormatting>
  <conditionalFormatting sqref="M34">
    <cfRule type="cellIs" dxfId="447" priority="518" stopIfTrue="1" operator="equal">
      <formula>"INACEPTABLE"</formula>
    </cfRule>
    <cfRule type="cellIs" dxfId="446" priority="519" stopIfTrue="1" operator="equal">
      <formula>"IMPORTANTE"</formula>
    </cfRule>
    <cfRule type="cellIs" dxfId="445" priority="520" stopIfTrue="1" operator="equal">
      <formula>"MODERADO"</formula>
    </cfRule>
  </conditionalFormatting>
  <conditionalFormatting sqref="M34">
    <cfRule type="cellIs" dxfId="444" priority="517" stopIfTrue="1" operator="equal">
      <formula>"TOLERABLE"</formula>
    </cfRule>
  </conditionalFormatting>
  <conditionalFormatting sqref="M34">
    <cfRule type="cellIs" dxfId="443" priority="515" stopIfTrue="1" operator="equal">
      <formula>"ZONA RIESGO ALTA"</formula>
    </cfRule>
    <cfRule type="cellIs" dxfId="442" priority="516" stopIfTrue="1" operator="equal">
      <formula>"ZONA RIESGO EXTREMA"</formula>
    </cfRule>
  </conditionalFormatting>
  <conditionalFormatting sqref="M34">
    <cfRule type="cellIs" dxfId="441" priority="513" stopIfTrue="1" operator="equal">
      <formula>"ZONA RIESGO BAJA"</formula>
    </cfRule>
    <cfRule type="cellIs" dxfId="440" priority="514" stopIfTrue="1" operator="equal">
      <formula>"ZONA RIESGO MODERADA"</formula>
    </cfRule>
  </conditionalFormatting>
  <conditionalFormatting sqref="M36">
    <cfRule type="cellIs" dxfId="439" priority="501" stopIfTrue="1" operator="equal">
      <formula>"ZONA RIESGO MODERADA"</formula>
    </cfRule>
    <cfRule type="cellIs" dxfId="438" priority="502" stopIfTrue="1" operator="equal">
      <formula>"ZONA RIESGO ALTA"</formula>
    </cfRule>
  </conditionalFormatting>
  <conditionalFormatting sqref="M36">
    <cfRule type="cellIs" dxfId="437" priority="508" stopIfTrue="1" operator="equal">
      <formula>"INACEPTABLE"</formula>
    </cfRule>
    <cfRule type="cellIs" dxfId="436" priority="509" stopIfTrue="1" operator="equal">
      <formula>"IMPORTANTE"</formula>
    </cfRule>
    <cfRule type="cellIs" dxfId="435" priority="510" stopIfTrue="1" operator="equal">
      <formula>"MODERADO"</formula>
    </cfRule>
  </conditionalFormatting>
  <conditionalFormatting sqref="M36">
    <cfRule type="cellIs" dxfId="434" priority="507" stopIfTrue="1" operator="equal">
      <formula>"TOLERABLE"</formula>
    </cfRule>
  </conditionalFormatting>
  <conditionalFormatting sqref="M36">
    <cfRule type="cellIs" dxfId="433" priority="505" stopIfTrue="1" operator="equal">
      <formula>"ZONA RIESGO ALTA"</formula>
    </cfRule>
    <cfRule type="cellIs" dxfId="432" priority="506" stopIfTrue="1" operator="equal">
      <formula>"ZONA RIESGO EXTREMA"</formula>
    </cfRule>
  </conditionalFormatting>
  <conditionalFormatting sqref="M36">
    <cfRule type="cellIs" dxfId="431" priority="503" stopIfTrue="1" operator="equal">
      <formula>"ZONA RIESGO BAJA"</formula>
    </cfRule>
    <cfRule type="cellIs" dxfId="430" priority="504" stopIfTrue="1" operator="equal">
      <formula>"ZONA RIESGO MODERADA"</formula>
    </cfRule>
  </conditionalFormatting>
  <conditionalFormatting sqref="M37">
    <cfRule type="cellIs" dxfId="429" priority="491" stopIfTrue="1" operator="equal">
      <formula>"ZONA RIESGO MODERADA"</formula>
    </cfRule>
    <cfRule type="cellIs" dxfId="428" priority="492" stopIfTrue="1" operator="equal">
      <formula>"ZONA RIESGO ALTA"</formula>
    </cfRule>
  </conditionalFormatting>
  <conditionalFormatting sqref="M37">
    <cfRule type="cellIs" dxfId="427" priority="498" stopIfTrue="1" operator="equal">
      <formula>"INACEPTABLE"</formula>
    </cfRule>
    <cfRule type="cellIs" dxfId="426" priority="499" stopIfTrue="1" operator="equal">
      <formula>"IMPORTANTE"</formula>
    </cfRule>
    <cfRule type="cellIs" dxfId="425" priority="500" stopIfTrue="1" operator="equal">
      <formula>"MODERADO"</formula>
    </cfRule>
  </conditionalFormatting>
  <conditionalFormatting sqref="M37">
    <cfRule type="cellIs" dxfId="424" priority="497" stopIfTrue="1" operator="equal">
      <formula>"TOLERABLE"</formula>
    </cfRule>
  </conditionalFormatting>
  <conditionalFormatting sqref="M37">
    <cfRule type="cellIs" dxfId="423" priority="495" stopIfTrue="1" operator="equal">
      <formula>"ZONA RIESGO ALTA"</formula>
    </cfRule>
    <cfRule type="cellIs" dxfId="422" priority="496" stopIfTrue="1" operator="equal">
      <formula>"ZONA RIESGO EXTREMA"</formula>
    </cfRule>
  </conditionalFormatting>
  <conditionalFormatting sqref="M37">
    <cfRule type="cellIs" dxfId="421" priority="493" stopIfTrue="1" operator="equal">
      <formula>"ZONA RIESGO BAJA"</formula>
    </cfRule>
    <cfRule type="cellIs" dxfId="420" priority="494" stopIfTrue="1" operator="equal">
      <formula>"ZONA RIESGO MODERADA"</formula>
    </cfRule>
  </conditionalFormatting>
  <conditionalFormatting sqref="M40">
    <cfRule type="cellIs" dxfId="419" priority="481" stopIfTrue="1" operator="equal">
      <formula>"ZONA RIESGO MODERADA"</formula>
    </cfRule>
    <cfRule type="cellIs" dxfId="418" priority="482" stopIfTrue="1" operator="equal">
      <formula>"ZONA RIESGO ALTA"</formula>
    </cfRule>
  </conditionalFormatting>
  <conditionalFormatting sqref="M40">
    <cfRule type="cellIs" dxfId="417" priority="488" stopIfTrue="1" operator="equal">
      <formula>"INACEPTABLE"</formula>
    </cfRule>
    <cfRule type="cellIs" dxfId="416" priority="489" stopIfTrue="1" operator="equal">
      <formula>"IMPORTANTE"</formula>
    </cfRule>
    <cfRule type="cellIs" dxfId="415" priority="490" stopIfTrue="1" operator="equal">
      <formula>"MODERADO"</formula>
    </cfRule>
  </conditionalFormatting>
  <conditionalFormatting sqref="M40">
    <cfRule type="cellIs" dxfId="414" priority="487" stopIfTrue="1" operator="equal">
      <formula>"TOLERABLE"</formula>
    </cfRule>
  </conditionalFormatting>
  <conditionalFormatting sqref="M40">
    <cfRule type="cellIs" dxfId="413" priority="485" stopIfTrue="1" operator="equal">
      <formula>"ZONA RIESGO ALTA"</formula>
    </cfRule>
    <cfRule type="cellIs" dxfId="412" priority="486" stopIfTrue="1" operator="equal">
      <formula>"ZONA RIESGO EXTREMA"</formula>
    </cfRule>
  </conditionalFormatting>
  <conditionalFormatting sqref="M40">
    <cfRule type="cellIs" dxfId="411" priority="483" stopIfTrue="1" operator="equal">
      <formula>"ZONA RIESGO BAJA"</formula>
    </cfRule>
    <cfRule type="cellIs" dxfId="410" priority="484" stopIfTrue="1" operator="equal">
      <formula>"ZONA RIESGO MODERADA"</formula>
    </cfRule>
  </conditionalFormatting>
  <conditionalFormatting sqref="M45">
    <cfRule type="cellIs" dxfId="409" priority="471" stopIfTrue="1" operator="equal">
      <formula>"ZONA RIESGO MODERADA"</formula>
    </cfRule>
    <cfRule type="cellIs" dxfId="408" priority="472" stopIfTrue="1" operator="equal">
      <formula>"ZONA RIESGO ALTA"</formula>
    </cfRule>
  </conditionalFormatting>
  <conditionalFormatting sqref="M45">
    <cfRule type="cellIs" dxfId="407" priority="478" stopIfTrue="1" operator="equal">
      <formula>"INACEPTABLE"</formula>
    </cfRule>
    <cfRule type="cellIs" dxfId="406" priority="479" stopIfTrue="1" operator="equal">
      <formula>"IMPORTANTE"</formula>
    </cfRule>
    <cfRule type="cellIs" dxfId="405" priority="480" stopIfTrue="1" operator="equal">
      <formula>"MODERADO"</formula>
    </cfRule>
  </conditionalFormatting>
  <conditionalFormatting sqref="M45">
    <cfRule type="cellIs" dxfId="404" priority="477" stopIfTrue="1" operator="equal">
      <formula>"TOLERABLE"</formula>
    </cfRule>
  </conditionalFormatting>
  <conditionalFormatting sqref="M45">
    <cfRule type="cellIs" dxfId="403" priority="475" stopIfTrue="1" operator="equal">
      <formula>"ZONA RIESGO ALTA"</formula>
    </cfRule>
    <cfRule type="cellIs" dxfId="402" priority="476" stopIfTrue="1" operator="equal">
      <formula>"ZONA RIESGO EXTREMA"</formula>
    </cfRule>
  </conditionalFormatting>
  <conditionalFormatting sqref="M45">
    <cfRule type="cellIs" dxfId="401" priority="473" stopIfTrue="1" operator="equal">
      <formula>"ZONA RIESGO BAJA"</formula>
    </cfRule>
    <cfRule type="cellIs" dxfId="400" priority="474" stopIfTrue="1" operator="equal">
      <formula>"ZONA RIESGO MODERADA"</formula>
    </cfRule>
  </conditionalFormatting>
  <conditionalFormatting sqref="G45">
    <cfRule type="cellIs" dxfId="399" priority="461" stopIfTrue="1" operator="equal">
      <formula>"ZONA RIESGO MODERADA"</formula>
    </cfRule>
    <cfRule type="cellIs" dxfId="398" priority="462" stopIfTrue="1" operator="equal">
      <formula>"ZONA RIESGO ALTA"</formula>
    </cfRule>
  </conditionalFormatting>
  <conditionalFormatting sqref="G45">
    <cfRule type="cellIs" dxfId="397" priority="468" stopIfTrue="1" operator="equal">
      <formula>"INACEPTABLE"</formula>
    </cfRule>
    <cfRule type="cellIs" dxfId="396" priority="469" stopIfTrue="1" operator="equal">
      <formula>"IMPORTANTE"</formula>
    </cfRule>
    <cfRule type="cellIs" dxfId="395" priority="470" stopIfTrue="1" operator="equal">
      <formula>"MODERADO"</formula>
    </cfRule>
  </conditionalFormatting>
  <conditionalFormatting sqref="G45">
    <cfRule type="cellIs" dxfId="394" priority="467" stopIfTrue="1" operator="equal">
      <formula>"TOLERABLE"</formula>
    </cfRule>
  </conditionalFormatting>
  <conditionalFormatting sqref="G45">
    <cfRule type="cellIs" dxfId="393" priority="465" stopIfTrue="1" operator="equal">
      <formula>"ZONA RIESGO ALTA"</formula>
    </cfRule>
    <cfRule type="cellIs" dxfId="392" priority="466" stopIfTrue="1" operator="equal">
      <formula>"ZONA RIESGO EXTREMA"</formula>
    </cfRule>
  </conditionalFormatting>
  <conditionalFormatting sqref="G45">
    <cfRule type="cellIs" dxfId="391" priority="463" stopIfTrue="1" operator="equal">
      <formula>"ZONA RIESGO BAJA"</formula>
    </cfRule>
    <cfRule type="cellIs" dxfId="390" priority="464" stopIfTrue="1" operator="equal">
      <formula>"ZONA RIESGO MODERADA"</formula>
    </cfRule>
  </conditionalFormatting>
  <conditionalFormatting sqref="G49:G50">
    <cfRule type="cellIs" dxfId="389" priority="451" stopIfTrue="1" operator="equal">
      <formula>"ZONA RIESGO MODERADA"</formula>
    </cfRule>
    <cfRule type="cellIs" dxfId="388" priority="452" stopIfTrue="1" operator="equal">
      <formula>"ZONA RIESGO ALTA"</formula>
    </cfRule>
  </conditionalFormatting>
  <conditionalFormatting sqref="G49:G50">
    <cfRule type="cellIs" dxfId="387" priority="458" stopIfTrue="1" operator="equal">
      <formula>"INACEPTABLE"</formula>
    </cfRule>
    <cfRule type="cellIs" dxfId="386" priority="459" stopIfTrue="1" operator="equal">
      <formula>"IMPORTANTE"</formula>
    </cfRule>
    <cfRule type="cellIs" dxfId="385" priority="460" stopIfTrue="1" operator="equal">
      <formula>"MODERADO"</formula>
    </cfRule>
  </conditionalFormatting>
  <conditionalFormatting sqref="G49:G50">
    <cfRule type="cellIs" dxfId="384" priority="457" stopIfTrue="1" operator="equal">
      <formula>"TOLERABLE"</formula>
    </cfRule>
  </conditionalFormatting>
  <conditionalFormatting sqref="G49:G50">
    <cfRule type="cellIs" dxfId="383" priority="455" stopIfTrue="1" operator="equal">
      <formula>"ZONA RIESGO ALTA"</formula>
    </cfRule>
    <cfRule type="cellIs" dxfId="382" priority="456" stopIfTrue="1" operator="equal">
      <formula>"ZONA RIESGO EXTREMA"</formula>
    </cfRule>
  </conditionalFormatting>
  <conditionalFormatting sqref="G49:G50">
    <cfRule type="cellIs" dxfId="381" priority="453" stopIfTrue="1" operator="equal">
      <formula>"ZONA RIESGO BAJA"</formula>
    </cfRule>
    <cfRule type="cellIs" dxfId="380" priority="454" stopIfTrue="1" operator="equal">
      <formula>"ZONA RIESGO MODERADA"</formula>
    </cfRule>
  </conditionalFormatting>
  <conditionalFormatting sqref="G51">
    <cfRule type="cellIs" dxfId="379" priority="441" stopIfTrue="1" operator="equal">
      <formula>"ZONA RIESGO MODERADA"</formula>
    </cfRule>
    <cfRule type="cellIs" dxfId="378" priority="442" stopIfTrue="1" operator="equal">
      <formula>"ZONA RIESGO ALTA"</formula>
    </cfRule>
  </conditionalFormatting>
  <conditionalFormatting sqref="G51">
    <cfRule type="cellIs" dxfId="377" priority="448" stopIfTrue="1" operator="equal">
      <formula>"INACEPTABLE"</formula>
    </cfRule>
    <cfRule type="cellIs" dxfId="376" priority="449" stopIfTrue="1" operator="equal">
      <formula>"IMPORTANTE"</formula>
    </cfRule>
    <cfRule type="cellIs" dxfId="375" priority="450" stopIfTrue="1" operator="equal">
      <formula>"MODERADO"</formula>
    </cfRule>
  </conditionalFormatting>
  <conditionalFormatting sqref="G51">
    <cfRule type="cellIs" dxfId="374" priority="447" stopIfTrue="1" operator="equal">
      <formula>"TOLERABLE"</formula>
    </cfRule>
  </conditionalFormatting>
  <conditionalFormatting sqref="G51">
    <cfRule type="cellIs" dxfId="373" priority="445" stopIfTrue="1" operator="equal">
      <formula>"ZONA RIESGO ALTA"</formula>
    </cfRule>
    <cfRule type="cellIs" dxfId="372" priority="446" stopIfTrue="1" operator="equal">
      <formula>"ZONA RIESGO EXTREMA"</formula>
    </cfRule>
  </conditionalFormatting>
  <conditionalFormatting sqref="G51">
    <cfRule type="cellIs" dxfId="371" priority="443" stopIfTrue="1" operator="equal">
      <formula>"ZONA RIESGO BAJA"</formula>
    </cfRule>
    <cfRule type="cellIs" dxfId="370" priority="444" stopIfTrue="1" operator="equal">
      <formula>"ZONA RIESGO MODERADA"</formula>
    </cfRule>
  </conditionalFormatting>
  <conditionalFormatting sqref="M51">
    <cfRule type="cellIs" dxfId="369" priority="431" stopIfTrue="1" operator="equal">
      <formula>"ZONA RIESGO MODERADA"</formula>
    </cfRule>
    <cfRule type="cellIs" dxfId="368" priority="432" stopIfTrue="1" operator="equal">
      <formula>"ZONA RIESGO ALTA"</formula>
    </cfRule>
  </conditionalFormatting>
  <conditionalFormatting sqref="M51">
    <cfRule type="cellIs" dxfId="367" priority="438" stopIfTrue="1" operator="equal">
      <formula>"INACEPTABLE"</formula>
    </cfRule>
    <cfRule type="cellIs" dxfId="366" priority="439" stopIfTrue="1" operator="equal">
      <formula>"IMPORTANTE"</formula>
    </cfRule>
    <cfRule type="cellIs" dxfId="365" priority="440" stopIfTrue="1" operator="equal">
      <formula>"MODERADO"</formula>
    </cfRule>
  </conditionalFormatting>
  <conditionalFormatting sqref="M51">
    <cfRule type="cellIs" dxfId="364" priority="437" stopIfTrue="1" operator="equal">
      <formula>"TOLERABLE"</formula>
    </cfRule>
  </conditionalFormatting>
  <conditionalFormatting sqref="M51">
    <cfRule type="cellIs" dxfId="363" priority="435" stopIfTrue="1" operator="equal">
      <formula>"ZONA RIESGO ALTA"</formula>
    </cfRule>
    <cfRule type="cellIs" dxfId="362" priority="436" stopIfTrue="1" operator="equal">
      <formula>"ZONA RIESGO EXTREMA"</formula>
    </cfRule>
  </conditionalFormatting>
  <conditionalFormatting sqref="M51">
    <cfRule type="cellIs" dxfId="361" priority="433" stopIfTrue="1" operator="equal">
      <formula>"ZONA RIESGO BAJA"</formula>
    </cfRule>
    <cfRule type="cellIs" dxfId="360" priority="434" stopIfTrue="1" operator="equal">
      <formula>"ZONA RIESGO MODERADA"</formula>
    </cfRule>
  </conditionalFormatting>
  <conditionalFormatting sqref="M54">
    <cfRule type="cellIs" dxfId="359" priority="421" stopIfTrue="1" operator="equal">
      <formula>"ZONA RIESGO MODERADA"</formula>
    </cfRule>
    <cfRule type="cellIs" dxfId="358" priority="422" stopIfTrue="1" operator="equal">
      <formula>"ZONA RIESGO ALTA"</formula>
    </cfRule>
  </conditionalFormatting>
  <conditionalFormatting sqref="M54">
    <cfRule type="cellIs" dxfId="357" priority="428" stopIfTrue="1" operator="equal">
      <formula>"INACEPTABLE"</formula>
    </cfRule>
    <cfRule type="cellIs" dxfId="356" priority="429" stopIfTrue="1" operator="equal">
      <formula>"IMPORTANTE"</formula>
    </cfRule>
    <cfRule type="cellIs" dxfId="355" priority="430" stopIfTrue="1" operator="equal">
      <formula>"MODERADO"</formula>
    </cfRule>
  </conditionalFormatting>
  <conditionalFormatting sqref="M54">
    <cfRule type="cellIs" dxfId="354" priority="427" stopIfTrue="1" operator="equal">
      <formula>"TOLERABLE"</formula>
    </cfRule>
  </conditionalFormatting>
  <conditionalFormatting sqref="M54">
    <cfRule type="cellIs" dxfId="353" priority="425" stopIfTrue="1" operator="equal">
      <formula>"ZONA RIESGO ALTA"</formula>
    </cfRule>
    <cfRule type="cellIs" dxfId="352" priority="426" stopIfTrue="1" operator="equal">
      <formula>"ZONA RIESGO EXTREMA"</formula>
    </cfRule>
  </conditionalFormatting>
  <conditionalFormatting sqref="M54">
    <cfRule type="cellIs" dxfId="351" priority="423" stopIfTrue="1" operator="equal">
      <formula>"ZONA RIESGO BAJA"</formula>
    </cfRule>
    <cfRule type="cellIs" dxfId="350" priority="424" stopIfTrue="1" operator="equal">
      <formula>"ZONA RIESGO MODERADA"</formula>
    </cfRule>
  </conditionalFormatting>
  <conditionalFormatting sqref="M55">
    <cfRule type="cellIs" dxfId="349" priority="411" stopIfTrue="1" operator="equal">
      <formula>"ZONA RIESGO MODERADA"</formula>
    </cfRule>
    <cfRule type="cellIs" dxfId="348" priority="412" stopIfTrue="1" operator="equal">
      <formula>"ZONA RIESGO ALTA"</formula>
    </cfRule>
  </conditionalFormatting>
  <conditionalFormatting sqref="M55">
    <cfRule type="cellIs" dxfId="347" priority="418" stopIfTrue="1" operator="equal">
      <formula>"INACEPTABLE"</formula>
    </cfRule>
    <cfRule type="cellIs" dxfId="346" priority="419" stopIfTrue="1" operator="equal">
      <formula>"IMPORTANTE"</formula>
    </cfRule>
    <cfRule type="cellIs" dxfId="345" priority="420" stopIfTrue="1" operator="equal">
      <formula>"MODERADO"</formula>
    </cfRule>
  </conditionalFormatting>
  <conditionalFormatting sqref="M55">
    <cfRule type="cellIs" dxfId="344" priority="417" stopIfTrue="1" operator="equal">
      <formula>"TOLERABLE"</formula>
    </cfRule>
  </conditionalFormatting>
  <conditionalFormatting sqref="M55">
    <cfRule type="cellIs" dxfId="343" priority="415" stopIfTrue="1" operator="equal">
      <formula>"ZONA RIESGO ALTA"</formula>
    </cfRule>
    <cfRule type="cellIs" dxfId="342" priority="416" stopIfTrue="1" operator="equal">
      <formula>"ZONA RIESGO EXTREMA"</formula>
    </cfRule>
  </conditionalFormatting>
  <conditionalFormatting sqref="M55">
    <cfRule type="cellIs" dxfId="341" priority="413" stopIfTrue="1" operator="equal">
      <formula>"ZONA RIESGO BAJA"</formula>
    </cfRule>
    <cfRule type="cellIs" dxfId="340" priority="414" stopIfTrue="1" operator="equal">
      <formula>"ZONA RIESGO MODERADA"</formula>
    </cfRule>
  </conditionalFormatting>
  <conditionalFormatting sqref="G55">
    <cfRule type="cellIs" dxfId="339" priority="401" stopIfTrue="1" operator="equal">
      <formula>"ZONA RIESGO MODERADA"</formula>
    </cfRule>
    <cfRule type="cellIs" dxfId="338" priority="402" stopIfTrue="1" operator="equal">
      <formula>"ZONA RIESGO ALTA"</formula>
    </cfRule>
  </conditionalFormatting>
  <conditionalFormatting sqref="G55">
    <cfRule type="cellIs" dxfId="337" priority="408" stopIfTrue="1" operator="equal">
      <formula>"INACEPTABLE"</formula>
    </cfRule>
    <cfRule type="cellIs" dxfId="336" priority="409" stopIfTrue="1" operator="equal">
      <formula>"IMPORTANTE"</formula>
    </cfRule>
    <cfRule type="cellIs" dxfId="335" priority="410" stopIfTrue="1" operator="equal">
      <formula>"MODERADO"</formula>
    </cfRule>
  </conditionalFormatting>
  <conditionalFormatting sqref="G55">
    <cfRule type="cellIs" dxfId="334" priority="407" stopIfTrue="1" operator="equal">
      <formula>"TOLERABLE"</formula>
    </cfRule>
  </conditionalFormatting>
  <conditionalFormatting sqref="G55">
    <cfRule type="cellIs" dxfId="333" priority="405" stopIfTrue="1" operator="equal">
      <formula>"ZONA RIESGO ALTA"</formula>
    </cfRule>
    <cfRule type="cellIs" dxfId="332" priority="406" stopIfTrue="1" operator="equal">
      <formula>"ZONA RIESGO EXTREMA"</formula>
    </cfRule>
  </conditionalFormatting>
  <conditionalFormatting sqref="G55">
    <cfRule type="cellIs" dxfId="331" priority="403" stopIfTrue="1" operator="equal">
      <formula>"ZONA RIESGO BAJA"</formula>
    </cfRule>
    <cfRule type="cellIs" dxfId="330" priority="404" stopIfTrue="1" operator="equal">
      <formula>"ZONA RIESGO MODERADA"</formula>
    </cfRule>
  </conditionalFormatting>
  <conditionalFormatting sqref="G59">
    <cfRule type="cellIs" dxfId="329" priority="391" stopIfTrue="1" operator="equal">
      <formula>"ZONA RIESGO MODERADA"</formula>
    </cfRule>
    <cfRule type="cellIs" dxfId="328" priority="392" stopIfTrue="1" operator="equal">
      <formula>"ZONA RIESGO ALTA"</formula>
    </cfRule>
  </conditionalFormatting>
  <conditionalFormatting sqref="G59">
    <cfRule type="cellIs" dxfId="327" priority="398" stopIfTrue="1" operator="equal">
      <formula>"INACEPTABLE"</formula>
    </cfRule>
    <cfRule type="cellIs" dxfId="326" priority="399" stopIfTrue="1" operator="equal">
      <formula>"IMPORTANTE"</formula>
    </cfRule>
    <cfRule type="cellIs" dxfId="325" priority="400" stopIfTrue="1" operator="equal">
      <formula>"MODERADO"</formula>
    </cfRule>
  </conditionalFormatting>
  <conditionalFormatting sqref="G59">
    <cfRule type="cellIs" dxfId="324" priority="397" stopIfTrue="1" operator="equal">
      <formula>"TOLERABLE"</formula>
    </cfRule>
  </conditionalFormatting>
  <conditionalFormatting sqref="G59">
    <cfRule type="cellIs" dxfId="323" priority="395" stopIfTrue="1" operator="equal">
      <formula>"ZONA RIESGO ALTA"</formula>
    </cfRule>
    <cfRule type="cellIs" dxfId="322" priority="396" stopIfTrue="1" operator="equal">
      <formula>"ZONA RIESGO EXTREMA"</formula>
    </cfRule>
  </conditionalFormatting>
  <conditionalFormatting sqref="G59">
    <cfRule type="cellIs" dxfId="321" priority="393" stopIfTrue="1" operator="equal">
      <formula>"ZONA RIESGO BAJA"</formula>
    </cfRule>
    <cfRule type="cellIs" dxfId="320" priority="394" stopIfTrue="1" operator="equal">
      <formula>"ZONA RIESGO MODERADA"</formula>
    </cfRule>
  </conditionalFormatting>
  <conditionalFormatting sqref="M62">
    <cfRule type="cellIs" dxfId="319" priority="371" stopIfTrue="1" operator="equal">
      <formula>"ZONA RIESGO MODERADA"</formula>
    </cfRule>
    <cfRule type="cellIs" dxfId="318" priority="372" stopIfTrue="1" operator="equal">
      <formula>"ZONA RIESGO ALTA"</formula>
    </cfRule>
  </conditionalFormatting>
  <conditionalFormatting sqref="M62">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62">
    <cfRule type="cellIs" dxfId="314" priority="377" stopIfTrue="1" operator="equal">
      <formula>"TOLERABLE"</formula>
    </cfRule>
  </conditionalFormatting>
  <conditionalFormatting sqref="M62">
    <cfRule type="cellIs" dxfId="313" priority="375" stopIfTrue="1" operator="equal">
      <formula>"ZONA RIESGO ALTA"</formula>
    </cfRule>
    <cfRule type="cellIs" dxfId="312" priority="376" stopIfTrue="1" operator="equal">
      <formula>"ZONA RIESGO EXTREMA"</formula>
    </cfRule>
  </conditionalFormatting>
  <conditionalFormatting sqref="M62">
    <cfRule type="cellIs" dxfId="311" priority="373" stopIfTrue="1" operator="equal">
      <formula>"ZONA RIESGO BAJA"</formula>
    </cfRule>
    <cfRule type="cellIs" dxfId="310" priority="374" stopIfTrue="1" operator="equal">
      <formula>"ZONA RIESGO MODERADA"</formula>
    </cfRule>
  </conditionalFormatting>
  <conditionalFormatting sqref="M65">
    <cfRule type="cellIs" dxfId="309" priority="351" stopIfTrue="1" operator="equal">
      <formula>"ZONA RIESGO MODERADA"</formula>
    </cfRule>
    <cfRule type="cellIs" dxfId="308" priority="352" stopIfTrue="1" operator="equal">
      <formula>"ZONA RIESGO ALTA"</formula>
    </cfRule>
  </conditionalFormatting>
  <conditionalFormatting sqref="M65">
    <cfRule type="cellIs" dxfId="307" priority="358" stopIfTrue="1" operator="equal">
      <formula>"INACEPTABLE"</formula>
    </cfRule>
    <cfRule type="cellIs" dxfId="306" priority="359" stopIfTrue="1" operator="equal">
      <formula>"IMPORTANTE"</formula>
    </cfRule>
    <cfRule type="cellIs" dxfId="305" priority="360" stopIfTrue="1" operator="equal">
      <formula>"MODERADO"</formula>
    </cfRule>
  </conditionalFormatting>
  <conditionalFormatting sqref="M65">
    <cfRule type="cellIs" dxfId="304" priority="357" stopIfTrue="1" operator="equal">
      <formula>"TOLERABLE"</formula>
    </cfRule>
  </conditionalFormatting>
  <conditionalFormatting sqref="M65">
    <cfRule type="cellIs" dxfId="303" priority="355" stopIfTrue="1" operator="equal">
      <formula>"ZONA RIESGO ALTA"</formula>
    </cfRule>
    <cfRule type="cellIs" dxfId="302" priority="356" stopIfTrue="1" operator="equal">
      <formula>"ZONA RIESGO EXTREMA"</formula>
    </cfRule>
  </conditionalFormatting>
  <conditionalFormatting sqref="M65">
    <cfRule type="cellIs" dxfId="301" priority="353" stopIfTrue="1" operator="equal">
      <formula>"ZONA RIESGO BAJA"</formula>
    </cfRule>
    <cfRule type="cellIs" dxfId="300" priority="354" stopIfTrue="1" operator="equal">
      <formula>"ZONA RIESGO MODERADA"</formula>
    </cfRule>
  </conditionalFormatting>
  <conditionalFormatting sqref="M66:M67">
    <cfRule type="cellIs" dxfId="299" priority="341" stopIfTrue="1" operator="equal">
      <formula>"ZONA RIESGO MODERADA"</formula>
    </cfRule>
    <cfRule type="cellIs" dxfId="298" priority="342" stopIfTrue="1" operator="equal">
      <formula>"ZONA RIESGO ALTA"</formula>
    </cfRule>
  </conditionalFormatting>
  <conditionalFormatting sqref="M66:M67">
    <cfRule type="cellIs" dxfId="297" priority="348" stopIfTrue="1" operator="equal">
      <formula>"INACEPTABLE"</formula>
    </cfRule>
    <cfRule type="cellIs" dxfId="296" priority="349" stopIfTrue="1" operator="equal">
      <formula>"IMPORTANTE"</formula>
    </cfRule>
    <cfRule type="cellIs" dxfId="295" priority="350" stopIfTrue="1" operator="equal">
      <formula>"MODERADO"</formula>
    </cfRule>
  </conditionalFormatting>
  <conditionalFormatting sqref="M66:M67">
    <cfRule type="cellIs" dxfId="294" priority="347" stopIfTrue="1" operator="equal">
      <formula>"TOLERABLE"</formula>
    </cfRule>
  </conditionalFormatting>
  <conditionalFormatting sqref="M66:M67">
    <cfRule type="cellIs" dxfId="293" priority="345" stopIfTrue="1" operator="equal">
      <formula>"ZONA RIESGO ALTA"</formula>
    </cfRule>
    <cfRule type="cellIs" dxfId="292" priority="346" stopIfTrue="1" operator="equal">
      <formula>"ZONA RIESGO EXTREMA"</formula>
    </cfRule>
  </conditionalFormatting>
  <conditionalFormatting sqref="M66:M67">
    <cfRule type="cellIs" dxfId="291" priority="343" stopIfTrue="1" operator="equal">
      <formula>"ZONA RIESGO BAJA"</formula>
    </cfRule>
    <cfRule type="cellIs" dxfId="290" priority="344" stopIfTrue="1" operator="equal">
      <formula>"ZONA RIESGO MODERADA"</formula>
    </cfRule>
  </conditionalFormatting>
  <conditionalFormatting sqref="G65">
    <cfRule type="cellIs" dxfId="289" priority="321" stopIfTrue="1" operator="equal">
      <formula>"ZONA RIESGO MODERADA"</formula>
    </cfRule>
    <cfRule type="cellIs" dxfId="288" priority="322" stopIfTrue="1" operator="equal">
      <formula>"ZONA RIESGO ALTA"</formula>
    </cfRule>
  </conditionalFormatting>
  <conditionalFormatting sqref="G65">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G65">
    <cfRule type="cellIs" dxfId="284" priority="327" stopIfTrue="1" operator="equal">
      <formula>"TOLERABLE"</formula>
    </cfRule>
  </conditionalFormatting>
  <conditionalFormatting sqref="G65">
    <cfRule type="cellIs" dxfId="283" priority="325" stopIfTrue="1" operator="equal">
      <formula>"ZONA RIESGO ALTA"</formula>
    </cfRule>
    <cfRule type="cellIs" dxfId="282" priority="326" stopIfTrue="1" operator="equal">
      <formula>"ZONA RIESGO EXTREMA"</formula>
    </cfRule>
  </conditionalFormatting>
  <conditionalFormatting sqref="G65">
    <cfRule type="cellIs" dxfId="281" priority="323" stopIfTrue="1" operator="equal">
      <formula>"ZONA RIESGO BAJA"</formula>
    </cfRule>
    <cfRule type="cellIs" dxfId="280" priority="324" stopIfTrue="1" operator="equal">
      <formula>"ZONA RIESGO MODERADA"</formula>
    </cfRule>
  </conditionalFormatting>
  <conditionalFormatting sqref="G22">
    <cfRule type="cellIs" dxfId="279" priority="311" stopIfTrue="1" operator="equal">
      <formula>"ZONA RIESGO MODERADA"</formula>
    </cfRule>
    <cfRule type="cellIs" dxfId="278" priority="312" stopIfTrue="1" operator="equal">
      <formula>"ZONA RIESGO ALTA"</formula>
    </cfRule>
  </conditionalFormatting>
  <conditionalFormatting sqref="G22">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G22">
    <cfRule type="cellIs" dxfId="274" priority="317" stopIfTrue="1" operator="equal">
      <formula>"TOLERABLE"</formula>
    </cfRule>
  </conditionalFormatting>
  <conditionalFormatting sqref="G22">
    <cfRule type="cellIs" dxfId="273" priority="315" stopIfTrue="1" operator="equal">
      <formula>"ZONA RIESGO ALTA"</formula>
    </cfRule>
    <cfRule type="cellIs" dxfId="272" priority="316" stopIfTrue="1" operator="equal">
      <formula>"ZONA RIESGO EXTREMA"</formula>
    </cfRule>
  </conditionalFormatting>
  <conditionalFormatting sqref="G22">
    <cfRule type="cellIs" dxfId="271" priority="313" stopIfTrue="1" operator="equal">
      <formula>"ZONA RIESGO BAJA"</formula>
    </cfRule>
    <cfRule type="cellIs" dxfId="270" priority="314" stopIfTrue="1" operator="equal">
      <formula>"ZONA RIESGO MODERADA"</formula>
    </cfRule>
  </conditionalFormatting>
  <conditionalFormatting sqref="G23">
    <cfRule type="cellIs" dxfId="269" priority="301" stopIfTrue="1" operator="equal">
      <formula>"ZONA RIESGO MODERADA"</formula>
    </cfRule>
    <cfRule type="cellIs" dxfId="268" priority="302" stopIfTrue="1" operator="equal">
      <formula>"ZONA RIESGO ALTA"</formula>
    </cfRule>
  </conditionalFormatting>
  <conditionalFormatting sqref="G23">
    <cfRule type="cellIs" dxfId="267" priority="308" stopIfTrue="1" operator="equal">
      <formula>"INACEPTABLE"</formula>
    </cfRule>
    <cfRule type="cellIs" dxfId="266" priority="309" stopIfTrue="1" operator="equal">
      <formula>"IMPORTANTE"</formula>
    </cfRule>
    <cfRule type="cellIs" dxfId="265" priority="310" stopIfTrue="1" operator="equal">
      <formula>"MODERADO"</formula>
    </cfRule>
  </conditionalFormatting>
  <conditionalFormatting sqref="G23">
    <cfRule type="cellIs" dxfId="264" priority="307" stopIfTrue="1" operator="equal">
      <formula>"TOLERABLE"</formula>
    </cfRule>
  </conditionalFormatting>
  <conditionalFormatting sqref="G23">
    <cfRule type="cellIs" dxfId="263" priority="305" stopIfTrue="1" operator="equal">
      <formula>"ZONA RIESGO ALTA"</formula>
    </cfRule>
    <cfRule type="cellIs" dxfId="262" priority="306" stopIfTrue="1" operator="equal">
      <formula>"ZONA RIESGO EXTREMA"</formula>
    </cfRule>
  </conditionalFormatting>
  <conditionalFormatting sqref="G23">
    <cfRule type="cellIs" dxfId="261" priority="303" stopIfTrue="1" operator="equal">
      <formula>"ZONA RIESGO BAJA"</formula>
    </cfRule>
    <cfRule type="cellIs" dxfId="260" priority="304" stopIfTrue="1" operator="equal">
      <formula>"ZONA RIESGO MODERADA"</formula>
    </cfRule>
  </conditionalFormatting>
  <conditionalFormatting sqref="G24">
    <cfRule type="cellIs" dxfId="259" priority="291" stopIfTrue="1" operator="equal">
      <formula>"ZONA RIESGO MODERADA"</formula>
    </cfRule>
    <cfRule type="cellIs" dxfId="258" priority="292" stopIfTrue="1" operator="equal">
      <formula>"ZONA RIESGO ALTA"</formula>
    </cfRule>
  </conditionalFormatting>
  <conditionalFormatting sqref="G24">
    <cfRule type="cellIs" dxfId="257" priority="298" stopIfTrue="1" operator="equal">
      <formula>"INACEPTABLE"</formula>
    </cfRule>
    <cfRule type="cellIs" dxfId="256" priority="299" stopIfTrue="1" operator="equal">
      <formula>"IMPORTANTE"</formula>
    </cfRule>
    <cfRule type="cellIs" dxfId="255" priority="300" stopIfTrue="1" operator="equal">
      <formula>"MODERADO"</formula>
    </cfRule>
  </conditionalFormatting>
  <conditionalFormatting sqref="G24">
    <cfRule type="cellIs" dxfId="254" priority="297" stopIfTrue="1" operator="equal">
      <formula>"TOLERABLE"</formula>
    </cfRule>
  </conditionalFormatting>
  <conditionalFormatting sqref="G24">
    <cfRule type="cellIs" dxfId="253" priority="295" stopIfTrue="1" operator="equal">
      <formula>"ZONA RIESGO ALTA"</formula>
    </cfRule>
    <cfRule type="cellIs" dxfId="252" priority="296" stopIfTrue="1" operator="equal">
      <formula>"ZONA RIESGO EXTREMA"</formula>
    </cfRule>
  </conditionalFormatting>
  <conditionalFormatting sqref="G24">
    <cfRule type="cellIs" dxfId="251" priority="293" stopIfTrue="1" operator="equal">
      <formula>"ZONA RIESGO BAJA"</formula>
    </cfRule>
    <cfRule type="cellIs" dxfId="250" priority="294" stopIfTrue="1" operator="equal">
      <formula>"ZONA RIESGO MODERADA"</formula>
    </cfRule>
  </conditionalFormatting>
  <conditionalFormatting sqref="G28">
    <cfRule type="cellIs" dxfId="249" priority="281" stopIfTrue="1" operator="equal">
      <formula>"ZONA RIESGO MODERADA"</formula>
    </cfRule>
    <cfRule type="cellIs" dxfId="248" priority="282" stopIfTrue="1" operator="equal">
      <formula>"ZONA RIESGO ALTA"</formula>
    </cfRule>
  </conditionalFormatting>
  <conditionalFormatting sqref="G28">
    <cfRule type="cellIs" dxfId="247" priority="288" stopIfTrue="1" operator="equal">
      <formula>"INACEPTABLE"</formula>
    </cfRule>
    <cfRule type="cellIs" dxfId="246" priority="289" stopIfTrue="1" operator="equal">
      <formula>"IMPORTANTE"</formula>
    </cfRule>
    <cfRule type="cellIs" dxfId="245" priority="290" stopIfTrue="1" operator="equal">
      <formula>"MODERADO"</formula>
    </cfRule>
  </conditionalFormatting>
  <conditionalFormatting sqref="G28">
    <cfRule type="cellIs" dxfId="244" priority="287" stopIfTrue="1" operator="equal">
      <formula>"TOLERABLE"</formula>
    </cfRule>
  </conditionalFormatting>
  <conditionalFormatting sqref="G28">
    <cfRule type="cellIs" dxfId="243" priority="285" stopIfTrue="1" operator="equal">
      <formula>"ZONA RIESGO ALTA"</formula>
    </cfRule>
    <cfRule type="cellIs" dxfId="242" priority="286" stopIfTrue="1" operator="equal">
      <formula>"ZONA RIESGO EXTREMA"</formula>
    </cfRule>
  </conditionalFormatting>
  <conditionalFormatting sqref="G28">
    <cfRule type="cellIs" dxfId="241" priority="283" stopIfTrue="1" operator="equal">
      <formula>"ZONA RIESGO BAJA"</formula>
    </cfRule>
    <cfRule type="cellIs" dxfId="240" priority="284" stopIfTrue="1" operator="equal">
      <formula>"ZONA RIESGO MODERADA"</formula>
    </cfRule>
  </conditionalFormatting>
  <conditionalFormatting sqref="G36">
    <cfRule type="cellIs" dxfId="239" priority="261" stopIfTrue="1" operator="equal">
      <formula>"ZONA RIESGO MODERADA"</formula>
    </cfRule>
    <cfRule type="cellIs" dxfId="238" priority="262" stopIfTrue="1" operator="equal">
      <formula>"ZONA RIESGO ALTA"</formula>
    </cfRule>
  </conditionalFormatting>
  <conditionalFormatting sqref="G36">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36">
    <cfRule type="cellIs" dxfId="234" priority="267" stopIfTrue="1" operator="equal">
      <formula>"TOLERABLE"</formula>
    </cfRule>
  </conditionalFormatting>
  <conditionalFormatting sqref="G36">
    <cfRule type="cellIs" dxfId="233" priority="265" stopIfTrue="1" operator="equal">
      <formula>"ZONA RIESGO ALTA"</formula>
    </cfRule>
    <cfRule type="cellIs" dxfId="232" priority="266" stopIfTrue="1" operator="equal">
      <formula>"ZONA RIESGO EXTREMA"</formula>
    </cfRule>
  </conditionalFormatting>
  <conditionalFormatting sqref="G36">
    <cfRule type="cellIs" dxfId="231" priority="263" stopIfTrue="1" operator="equal">
      <formula>"ZONA RIESGO BAJA"</formula>
    </cfRule>
    <cfRule type="cellIs" dxfId="230" priority="264" stopIfTrue="1" operator="equal">
      <formula>"ZONA RIESGO MODERADA"</formula>
    </cfRule>
  </conditionalFormatting>
  <conditionalFormatting sqref="G37">
    <cfRule type="cellIs" dxfId="229" priority="251" stopIfTrue="1" operator="equal">
      <formula>"ZONA RIESGO MODERADA"</formula>
    </cfRule>
    <cfRule type="cellIs" dxfId="228" priority="252" stopIfTrue="1" operator="equal">
      <formula>"ZONA RIESGO ALTA"</formula>
    </cfRule>
  </conditionalFormatting>
  <conditionalFormatting sqref="G37">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37">
    <cfRule type="cellIs" dxfId="224" priority="257" stopIfTrue="1" operator="equal">
      <formula>"TOLERABLE"</formula>
    </cfRule>
  </conditionalFormatting>
  <conditionalFormatting sqref="G37">
    <cfRule type="cellIs" dxfId="223" priority="255" stopIfTrue="1" operator="equal">
      <formula>"ZONA RIESGO ALTA"</formula>
    </cfRule>
    <cfRule type="cellIs" dxfId="222" priority="256" stopIfTrue="1" operator="equal">
      <formula>"ZONA RIESGO EXTREMA"</formula>
    </cfRule>
  </conditionalFormatting>
  <conditionalFormatting sqref="G37">
    <cfRule type="cellIs" dxfId="221" priority="253" stopIfTrue="1" operator="equal">
      <formula>"ZONA RIESGO BAJA"</formula>
    </cfRule>
    <cfRule type="cellIs" dxfId="220" priority="254" stopIfTrue="1" operator="equal">
      <formula>"ZONA RIESGO MODERADA"</formula>
    </cfRule>
  </conditionalFormatting>
  <conditionalFormatting sqref="G39">
    <cfRule type="cellIs" dxfId="219" priority="241" stopIfTrue="1" operator="equal">
      <formula>"ZONA RIESGO MODERADA"</formula>
    </cfRule>
    <cfRule type="cellIs" dxfId="218" priority="242" stopIfTrue="1" operator="equal">
      <formula>"ZONA RIESGO ALTA"</formula>
    </cfRule>
  </conditionalFormatting>
  <conditionalFormatting sqref="G39">
    <cfRule type="cellIs" dxfId="217" priority="248" stopIfTrue="1" operator="equal">
      <formula>"INACEPTABLE"</formula>
    </cfRule>
    <cfRule type="cellIs" dxfId="216" priority="249" stopIfTrue="1" operator="equal">
      <formula>"IMPORTANTE"</formula>
    </cfRule>
    <cfRule type="cellIs" dxfId="215" priority="250" stopIfTrue="1" operator="equal">
      <formula>"MODERADO"</formula>
    </cfRule>
  </conditionalFormatting>
  <conditionalFormatting sqref="G39">
    <cfRule type="cellIs" dxfId="214" priority="247" stopIfTrue="1" operator="equal">
      <formula>"TOLERABLE"</formula>
    </cfRule>
  </conditionalFormatting>
  <conditionalFormatting sqref="G39">
    <cfRule type="cellIs" dxfId="213" priority="245" stopIfTrue="1" operator="equal">
      <formula>"ZONA RIESGO ALTA"</formula>
    </cfRule>
    <cfRule type="cellIs" dxfId="212" priority="246" stopIfTrue="1" operator="equal">
      <formula>"ZONA RIESGO EXTREMA"</formula>
    </cfRule>
  </conditionalFormatting>
  <conditionalFormatting sqref="G39">
    <cfRule type="cellIs" dxfId="211" priority="243" stopIfTrue="1" operator="equal">
      <formula>"ZONA RIESGO BAJA"</formula>
    </cfRule>
    <cfRule type="cellIs" dxfId="210" priority="244" stopIfTrue="1" operator="equal">
      <formula>"ZONA RIESGO MODERADA"</formula>
    </cfRule>
  </conditionalFormatting>
  <conditionalFormatting sqref="M39">
    <cfRule type="cellIs" dxfId="209" priority="231" stopIfTrue="1" operator="equal">
      <formula>"ZONA RIESGO MODERADA"</formula>
    </cfRule>
    <cfRule type="cellIs" dxfId="208" priority="232" stopIfTrue="1" operator="equal">
      <formula>"ZONA RIESGO ALTA"</formula>
    </cfRule>
  </conditionalFormatting>
  <conditionalFormatting sqref="M39">
    <cfRule type="cellIs" dxfId="207" priority="238" stopIfTrue="1" operator="equal">
      <formula>"INACEPTABLE"</formula>
    </cfRule>
    <cfRule type="cellIs" dxfId="206" priority="239" stopIfTrue="1" operator="equal">
      <formula>"IMPORTANTE"</formula>
    </cfRule>
    <cfRule type="cellIs" dxfId="205" priority="240" stopIfTrue="1" operator="equal">
      <formula>"MODERADO"</formula>
    </cfRule>
  </conditionalFormatting>
  <conditionalFormatting sqref="M39">
    <cfRule type="cellIs" dxfId="204" priority="237" stopIfTrue="1" operator="equal">
      <formula>"TOLERABLE"</formula>
    </cfRule>
  </conditionalFormatting>
  <conditionalFormatting sqref="M39">
    <cfRule type="cellIs" dxfId="203" priority="235" stopIfTrue="1" operator="equal">
      <formula>"ZONA RIESGO ALTA"</formula>
    </cfRule>
    <cfRule type="cellIs" dxfId="202" priority="236" stopIfTrue="1" operator="equal">
      <formula>"ZONA RIESGO EXTREMA"</formula>
    </cfRule>
  </conditionalFormatting>
  <conditionalFormatting sqref="M39">
    <cfRule type="cellIs" dxfId="201" priority="233" stopIfTrue="1" operator="equal">
      <formula>"ZONA RIESGO BAJA"</formula>
    </cfRule>
    <cfRule type="cellIs" dxfId="200" priority="234" stopIfTrue="1" operator="equal">
      <formula>"ZONA RIESGO MODERADA"</formula>
    </cfRule>
  </conditionalFormatting>
  <conditionalFormatting sqref="G40">
    <cfRule type="cellIs" dxfId="199" priority="221" stopIfTrue="1" operator="equal">
      <formula>"ZONA RIESGO MODERADA"</formula>
    </cfRule>
    <cfRule type="cellIs" dxfId="198" priority="222" stopIfTrue="1" operator="equal">
      <formula>"ZONA RIESGO ALTA"</formula>
    </cfRule>
  </conditionalFormatting>
  <conditionalFormatting sqref="G40">
    <cfRule type="cellIs" dxfId="197" priority="228" stopIfTrue="1" operator="equal">
      <formula>"INACEPTABLE"</formula>
    </cfRule>
    <cfRule type="cellIs" dxfId="196" priority="229" stopIfTrue="1" operator="equal">
      <formula>"IMPORTANTE"</formula>
    </cfRule>
    <cfRule type="cellIs" dxfId="195" priority="230" stopIfTrue="1" operator="equal">
      <formula>"MODERADO"</formula>
    </cfRule>
  </conditionalFormatting>
  <conditionalFormatting sqref="G40">
    <cfRule type="cellIs" dxfId="194" priority="227" stopIfTrue="1" operator="equal">
      <formula>"TOLERABLE"</formula>
    </cfRule>
  </conditionalFormatting>
  <conditionalFormatting sqref="G40">
    <cfRule type="cellIs" dxfId="193" priority="225" stopIfTrue="1" operator="equal">
      <formula>"ZONA RIESGO ALTA"</formula>
    </cfRule>
    <cfRule type="cellIs" dxfId="192" priority="226" stopIfTrue="1" operator="equal">
      <formula>"ZONA RIESGO EXTREMA"</formula>
    </cfRule>
  </conditionalFormatting>
  <conditionalFormatting sqref="G40">
    <cfRule type="cellIs" dxfId="191" priority="223" stopIfTrue="1" operator="equal">
      <formula>"ZONA RIESGO BAJA"</formula>
    </cfRule>
    <cfRule type="cellIs" dxfId="190" priority="224" stopIfTrue="1" operator="equal">
      <formula>"ZONA RIESGO MODERADA"</formula>
    </cfRule>
  </conditionalFormatting>
  <conditionalFormatting sqref="M50">
    <cfRule type="cellIs" dxfId="189" priority="201" stopIfTrue="1" operator="equal">
      <formula>"ZONA RIESGO MODERADA"</formula>
    </cfRule>
    <cfRule type="cellIs" dxfId="188" priority="202" stopIfTrue="1" operator="equal">
      <formula>"ZONA RIESGO ALTA"</formula>
    </cfRule>
  </conditionalFormatting>
  <conditionalFormatting sqref="M50">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50">
    <cfRule type="cellIs" dxfId="184" priority="207" stopIfTrue="1" operator="equal">
      <formula>"TOLERABLE"</formula>
    </cfRule>
  </conditionalFormatting>
  <conditionalFormatting sqref="M50">
    <cfRule type="cellIs" dxfId="183" priority="205" stopIfTrue="1" operator="equal">
      <formula>"ZONA RIESGO ALTA"</formula>
    </cfRule>
    <cfRule type="cellIs" dxfId="182" priority="206" stopIfTrue="1" operator="equal">
      <formula>"ZONA RIESGO EXTREMA"</formula>
    </cfRule>
  </conditionalFormatting>
  <conditionalFormatting sqref="M50">
    <cfRule type="cellIs" dxfId="181" priority="203" stopIfTrue="1" operator="equal">
      <formula>"ZONA RIESGO BAJA"</formula>
    </cfRule>
    <cfRule type="cellIs" dxfId="180" priority="204" stopIfTrue="1" operator="equal">
      <formula>"ZONA RIESGO MODERADA"</formula>
    </cfRule>
  </conditionalFormatting>
  <conditionalFormatting sqref="G54">
    <cfRule type="cellIs" dxfId="179" priority="191" stopIfTrue="1" operator="equal">
      <formula>"ZONA RIESGO MODERADA"</formula>
    </cfRule>
    <cfRule type="cellIs" dxfId="178" priority="192" stopIfTrue="1" operator="equal">
      <formula>"ZONA RIESGO ALTA"</formula>
    </cfRule>
  </conditionalFormatting>
  <conditionalFormatting sqref="G54">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54">
    <cfRule type="cellIs" dxfId="174" priority="197" stopIfTrue="1" operator="equal">
      <formula>"TOLERABLE"</formula>
    </cfRule>
  </conditionalFormatting>
  <conditionalFormatting sqref="G54">
    <cfRule type="cellIs" dxfId="173" priority="195" stopIfTrue="1" operator="equal">
      <formula>"ZONA RIESGO ALTA"</formula>
    </cfRule>
    <cfRule type="cellIs" dxfId="172" priority="196" stopIfTrue="1" operator="equal">
      <formula>"ZONA RIESGO EXTREMA"</formula>
    </cfRule>
  </conditionalFormatting>
  <conditionalFormatting sqref="G54">
    <cfRule type="cellIs" dxfId="171" priority="193" stopIfTrue="1" operator="equal">
      <formula>"ZONA RIESGO BAJA"</formula>
    </cfRule>
    <cfRule type="cellIs" dxfId="170" priority="194" stopIfTrue="1" operator="equal">
      <formula>"ZONA RIESGO MODERADA"</formula>
    </cfRule>
  </conditionalFormatting>
  <conditionalFormatting sqref="G62">
    <cfRule type="cellIs" dxfId="169" priority="181" stopIfTrue="1" operator="equal">
      <formula>"ZONA RIESGO MODERADA"</formula>
    </cfRule>
    <cfRule type="cellIs" dxfId="168" priority="182" stopIfTrue="1" operator="equal">
      <formula>"ZONA RIESGO ALTA"</formula>
    </cfRule>
  </conditionalFormatting>
  <conditionalFormatting sqref="G62">
    <cfRule type="cellIs" dxfId="167" priority="188" stopIfTrue="1" operator="equal">
      <formula>"INACEPTABLE"</formula>
    </cfRule>
    <cfRule type="cellIs" dxfId="166" priority="189" stopIfTrue="1" operator="equal">
      <formula>"IMPORTANTE"</formula>
    </cfRule>
    <cfRule type="cellIs" dxfId="165" priority="190" stopIfTrue="1" operator="equal">
      <formula>"MODERADO"</formula>
    </cfRule>
  </conditionalFormatting>
  <conditionalFormatting sqref="G62">
    <cfRule type="cellIs" dxfId="164" priority="187" stopIfTrue="1" operator="equal">
      <formula>"TOLERABLE"</formula>
    </cfRule>
  </conditionalFormatting>
  <conditionalFormatting sqref="G62">
    <cfRule type="cellIs" dxfId="163" priority="185" stopIfTrue="1" operator="equal">
      <formula>"ZONA RIESGO ALTA"</formula>
    </cfRule>
    <cfRule type="cellIs" dxfId="162" priority="186" stopIfTrue="1" operator="equal">
      <formula>"ZONA RIESGO EXTREMA"</formula>
    </cfRule>
  </conditionalFormatting>
  <conditionalFormatting sqref="G62">
    <cfRule type="cellIs" dxfId="161" priority="183" stopIfTrue="1" operator="equal">
      <formula>"ZONA RIESGO BAJA"</formula>
    </cfRule>
    <cfRule type="cellIs" dxfId="160" priority="184" stopIfTrue="1" operator="equal">
      <formula>"ZONA RIESGO MODERADA"</formula>
    </cfRule>
  </conditionalFormatting>
  <conditionalFormatting sqref="G63">
    <cfRule type="cellIs" dxfId="159" priority="171" stopIfTrue="1" operator="equal">
      <formula>"ZONA RIESGO MODERADA"</formula>
    </cfRule>
    <cfRule type="cellIs" dxfId="158" priority="172" stopIfTrue="1" operator="equal">
      <formula>"ZONA RIESGO ALTA"</formula>
    </cfRule>
  </conditionalFormatting>
  <conditionalFormatting sqref="G63">
    <cfRule type="cellIs" dxfId="157" priority="178" stopIfTrue="1" operator="equal">
      <formula>"INACEPTABLE"</formula>
    </cfRule>
    <cfRule type="cellIs" dxfId="156" priority="179" stopIfTrue="1" operator="equal">
      <formula>"IMPORTANTE"</formula>
    </cfRule>
    <cfRule type="cellIs" dxfId="155" priority="180" stopIfTrue="1" operator="equal">
      <formula>"MODERADO"</formula>
    </cfRule>
  </conditionalFormatting>
  <conditionalFormatting sqref="G63">
    <cfRule type="cellIs" dxfId="154" priority="177" stopIfTrue="1" operator="equal">
      <formula>"TOLERABLE"</formula>
    </cfRule>
  </conditionalFormatting>
  <conditionalFormatting sqref="G63">
    <cfRule type="cellIs" dxfId="153" priority="175" stopIfTrue="1" operator="equal">
      <formula>"ZONA RIESGO ALTA"</formula>
    </cfRule>
    <cfRule type="cellIs" dxfId="152" priority="176" stopIfTrue="1" operator="equal">
      <formula>"ZONA RIESGO EXTREMA"</formula>
    </cfRule>
  </conditionalFormatting>
  <conditionalFormatting sqref="G63">
    <cfRule type="cellIs" dxfId="151" priority="173" stopIfTrue="1" operator="equal">
      <formula>"ZONA RIESGO BAJA"</formula>
    </cfRule>
    <cfRule type="cellIs" dxfId="150" priority="174" stopIfTrue="1" operator="equal">
      <formula>"ZONA RIESGO MODERADA"</formula>
    </cfRule>
  </conditionalFormatting>
  <conditionalFormatting sqref="G67">
    <cfRule type="cellIs" dxfId="149" priority="151" stopIfTrue="1" operator="equal">
      <formula>"ZONA RIESGO MODERADA"</formula>
    </cfRule>
    <cfRule type="cellIs" dxfId="148" priority="152" stopIfTrue="1" operator="equal">
      <formula>"ZONA RIESGO ALTA"</formula>
    </cfRule>
  </conditionalFormatting>
  <conditionalFormatting sqref="G67">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67">
    <cfRule type="cellIs" dxfId="144" priority="157" stopIfTrue="1" operator="equal">
      <formula>"TOLERABLE"</formula>
    </cfRule>
  </conditionalFormatting>
  <conditionalFormatting sqref="G67">
    <cfRule type="cellIs" dxfId="143" priority="155" stopIfTrue="1" operator="equal">
      <formula>"ZONA RIESGO ALTA"</formula>
    </cfRule>
    <cfRule type="cellIs" dxfId="142" priority="156" stopIfTrue="1" operator="equal">
      <formula>"ZONA RIESGO EXTREMA"</formula>
    </cfRule>
  </conditionalFormatting>
  <conditionalFormatting sqref="G67">
    <cfRule type="cellIs" dxfId="141" priority="153" stopIfTrue="1" operator="equal">
      <formula>"ZONA RIESGO BAJA"</formula>
    </cfRule>
    <cfRule type="cellIs" dxfId="140" priority="154" stopIfTrue="1" operator="equal">
      <formula>"ZONA RIESGO MODERADA"</formula>
    </cfRule>
  </conditionalFormatting>
  <conditionalFormatting sqref="G71">
    <cfRule type="cellIs" dxfId="139" priority="141" stopIfTrue="1" operator="equal">
      <formula>"ZONA RIESGO MODERADA"</formula>
    </cfRule>
    <cfRule type="cellIs" dxfId="138" priority="142" stopIfTrue="1" operator="equal">
      <formula>"ZONA RIESGO ALTA"</formula>
    </cfRule>
  </conditionalFormatting>
  <conditionalFormatting sqref="G71">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71">
    <cfRule type="cellIs" dxfId="134" priority="147" stopIfTrue="1" operator="equal">
      <formula>"TOLERABLE"</formula>
    </cfRule>
  </conditionalFormatting>
  <conditionalFormatting sqref="G71">
    <cfRule type="cellIs" dxfId="133" priority="145" stopIfTrue="1" operator="equal">
      <formula>"ZONA RIESGO ALTA"</formula>
    </cfRule>
    <cfRule type="cellIs" dxfId="132" priority="146" stopIfTrue="1" operator="equal">
      <formula>"ZONA RIESGO EXTREMA"</formula>
    </cfRule>
  </conditionalFormatting>
  <conditionalFormatting sqref="G71">
    <cfRule type="cellIs" dxfId="131" priority="143" stopIfTrue="1" operator="equal">
      <formula>"ZONA RIESGO BAJA"</formula>
    </cfRule>
    <cfRule type="cellIs" dxfId="130" priority="144" stopIfTrue="1" operator="equal">
      <formula>"ZONA RIESGO MODERADA"</formula>
    </cfRule>
  </conditionalFormatting>
  <conditionalFormatting sqref="M18">
    <cfRule type="cellIs" dxfId="129" priority="121" stopIfTrue="1" operator="equal">
      <formula>"ZONA RIESGO MODERADA"</formula>
    </cfRule>
    <cfRule type="cellIs" dxfId="128" priority="122" stopIfTrue="1" operator="equal">
      <formula>"ZONA RIESGO ALTA"</formula>
    </cfRule>
  </conditionalFormatting>
  <conditionalFormatting sqref="M18">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8">
    <cfRule type="cellIs" dxfId="124" priority="127" stopIfTrue="1" operator="equal">
      <formula>"TOLERABLE"</formula>
    </cfRule>
  </conditionalFormatting>
  <conditionalFormatting sqref="M18">
    <cfRule type="cellIs" dxfId="123" priority="125" stopIfTrue="1" operator="equal">
      <formula>"ZONA RIESGO ALTA"</formula>
    </cfRule>
    <cfRule type="cellIs" dxfId="122" priority="126" stopIfTrue="1" operator="equal">
      <formula>"ZONA RIESGO EXTREMA"</formula>
    </cfRule>
  </conditionalFormatting>
  <conditionalFormatting sqref="M18">
    <cfRule type="cellIs" dxfId="121" priority="123" stopIfTrue="1" operator="equal">
      <formula>"ZONA RIESGO BAJA"</formula>
    </cfRule>
    <cfRule type="cellIs" dxfId="120" priority="124" stopIfTrue="1" operator="equal">
      <formula>"ZONA RIESGO MODERADA"</formula>
    </cfRule>
  </conditionalFormatting>
  <conditionalFormatting sqref="M23">
    <cfRule type="cellIs" dxfId="119" priority="111" stopIfTrue="1" operator="equal">
      <formula>"ZONA RIESGO MODERADA"</formula>
    </cfRule>
    <cfRule type="cellIs" dxfId="118" priority="112" stopIfTrue="1" operator="equal">
      <formula>"ZONA RIESGO ALTA"</formula>
    </cfRule>
  </conditionalFormatting>
  <conditionalFormatting sqref="M23">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3">
    <cfRule type="cellIs" dxfId="114" priority="117" stopIfTrue="1" operator="equal">
      <formula>"TOLERABLE"</formula>
    </cfRule>
  </conditionalFormatting>
  <conditionalFormatting sqref="M23">
    <cfRule type="cellIs" dxfId="113" priority="115" stopIfTrue="1" operator="equal">
      <formula>"ZONA RIESGO ALTA"</formula>
    </cfRule>
    <cfRule type="cellIs" dxfId="112" priority="116" stopIfTrue="1" operator="equal">
      <formula>"ZONA RIESGO EXTREMA"</formula>
    </cfRule>
  </conditionalFormatting>
  <conditionalFormatting sqref="M23">
    <cfRule type="cellIs" dxfId="111" priority="113" stopIfTrue="1" operator="equal">
      <formula>"ZONA RIESGO BAJA"</formula>
    </cfRule>
    <cfRule type="cellIs" dxfId="110" priority="114" stopIfTrue="1" operator="equal">
      <formula>"ZONA RIESGO MODERADA"</formula>
    </cfRule>
  </conditionalFormatting>
  <conditionalFormatting sqref="M24">
    <cfRule type="cellIs" dxfId="109" priority="101" stopIfTrue="1" operator="equal">
      <formula>"ZONA RIESGO MODERADA"</formula>
    </cfRule>
    <cfRule type="cellIs" dxfId="108" priority="102" stopIfTrue="1" operator="equal">
      <formula>"ZONA RIESGO ALTA"</formula>
    </cfRule>
  </conditionalFormatting>
  <conditionalFormatting sqref="M24">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4">
    <cfRule type="cellIs" dxfId="104" priority="107" stopIfTrue="1" operator="equal">
      <formula>"TOLERABLE"</formula>
    </cfRule>
  </conditionalFormatting>
  <conditionalFormatting sqref="M24">
    <cfRule type="cellIs" dxfId="103" priority="105" stopIfTrue="1" operator="equal">
      <formula>"ZONA RIESGO ALTA"</formula>
    </cfRule>
    <cfRule type="cellIs" dxfId="102" priority="106" stopIfTrue="1" operator="equal">
      <formula>"ZONA RIESGO EXTREMA"</formula>
    </cfRule>
  </conditionalFormatting>
  <conditionalFormatting sqref="M24">
    <cfRule type="cellIs" dxfId="101" priority="103" stopIfTrue="1" operator="equal">
      <formula>"ZONA RIESGO BAJA"</formula>
    </cfRule>
    <cfRule type="cellIs" dxfId="100" priority="104" stopIfTrue="1" operator="equal">
      <formula>"ZONA RIESGO MODERADA"</formula>
    </cfRule>
  </conditionalFormatting>
  <conditionalFormatting sqref="M26">
    <cfRule type="cellIs" dxfId="99" priority="91" stopIfTrue="1" operator="equal">
      <formula>"ZONA RIESGO MODERADA"</formula>
    </cfRule>
    <cfRule type="cellIs" dxfId="98" priority="92" stopIfTrue="1" operator="equal">
      <formula>"ZONA RIESGO ALTA"</formula>
    </cfRule>
  </conditionalFormatting>
  <conditionalFormatting sqref="M26">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6">
    <cfRule type="cellIs" dxfId="94" priority="97" stopIfTrue="1" operator="equal">
      <formula>"TOLERABLE"</formula>
    </cfRule>
  </conditionalFormatting>
  <conditionalFormatting sqref="M26">
    <cfRule type="cellIs" dxfId="93" priority="95" stopIfTrue="1" operator="equal">
      <formula>"ZONA RIESGO ALTA"</formula>
    </cfRule>
    <cfRule type="cellIs" dxfId="92" priority="96" stopIfTrue="1" operator="equal">
      <formula>"ZONA RIESGO EXTREMA"</formula>
    </cfRule>
  </conditionalFormatting>
  <conditionalFormatting sqref="M26">
    <cfRule type="cellIs" dxfId="91" priority="93" stopIfTrue="1" operator="equal">
      <formula>"ZONA RIESGO BAJA"</formula>
    </cfRule>
    <cfRule type="cellIs" dxfId="90" priority="94" stopIfTrue="1" operator="equal">
      <formula>"ZONA RIESGO MODERADA"</formula>
    </cfRule>
  </conditionalFormatting>
  <conditionalFormatting sqref="M27">
    <cfRule type="cellIs" dxfId="89" priority="81" stopIfTrue="1" operator="equal">
      <formula>"ZONA RIESGO MODERADA"</formula>
    </cfRule>
    <cfRule type="cellIs" dxfId="88" priority="82" stopIfTrue="1" operator="equal">
      <formula>"ZONA RIESGO ALTA"</formula>
    </cfRule>
  </conditionalFormatting>
  <conditionalFormatting sqref="M27">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7">
    <cfRule type="cellIs" dxfId="84" priority="87" stopIfTrue="1" operator="equal">
      <formula>"TOLERABLE"</formula>
    </cfRule>
  </conditionalFormatting>
  <conditionalFormatting sqref="M27">
    <cfRule type="cellIs" dxfId="83" priority="85" stopIfTrue="1" operator="equal">
      <formula>"ZONA RIESGO ALTA"</formula>
    </cfRule>
    <cfRule type="cellIs" dxfId="82" priority="86" stopIfTrue="1" operator="equal">
      <formula>"ZONA RIESGO EXTREMA"</formula>
    </cfRule>
  </conditionalFormatting>
  <conditionalFormatting sqref="M27">
    <cfRule type="cellIs" dxfId="81" priority="83" stopIfTrue="1" operator="equal">
      <formula>"ZONA RIESGO BAJA"</formula>
    </cfRule>
    <cfRule type="cellIs" dxfId="80" priority="84" stopIfTrue="1" operator="equal">
      <formula>"ZONA RIESGO MODERADA"</formula>
    </cfRule>
  </conditionalFormatting>
  <conditionalFormatting sqref="M28">
    <cfRule type="cellIs" dxfId="79" priority="71" stopIfTrue="1" operator="equal">
      <formula>"ZONA RIESGO MODERADA"</formula>
    </cfRule>
    <cfRule type="cellIs" dxfId="78" priority="72" stopIfTrue="1" operator="equal">
      <formula>"ZONA RIESGO ALTA"</formula>
    </cfRule>
  </conditionalFormatting>
  <conditionalFormatting sqref="M28">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8">
    <cfRule type="cellIs" dxfId="74" priority="77" stopIfTrue="1" operator="equal">
      <formula>"TOLERABLE"</formula>
    </cfRule>
  </conditionalFormatting>
  <conditionalFormatting sqref="M28">
    <cfRule type="cellIs" dxfId="73" priority="75" stopIfTrue="1" operator="equal">
      <formula>"ZONA RIESGO ALTA"</formula>
    </cfRule>
    <cfRule type="cellIs" dxfId="72" priority="76" stopIfTrue="1" operator="equal">
      <formula>"ZONA RIESGO EXTREMA"</formula>
    </cfRule>
  </conditionalFormatting>
  <conditionalFormatting sqref="M28">
    <cfRule type="cellIs" dxfId="71" priority="73" stopIfTrue="1" operator="equal">
      <formula>"ZONA RIESGO BAJA"</formula>
    </cfRule>
    <cfRule type="cellIs" dxfId="70" priority="74" stopIfTrue="1" operator="equal">
      <formula>"ZONA RIESGO MODERADA"</formula>
    </cfRule>
  </conditionalFormatting>
  <conditionalFormatting sqref="M33">
    <cfRule type="cellIs" dxfId="69" priority="61" stopIfTrue="1" operator="equal">
      <formula>"ZONA RIESGO MODERADA"</formula>
    </cfRule>
    <cfRule type="cellIs" dxfId="68" priority="62" stopIfTrue="1" operator="equal">
      <formula>"ZONA RIESGO ALTA"</formula>
    </cfRule>
  </conditionalFormatting>
  <conditionalFormatting sqref="M33">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3">
    <cfRule type="cellIs" dxfId="64" priority="67" stopIfTrue="1" operator="equal">
      <formula>"TOLERABLE"</formula>
    </cfRule>
  </conditionalFormatting>
  <conditionalFormatting sqref="M33">
    <cfRule type="cellIs" dxfId="63" priority="65" stopIfTrue="1" operator="equal">
      <formula>"ZONA RIESGO ALTA"</formula>
    </cfRule>
    <cfRule type="cellIs" dxfId="62" priority="66" stopIfTrue="1" operator="equal">
      <formula>"ZONA RIESGO EXTREMA"</formula>
    </cfRule>
  </conditionalFormatting>
  <conditionalFormatting sqref="M33">
    <cfRule type="cellIs" dxfId="61" priority="63" stopIfTrue="1" operator="equal">
      <formula>"ZONA RIESGO BAJA"</formula>
    </cfRule>
    <cfRule type="cellIs" dxfId="60" priority="64" stopIfTrue="1" operator="equal">
      <formula>"ZONA RIESGO MODERADA"</formula>
    </cfRule>
  </conditionalFormatting>
  <conditionalFormatting sqref="M42">
    <cfRule type="cellIs" dxfId="59" priority="51" stopIfTrue="1" operator="equal">
      <formula>"ZONA RIESGO MODERADA"</formula>
    </cfRule>
    <cfRule type="cellIs" dxfId="58" priority="52" stopIfTrue="1" operator="equal">
      <formula>"ZONA RIESGO ALTA"</formula>
    </cfRule>
  </conditionalFormatting>
  <conditionalFormatting sqref="M42">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2">
    <cfRule type="cellIs" dxfId="54" priority="57" stopIfTrue="1" operator="equal">
      <formula>"TOLERABLE"</formula>
    </cfRule>
  </conditionalFormatting>
  <conditionalFormatting sqref="M42">
    <cfRule type="cellIs" dxfId="53" priority="55" stopIfTrue="1" operator="equal">
      <formula>"ZONA RIESGO ALTA"</formula>
    </cfRule>
    <cfRule type="cellIs" dxfId="52" priority="56" stopIfTrue="1" operator="equal">
      <formula>"ZONA RIESGO EXTREMA"</formula>
    </cfRule>
  </conditionalFormatting>
  <conditionalFormatting sqref="M42">
    <cfRule type="cellIs" dxfId="51" priority="53" stopIfTrue="1" operator="equal">
      <formula>"ZONA RIESGO BAJA"</formula>
    </cfRule>
    <cfRule type="cellIs" dxfId="50" priority="54" stopIfTrue="1" operator="equal">
      <formula>"ZONA RIESGO MODERADA"</formula>
    </cfRule>
  </conditionalFormatting>
  <conditionalFormatting sqref="G42">
    <cfRule type="cellIs" dxfId="49" priority="41" stopIfTrue="1" operator="equal">
      <formula>"ZONA RIESGO MODERADA"</formula>
    </cfRule>
    <cfRule type="cellIs" dxfId="48" priority="42" stopIfTrue="1" operator="equal">
      <formula>"ZONA RIESGO ALTA"</formula>
    </cfRule>
  </conditionalFormatting>
  <conditionalFormatting sqref="G42">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2">
    <cfRule type="cellIs" dxfId="44" priority="47" stopIfTrue="1" operator="equal">
      <formula>"TOLERABLE"</formula>
    </cfRule>
  </conditionalFormatting>
  <conditionalFormatting sqref="G42">
    <cfRule type="cellIs" dxfId="43" priority="45" stopIfTrue="1" operator="equal">
      <formula>"ZONA RIESGO ALTA"</formula>
    </cfRule>
    <cfRule type="cellIs" dxfId="42" priority="46" stopIfTrue="1" operator="equal">
      <formula>"ZONA RIESGO EXTREMA"</formula>
    </cfRule>
  </conditionalFormatting>
  <conditionalFormatting sqref="G42">
    <cfRule type="cellIs" dxfId="41" priority="43" stopIfTrue="1" operator="equal">
      <formula>"ZONA RIESGO BAJA"</formula>
    </cfRule>
    <cfRule type="cellIs" dxfId="40" priority="44" stopIfTrue="1" operator="equal">
      <formula>"ZONA RIESGO MODERADA"</formula>
    </cfRule>
  </conditionalFormatting>
  <conditionalFormatting sqref="G46">
    <cfRule type="cellIs" dxfId="39" priority="31" stopIfTrue="1" operator="equal">
      <formula>"ZONA RIESGO MODERADA"</formula>
    </cfRule>
    <cfRule type="cellIs" dxfId="38" priority="32" stopIfTrue="1" operator="equal">
      <formula>"ZONA RIESGO ALTA"</formula>
    </cfRule>
  </conditionalFormatting>
  <conditionalFormatting sqref="G46">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6">
    <cfRule type="cellIs" dxfId="34" priority="37" stopIfTrue="1" operator="equal">
      <formula>"TOLERABLE"</formula>
    </cfRule>
  </conditionalFormatting>
  <conditionalFormatting sqref="G46">
    <cfRule type="cellIs" dxfId="33" priority="35" stopIfTrue="1" operator="equal">
      <formula>"ZONA RIESGO ALTA"</formula>
    </cfRule>
    <cfRule type="cellIs" dxfId="32" priority="36" stopIfTrue="1" operator="equal">
      <formula>"ZONA RIESGO EXTREMA"</formula>
    </cfRule>
  </conditionalFormatting>
  <conditionalFormatting sqref="G46">
    <cfRule type="cellIs" dxfId="31" priority="33" stopIfTrue="1" operator="equal">
      <formula>"ZONA RIESGO BAJA"</formula>
    </cfRule>
    <cfRule type="cellIs" dxfId="30" priority="34" stopIfTrue="1" operator="equal">
      <formula>"ZONA RIESGO MODERADA"</formula>
    </cfRule>
  </conditionalFormatting>
  <conditionalFormatting sqref="M46">
    <cfRule type="cellIs" dxfId="29" priority="21" stopIfTrue="1" operator="equal">
      <formula>"ZONA RIESGO MODERADA"</formula>
    </cfRule>
    <cfRule type="cellIs" dxfId="28" priority="22" stopIfTrue="1" operator="equal">
      <formula>"ZONA RIESGO ALTA"</formula>
    </cfRule>
  </conditionalFormatting>
  <conditionalFormatting sqref="M46">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6">
    <cfRule type="cellIs" dxfId="24" priority="27" stopIfTrue="1" operator="equal">
      <formula>"TOLERABLE"</formula>
    </cfRule>
  </conditionalFormatting>
  <conditionalFormatting sqref="M46">
    <cfRule type="cellIs" dxfId="23" priority="25" stopIfTrue="1" operator="equal">
      <formula>"ZONA RIESGO ALTA"</formula>
    </cfRule>
    <cfRule type="cellIs" dxfId="22" priority="26" stopIfTrue="1" operator="equal">
      <formula>"ZONA RIESGO EXTREMA"</formula>
    </cfRule>
  </conditionalFormatting>
  <conditionalFormatting sqref="M46">
    <cfRule type="cellIs" dxfId="21" priority="23" stopIfTrue="1" operator="equal">
      <formula>"ZONA RIESGO BAJA"</formula>
    </cfRule>
    <cfRule type="cellIs" dxfId="20" priority="24" stopIfTrue="1" operator="equal">
      <formula>"ZONA RIESGO MODERADA"</formula>
    </cfRule>
  </conditionalFormatting>
  <conditionalFormatting sqref="M57">
    <cfRule type="cellIs" dxfId="19" priority="11" stopIfTrue="1" operator="equal">
      <formula>"ZONA RIESGO MODERADA"</formula>
    </cfRule>
    <cfRule type="cellIs" dxfId="18" priority="12" stopIfTrue="1" operator="equal">
      <formula>"ZONA RIESGO ALTA"</formula>
    </cfRule>
  </conditionalFormatting>
  <conditionalFormatting sqref="M57">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7">
    <cfRule type="cellIs" dxfId="14" priority="17" stopIfTrue="1" operator="equal">
      <formula>"TOLERABLE"</formula>
    </cfRule>
  </conditionalFormatting>
  <conditionalFormatting sqref="M57">
    <cfRule type="cellIs" dxfId="13" priority="15" stopIfTrue="1" operator="equal">
      <formula>"ZONA RIESGO ALTA"</formula>
    </cfRule>
    <cfRule type="cellIs" dxfId="12" priority="16" stopIfTrue="1" operator="equal">
      <formula>"ZONA RIESGO EXTREMA"</formula>
    </cfRule>
  </conditionalFormatting>
  <conditionalFormatting sqref="M57">
    <cfRule type="cellIs" dxfId="11" priority="13" stopIfTrue="1" operator="equal">
      <formula>"ZONA RIESGO BAJA"</formula>
    </cfRule>
    <cfRule type="cellIs" dxfId="10" priority="14" stopIfTrue="1" operator="equal">
      <formula>"ZONA RIESGO MODERADA"</formula>
    </cfRule>
  </conditionalFormatting>
  <conditionalFormatting sqref="M61">
    <cfRule type="cellIs" dxfId="9" priority="1" stopIfTrue="1" operator="equal">
      <formula>"ZONA RIESGO MODERADA"</formula>
    </cfRule>
    <cfRule type="cellIs" dxfId="8" priority="2" stopIfTrue="1" operator="equal">
      <formula>"ZONA RIESGO ALTA"</formula>
    </cfRule>
  </conditionalFormatting>
  <conditionalFormatting sqref="M61">
    <cfRule type="cellIs" dxfId="7" priority="8" stopIfTrue="1" operator="equal">
      <formula>"INACEPTABLE"</formula>
    </cfRule>
    <cfRule type="cellIs" dxfId="6" priority="9" stopIfTrue="1" operator="equal">
      <formula>"IMPORTANTE"</formula>
    </cfRule>
    <cfRule type="cellIs" dxfId="5" priority="10" stopIfTrue="1" operator="equal">
      <formula>"MODERADO"</formula>
    </cfRule>
  </conditionalFormatting>
  <conditionalFormatting sqref="M61">
    <cfRule type="cellIs" dxfId="4" priority="7" stopIfTrue="1" operator="equal">
      <formula>"TOLERABLE"</formula>
    </cfRule>
  </conditionalFormatting>
  <conditionalFormatting sqref="M61">
    <cfRule type="cellIs" dxfId="3" priority="5" stopIfTrue="1" operator="equal">
      <formula>"ZONA RIESGO ALTA"</formula>
    </cfRule>
    <cfRule type="cellIs" dxfId="2" priority="6" stopIfTrue="1" operator="equal">
      <formula>"ZONA RIESGO EXTREMA"</formula>
    </cfRule>
  </conditionalFormatting>
  <conditionalFormatting sqref="M61">
    <cfRule type="cellIs" dxfId="1" priority="3" stopIfTrue="1" operator="equal">
      <formula>"ZONA RIESGO BAJA"</formula>
    </cfRule>
    <cfRule type="cellIs" dxfId="0" priority="4" stopIfTrue="1" operator="equal">
      <formula>"ZONA RIESGO MODERADA"</formula>
    </cfRule>
  </conditionalFormatting>
  <dataValidations count="6">
    <dataValidation type="list" allowBlank="1" showInputMessage="1" showErrorMessage="1" sqref="P6:P8">
      <formula1>$H$32:$H$51</formula1>
    </dataValidation>
    <dataValidation type="list" allowBlank="1" showInputMessage="1" showErrorMessage="1" sqref="P10:P15">
      <formula1>$H$32:$H$43</formula1>
    </dataValidation>
    <dataValidation allowBlank="1" showInputMessage="1" showErrorMessage="1" prompt="Es la materialización del riesgo y las consecuencias de su aparición. Su escala es: 5 bajo impacto, 10 medio, 20 alto impacto._x000a_" sqref="F5"/>
    <dataValidation allowBlank="1" showInputMessage="1" showErrorMessage="1" prompt="La probabilidad se encuentra determinada por una escala de 1 a 3, siendo 1 la menor probabilidad de ocurrencia del riesgo y 3 la mayor probabilidad de  ocurrencia." sqref="E5"/>
    <dataValidation type="list" allowBlank="1" showInputMessage="1" showErrorMessage="1" sqref="P42:P43">
      <formula1>$G$31:$G$42</formula1>
    </dataValidation>
    <dataValidation type="list" allowBlank="1" showInputMessage="1" showErrorMessage="1" sqref="P69 P61:P63 P66:P67 P57:P59">
      <formula1>$G$28:$G$46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zoomScaleNormal="100" workbookViewId="0">
      <pane ySplit="1" topLeftCell="A2" activePane="bottomLeft" state="frozen"/>
      <selection pane="bottomLeft" activeCell="D12" sqref="D12:D13"/>
    </sheetView>
  </sheetViews>
  <sheetFormatPr baseColWidth="10" defaultRowHeight="14.25" x14ac:dyDescent="0.2"/>
  <cols>
    <col min="1" max="1" width="2.28515625" style="55" customWidth="1"/>
    <col min="2" max="2" width="14.28515625" style="55" bestFit="1" customWidth="1"/>
    <col min="3" max="3" width="28.5703125" style="55" customWidth="1"/>
    <col min="4" max="4" width="25.5703125" style="55" customWidth="1"/>
    <col min="5" max="5" width="33.7109375" style="55" customWidth="1"/>
    <col min="6" max="9" width="4" style="55" customWidth="1"/>
    <col min="10" max="10" width="14.5703125" style="55" customWidth="1"/>
    <col min="11" max="11" width="29.7109375" style="55" customWidth="1"/>
    <col min="12" max="16384" width="11.42578125" style="55"/>
  </cols>
  <sheetData>
    <row r="1" spans="2:15" ht="69" customHeight="1" x14ac:dyDescent="0.2">
      <c r="C1" s="132" t="s">
        <v>409</v>
      </c>
      <c r="D1" s="133"/>
      <c r="E1" s="133"/>
      <c r="F1" s="133"/>
      <c r="G1" s="133"/>
      <c r="H1" s="133"/>
      <c r="I1" s="133"/>
      <c r="J1" s="133"/>
      <c r="K1" s="133"/>
    </row>
    <row r="3" spans="2:15" x14ac:dyDescent="0.2">
      <c r="B3" s="134" t="s">
        <v>410</v>
      </c>
      <c r="C3" s="134"/>
      <c r="D3" s="86">
        <v>1100</v>
      </c>
      <c r="E3" s="86"/>
      <c r="F3" s="33"/>
      <c r="G3" s="66"/>
      <c r="H3" s="66"/>
      <c r="I3" s="66"/>
      <c r="J3" s="66"/>
      <c r="K3" s="66"/>
    </row>
    <row r="4" spans="2:15" x14ac:dyDescent="0.2">
      <c r="B4" s="134" t="s">
        <v>411</v>
      </c>
      <c r="C4" s="134"/>
      <c r="D4" s="67" t="s">
        <v>412</v>
      </c>
      <c r="E4" s="67"/>
      <c r="F4" s="13"/>
      <c r="G4" s="54"/>
      <c r="H4" s="54"/>
      <c r="I4" s="54"/>
      <c r="J4" s="54"/>
      <c r="K4" s="57"/>
      <c r="L4" s="54"/>
      <c r="M4" s="54"/>
      <c r="N4" s="54"/>
      <c r="O4" s="54"/>
    </row>
    <row r="5" spans="2:15" ht="15" thickBot="1" x14ac:dyDescent="0.25">
      <c r="B5" s="135" t="s">
        <v>413</v>
      </c>
      <c r="C5" s="135"/>
      <c r="D5" s="134" t="s">
        <v>414</v>
      </c>
      <c r="E5" s="134"/>
      <c r="F5" s="134"/>
      <c r="G5" s="134"/>
      <c r="H5" s="134"/>
      <c r="I5" s="134"/>
      <c r="J5" s="134"/>
      <c r="K5" s="134"/>
      <c r="L5" s="56"/>
      <c r="M5" s="60"/>
      <c r="N5" s="61"/>
    </row>
    <row r="6" spans="2:15" ht="27.75" customHeight="1" thickBot="1" x14ac:dyDescent="0.25">
      <c r="B6" s="68"/>
      <c r="C6" s="68"/>
      <c r="D6" s="69"/>
      <c r="E6" s="13"/>
      <c r="G6" s="56"/>
      <c r="H6" s="58"/>
      <c r="I6" s="62"/>
      <c r="J6" s="56"/>
      <c r="K6" s="56"/>
      <c r="L6" s="56"/>
      <c r="M6" s="60"/>
      <c r="N6" s="61"/>
    </row>
    <row r="7" spans="2:15" x14ac:dyDescent="0.2">
      <c r="B7" s="125" t="s">
        <v>374</v>
      </c>
      <c r="C7" s="126"/>
      <c r="D7" s="129" t="s">
        <v>375</v>
      </c>
      <c r="E7" s="129"/>
      <c r="F7" s="129" t="s">
        <v>376</v>
      </c>
      <c r="G7" s="129"/>
      <c r="H7" s="129"/>
      <c r="I7" s="129"/>
      <c r="J7" s="129" t="s">
        <v>378</v>
      </c>
      <c r="K7" s="121" t="s">
        <v>379</v>
      </c>
      <c r="L7" s="64"/>
      <c r="M7" s="60"/>
      <c r="N7" s="61"/>
    </row>
    <row r="8" spans="2:15" x14ac:dyDescent="0.2">
      <c r="B8" s="127"/>
      <c r="C8" s="128"/>
      <c r="D8" s="130"/>
      <c r="E8" s="130"/>
      <c r="F8" s="130" t="s">
        <v>377</v>
      </c>
      <c r="G8" s="130"/>
      <c r="H8" s="130"/>
      <c r="I8" s="130"/>
      <c r="J8" s="130"/>
      <c r="K8" s="122"/>
      <c r="L8" s="64"/>
      <c r="M8" s="60"/>
      <c r="N8" s="61"/>
    </row>
    <row r="9" spans="2:15" ht="38.25" x14ac:dyDescent="0.2">
      <c r="B9" s="77" t="s">
        <v>380</v>
      </c>
      <c r="C9" s="70" t="s">
        <v>381</v>
      </c>
      <c r="D9" s="70" t="s">
        <v>382</v>
      </c>
      <c r="E9" s="70" t="s">
        <v>34</v>
      </c>
      <c r="F9" s="70">
        <v>1</v>
      </c>
      <c r="G9" s="70">
        <v>2</v>
      </c>
      <c r="H9" s="70">
        <v>3</v>
      </c>
      <c r="I9" s="70">
        <v>4</v>
      </c>
      <c r="J9" s="70">
        <v>2020</v>
      </c>
      <c r="K9" s="122"/>
      <c r="L9" s="64"/>
      <c r="M9" s="60"/>
      <c r="N9" s="61"/>
    </row>
    <row r="10" spans="2:15" ht="47.25" customHeight="1" x14ac:dyDescent="0.2">
      <c r="B10" s="131" t="s">
        <v>383</v>
      </c>
      <c r="C10" s="139" t="s">
        <v>384</v>
      </c>
      <c r="D10" s="137" t="s">
        <v>385</v>
      </c>
      <c r="E10" s="87" t="s">
        <v>386</v>
      </c>
      <c r="F10" s="72"/>
      <c r="G10" s="73"/>
      <c r="H10" s="73"/>
      <c r="I10" s="74"/>
      <c r="J10" s="123" t="s">
        <v>415</v>
      </c>
      <c r="K10" s="78" t="s">
        <v>418</v>
      </c>
      <c r="L10" s="64"/>
      <c r="M10" s="60"/>
      <c r="N10" s="61"/>
    </row>
    <row r="11" spans="2:15" ht="38.25" customHeight="1" x14ac:dyDescent="0.2">
      <c r="B11" s="131"/>
      <c r="C11" s="139"/>
      <c r="D11" s="137"/>
      <c r="E11" s="87" t="s">
        <v>387</v>
      </c>
      <c r="F11" s="72"/>
      <c r="G11" s="72"/>
      <c r="H11" s="72"/>
      <c r="I11" s="75"/>
      <c r="J11" s="123"/>
      <c r="K11" s="78" t="s">
        <v>418</v>
      </c>
      <c r="L11" s="64"/>
      <c r="M11" s="60"/>
      <c r="N11" s="61"/>
    </row>
    <row r="12" spans="2:15" ht="45.75" customHeight="1" x14ac:dyDescent="0.2">
      <c r="B12" s="131" t="s">
        <v>388</v>
      </c>
      <c r="C12" s="139" t="s">
        <v>389</v>
      </c>
      <c r="D12" s="137" t="s">
        <v>390</v>
      </c>
      <c r="E12" s="85" t="s">
        <v>391</v>
      </c>
      <c r="F12" s="76"/>
      <c r="G12" s="72"/>
      <c r="H12" s="72"/>
      <c r="I12" s="72"/>
      <c r="J12" s="123"/>
      <c r="K12" s="78" t="s">
        <v>392</v>
      </c>
      <c r="L12" s="64"/>
      <c r="M12" s="60"/>
      <c r="N12" s="61"/>
    </row>
    <row r="13" spans="2:15" ht="46.5" customHeight="1" x14ac:dyDescent="0.2">
      <c r="B13" s="131"/>
      <c r="C13" s="139"/>
      <c r="D13" s="137"/>
      <c r="E13" s="87" t="s">
        <v>393</v>
      </c>
      <c r="F13" s="73"/>
      <c r="G13" s="73"/>
      <c r="H13" s="72"/>
      <c r="I13" s="72"/>
      <c r="J13" s="123"/>
      <c r="K13" s="78" t="s">
        <v>394</v>
      </c>
      <c r="L13" s="64"/>
      <c r="M13" s="63"/>
      <c r="N13" s="61"/>
    </row>
    <row r="14" spans="2:15" ht="28.5" customHeight="1" x14ac:dyDescent="0.2">
      <c r="B14" s="131" t="s">
        <v>395</v>
      </c>
      <c r="C14" s="137" t="s">
        <v>396</v>
      </c>
      <c r="D14" s="137" t="s">
        <v>397</v>
      </c>
      <c r="E14" s="87" t="s">
        <v>398</v>
      </c>
      <c r="F14" s="72"/>
      <c r="G14" s="73"/>
      <c r="H14" s="73"/>
      <c r="I14" s="73"/>
      <c r="J14" s="123"/>
      <c r="K14" s="78" t="s">
        <v>126</v>
      </c>
      <c r="L14" s="64"/>
      <c r="M14" s="63"/>
      <c r="N14" s="61"/>
    </row>
    <row r="15" spans="2:15" ht="30" customHeight="1" x14ac:dyDescent="0.2">
      <c r="B15" s="131"/>
      <c r="C15" s="137"/>
      <c r="D15" s="137"/>
      <c r="E15" s="87" t="s">
        <v>399</v>
      </c>
      <c r="F15" s="72"/>
      <c r="G15" s="73"/>
      <c r="H15" s="73"/>
      <c r="I15" s="73"/>
      <c r="J15" s="123"/>
      <c r="K15" s="78" t="s">
        <v>400</v>
      </c>
      <c r="L15" s="57"/>
      <c r="M15" s="60"/>
      <c r="N15" s="61"/>
    </row>
    <row r="16" spans="2:15" ht="24" customHeight="1" x14ac:dyDescent="0.2">
      <c r="B16" s="131"/>
      <c r="C16" s="137"/>
      <c r="D16" s="137"/>
      <c r="E16" s="87" t="s">
        <v>401</v>
      </c>
      <c r="F16" s="72"/>
      <c r="G16" s="73"/>
      <c r="H16" s="73"/>
      <c r="I16" s="73"/>
      <c r="J16" s="123"/>
      <c r="K16" s="78" t="s">
        <v>400</v>
      </c>
      <c r="L16" s="57"/>
      <c r="M16" s="60"/>
      <c r="N16" s="61"/>
    </row>
    <row r="17" spans="2:14" ht="82.5" customHeight="1" x14ac:dyDescent="0.2">
      <c r="B17" s="131"/>
      <c r="C17" s="137"/>
      <c r="D17" s="137"/>
      <c r="E17" s="87" t="s">
        <v>416</v>
      </c>
      <c r="F17" s="72"/>
      <c r="G17" s="72"/>
      <c r="H17" s="72"/>
      <c r="I17" s="72"/>
      <c r="J17" s="123"/>
      <c r="K17" s="78" t="s">
        <v>417</v>
      </c>
      <c r="L17" s="59"/>
      <c r="M17" s="60"/>
      <c r="N17" s="61"/>
    </row>
    <row r="18" spans="2:14" ht="36" customHeight="1" x14ac:dyDescent="0.2">
      <c r="B18" s="131"/>
      <c r="C18" s="137"/>
      <c r="D18" s="137"/>
      <c r="E18" s="87" t="s">
        <v>402</v>
      </c>
      <c r="F18" s="72"/>
      <c r="G18" s="72"/>
      <c r="H18" s="72"/>
      <c r="I18" s="72"/>
      <c r="J18" s="123"/>
      <c r="K18" s="78" t="s">
        <v>419</v>
      </c>
    </row>
    <row r="19" spans="2:14" ht="39.75" customHeight="1" x14ac:dyDescent="0.2">
      <c r="B19" s="131" t="s">
        <v>403</v>
      </c>
      <c r="C19" s="137" t="s">
        <v>404</v>
      </c>
      <c r="D19" s="137" t="s">
        <v>405</v>
      </c>
      <c r="E19" s="85" t="s">
        <v>406</v>
      </c>
      <c r="F19" s="73"/>
      <c r="G19" s="72"/>
      <c r="H19" s="73"/>
      <c r="I19" s="73"/>
      <c r="J19" s="123"/>
      <c r="K19" s="78" t="s">
        <v>126</v>
      </c>
    </row>
    <row r="20" spans="2:14" ht="51.75" customHeight="1" x14ac:dyDescent="0.2">
      <c r="B20" s="131"/>
      <c r="C20" s="137"/>
      <c r="D20" s="137"/>
      <c r="E20" s="85" t="s">
        <v>407</v>
      </c>
      <c r="F20" s="73"/>
      <c r="G20" s="72"/>
      <c r="H20" s="72"/>
      <c r="I20" s="72"/>
      <c r="J20" s="123"/>
      <c r="K20" s="78" t="s">
        <v>126</v>
      </c>
    </row>
    <row r="21" spans="2:14" ht="84.75" customHeight="1" thickBot="1" x14ac:dyDescent="0.25">
      <c r="B21" s="136"/>
      <c r="C21" s="138"/>
      <c r="D21" s="138"/>
      <c r="E21" s="88" t="s">
        <v>408</v>
      </c>
      <c r="F21" s="79"/>
      <c r="G21" s="79"/>
      <c r="H21" s="80"/>
      <c r="I21" s="81"/>
      <c r="J21" s="124"/>
      <c r="K21" s="82" t="s">
        <v>420</v>
      </c>
    </row>
    <row r="23" spans="2:14" x14ac:dyDescent="0.2">
      <c r="B23" s="83" t="s">
        <v>421</v>
      </c>
    </row>
    <row r="24" spans="2:14" x14ac:dyDescent="0.2">
      <c r="B24" s="83" t="s">
        <v>422</v>
      </c>
    </row>
    <row r="25" spans="2:14" x14ac:dyDescent="0.2">
      <c r="B25" s="83" t="s">
        <v>423</v>
      </c>
    </row>
  </sheetData>
  <mergeCells count="24">
    <mergeCell ref="B14:B18"/>
    <mergeCell ref="C14:C18"/>
    <mergeCell ref="D14:D18"/>
    <mergeCell ref="C1:K1"/>
    <mergeCell ref="B3:C3"/>
    <mergeCell ref="B4:C4"/>
    <mergeCell ref="B5:C5"/>
    <mergeCell ref="D5:K5"/>
    <mergeCell ref="K7:K9"/>
    <mergeCell ref="J10:J21"/>
    <mergeCell ref="B7:C8"/>
    <mergeCell ref="D7:E8"/>
    <mergeCell ref="F7:I7"/>
    <mergeCell ref="F8:I8"/>
    <mergeCell ref="J7:J8"/>
    <mergeCell ref="B10:B11"/>
    <mergeCell ref="B19:B21"/>
    <mergeCell ref="C19:C21"/>
    <mergeCell ref="D19:D21"/>
    <mergeCell ref="C10:C11"/>
    <mergeCell ref="D10:D11"/>
    <mergeCell ref="B12:B13"/>
    <mergeCell ref="C12:C13"/>
    <mergeCell ref="D12:D1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2020</vt:lpstr>
      <vt:lpstr>MAPA DE RIESGOS</vt:lpstr>
      <vt:lpstr>PLAN DE GESTIÓN DE INTEGRIDAD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cp:lastModifiedBy>
  <dcterms:created xsi:type="dcterms:W3CDTF">2020-01-16T14:18:13Z</dcterms:created>
  <dcterms:modified xsi:type="dcterms:W3CDTF">2020-03-25T21:38:50Z</dcterms:modified>
</cp:coreProperties>
</file>