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65416" yWindow="65416" windowWidth="20730" windowHeight="11160" tabRatio="759" activeTab="2"/>
  </bookViews>
  <sheets>
    <sheet name="GESTIÓN" sheetId="5" r:id="rId1"/>
    <sheet name="INVERSIÓN" sheetId="6" r:id="rId2"/>
    <sheet name="ACTIVIDADES" sheetId="7" r:id="rId3"/>
    <sheet name="TERRITORIALIZACIÓN" sheetId="16" r:id="rId4"/>
    <sheet name="SPI" sheetId="14" r:id="rId5"/>
  </sheets>
  <externalReferences>
    <externalReference r:id="rId8"/>
    <externalReference r:id="rId9"/>
    <externalReference r:id="rId10"/>
  </externalReferences>
  <definedNames>
    <definedName name="_xlnm.Print_Area" localSheetId="2">'ACTIVIDADES'!$A$1:$V$32</definedName>
    <definedName name="_xlnm.Print_Area" localSheetId="0">'GESTIÓN'!$A$1:$EL$19</definedName>
    <definedName name="_xlnm.Print_Area" localSheetId="1">'INVERSIÓN'!$A$1:$EI$35</definedName>
    <definedName name="CONDICION_POBLACIONAL" localSheetId="4">'[1]Variables'!$C$1:$C$24</definedName>
    <definedName name="CONDICION_POBLACIONAL">'[2]Variables'!$C$1:$C$24</definedName>
    <definedName name="GIRO">[3]!BASE_PAA[[#Headers],[Giros BD]]</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 name="Proceso_SIPSE">[3]!BASE_PAA[[#Headers],[Proceso SIPSE]]</definedName>
    <definedName name="RP">[3]!BASE_PAA[[#Headers],[Valor RP BD]]</definedName>
    <definedName name="SPI" localSheetId="4">#REF!</definedName>
    <definedName name="SPI">#REF!</definedName>
    <definedName name="Valor_Programado">[3]!BASE_PAA[[#Headers],[22.Valorestimadoenlavigenciaactual]]</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OSCAR</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11" authorId="1">
      <text>
        <r>
          <rPr>
            <b/>
            <sz val="9"/>
            <rFont val="Tahoma"/>
            <family val="2"/>
          </rPr>
          <t>OSCAR:</t>
        </r>
        <r>
          <rPr>
            <sz val="9"/>
            <rFont val="Tahoma"/>
            <family val="2"/>
          </rPr>
          <t xml:space="preserve">
</t>
        </r>
        <r>
          <rPr>
            <sz val="11"/>
            <rFont val="Tahoma"/>
            <family val="2"/>
          </rPr>
          <t xml:space="preserve">aumento el presupuesto dado que se requere adcionar el proceso de Aguas Bogota y el seguimiento a la ocupacion de Cauce..
Osquitar yo tengo este valor: $5.416.188.398.. Mismo valor que en el mes de octubre. </t>
        </r>
      </text>
    </comment>
    <comment ref="S11" authorId="2">
      <text>
        <r>
          <rPr>
            <b/>
            <sz val="10"/>
            <rFont val="Calibri"/>
            <family val="2"/>
          </rPr>
          <t>Usuario de Microsoft Office:</t>
        </r>
        <r>
          <rPr>
            <sz val="10"/>
            <rFont val="Calibri"/>
            <family val="2"/>
          </rPr>
          <t xml:space="preserve">
Aumentó la programación producto de traslasdo presupuestal entre proyectos. </t>
        </r>
      </text>
    </comment>
    <comment ref="X11" authorId="1">
      <text>
        <r>
          <rPr>
            <b/>
            <sz val="9"/>
            <rFont val="Tahoma"/>
            <family val="2"/>
          </rPr>
          <t>OSCAR:</t>
        </r>
        <r>
          <rPr>
            <sz val="9"/>
            <rFont val="Tahoma"/>
            <family val="2"/>
          </rPr>
          <t xml:space="preserve">
Se ajutan valores debido a traslado presupuestales</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17" authorId="1">
      <text>
        <r>
          <rPr>
            <b/>
            <sz val="12"/>
            <rFont val="Tahoma"/>
            <family val="2"/>
          </rPr>
          <t>OSCAR:</t>
        </r>
        <r>
          <rPr>
            <sz val="12"/>
            <rFont val="Tahoma"/>
            <family val="2"/>
          </rPr>
          <t xml:space="preserve">
Se realizo un traslado presupuestal con RAD. 2020IE202830, para apalancar un proceso de Ocupacion de Cauce. 
Valor: 2,303,000
Osquitar, tengo el mismo valor que enoctubre: 599.529.000. Revisemos cuándo salieron los traslados a ver cómo lo dejamos. 
</t>
        </r>
      </text>
    </comment>
    <comment ref="X17" authorId="1">
      <text>
        <r>
          <rPr>
            <b/>
            <sz val="9"/>
            <rFont val="Tahoma"/>
            <family val="2"/>
          </rPr>
          <t>OSCAR:</t>
        </r>
        <r>
          <rPr>
            <sz val="9"/>
            <rFont val="Tahoma"/>
            <family val="2"/>
          </rPr>
          <t xml:space="preserve">
Se ajutan valores debido a traslado presupuestale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W22" authorId="0">
      <text>
        <r>
          <rPr>
            <b/>
            <sz val="9"/>
            <rFont val="Tahoma"/>
            <family val="2"/>
          </rPr>
          <t>Oskr</t>
        </r>
        <r>
          <rPr>
            <sz val="9"/>
            <rFont val="Tahoma"/>
            <family val="2"/>
          </rPr>
          <t xml:space="preserve">
Se deja en 0 dado que no se permite colocar mas de  2 decimales; y el ejecutado es 0,005</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Q23" authorId="1">
      <text>
        <r>
          <rPr>
            <b/>
            <sz val="12"/>
            <rFont val="Tahoma"/>
            <family val="2"/>
          </rPr>
          <t>OSCAR:</t>
        </r>
        <r>
          <rPr>
            <sz val="12"/>
            <rFont val="Tahoma"/>
            <family val="2"/>
          </rPr>
          <t xml:space="preserve">
Se realizo un traslado presupuestal con RAD. 2020IE188372, para apalancar un proceso de adicion al proceso de aguas Bogota. 
Valor: 13,965,000</t>
        </r>
      </text>
    </comment>
    <comment ref="X23" authorId="1">
      <text>
        <r>
          <rPr>
            <b/>
            <sz val="9"/>
            <rFont val="Tahoma"/>
            <family val="2"/>
          </rPr>
          <t>OSCAR:</t>
        </r>
        <r>
          <rPr>
            <sz val="9"/>
            <rFont val="Tahoma"/>
            <family val="2"/>
          </rPr>
          <t xml:space="preserve">
Se ajutan valores debido a traslado presupuestales</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A9" authorId="0">
      <text>
        <r>
          <rPr>
            <b/>
            <sz val="9"/>
            <rFont val="Tahoma"/>
            <family val="2"/>
          </rPr>
          <t>YULIED.PENARANDA:</t>
        </r>
        <r>
          <rPr>
            <sz val="9"/>
            <rFont val="Tahoma"/>
            <family val="2"/>
          </rPr>
          <t xml:space="preserve">
Favor agregar el nombre de la línea de acción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V23" authorId="0">
      <text>
        <r>
          <rPr>
            <b/>
            <sz val="9"/>
            <rFont val="Tahoma"/>
            <family val="2"/>
          </rPr>
          <t>YULIED.PENARANDA:</t>
        </r>
        <r>
          <rPr>
            <sz val="9"/>
            <rFont val="Tahoma"/>
            <family val="2"/>
          </rPr>
          <t xml:space="preserve">
Favor verificar ortografía</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T25" authorId="0">
      <text>
        <r>
          <rPr>
            <b/>
            <sz val="9"/>
            <rFont val="Tahoma"/>
            <family val="2"/>
          </rPr>
          <t>YULIED.PENARANDA:</t>
        </r>
        <r>
          <rPr>
            <sz val="9"/>
            <rFont val="Tahoma"/>
            <family val="2"/>
          </rPr>
          <t xml:space="preserve">
Nos debe dar 100%</t>
        </r>
      </text>
    </comment>
    <comment ref="U25"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OSCAR</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T118" authorId="2">
      <text>
        <r>
          <rPr>
            <b/>
            <sz val="9"/>
            <rFont val="Tahoma"/>
            <family val="2"/>
          </rPr>
          <t>OSCAR:</t>
        </r>
        <r>
          <rPr>
            <sz val="9"/>
            <rFont val="Tahoma"/>
            <family val="2"/>
          </rPr>
          <t xml:space="preserve">
LA EJECUCION DE LA META DE ADMINISTERAR LAS 19 AREAS FUE REALIZADA CON ADICIONES CONTRATOS 2020  VIGENTES; PARA LO CUAL SE REALIZO GESTION SIN DESPROTEGER LAS 19 AREAS ADMINISTRADAS POR LA SDA.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D13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5" authorId="0">
      <text>
        <r>
          <rPr>
            <b/>
            <sz val="9"/>
            <rFont val="Tahoma"/>
            <family val="2"/>
          </rPr>
          <t>YULIED.PENARANDA:</t>
        </r>
        <r>
          <rPr>
            <sz val="9"/>
            <rFont val="Tahoma"/>
            <family val="2"/>
          </rPr>
          <t xml:space="preserve">
Se suma los recursos presupuestales (vigencia + reservas)</t>
        </r>
      </text>
    </comment>
    <comment ref="D1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1" authorId="0">
      <text>
        <r>
          <rPr>
            <b/>
            <sz val="9"/>
            <rFont val="Tahoma"/>
            <family val="2"/>
          </rPr>
          <t>YULIED.PENARANDA:</t>
        </r>
        <r>
          <rPr>
            <sz val="9"/>
            <rFont val="Tahoma"/>
            <family val="2"/>
          </rPr>
          <t xml:space="preserve">
Se suma los recursos presupuestales (vigencia + reservas)</t>
        </r>
      </text>
    </comment>
    <comment ref="D142" authorId="0">
      <text>
        <r>
          <rPr>
            <b/>
            <sz val="9"/>
            <rFont val="Tahoma"/>
            <family val="2"/>
          </rPr>
          <t>YULIED.PENARANDA:</t>
        </r>
        <r>
          <rPr>
            <sz val="9"/>
            <rFont val="Tahoma"/>
            <family val="2"/>
          </rPr>
          <t xml:space="preserve">
Verificar que los totales coincidan con los reportados en el componente de inversión</t>
        </r>
      </text>
    </comment>
    <comment ref="D143" authorId="0">
      <text>
        <r>
          <rPr>
            <b/>
            <sz val="9"/>
            <rFont val="Tahoma"/>
            <family val="2"/>
          </rPr>
          <t>YULIED.PENARANDA:</t>
        </r>
        <r>
          <rPr>
            <sz val="9"/>
            <rFont val="Tahoma"/>
            <family val="2"/>
          </rPr>
          <t xml:space="preserve">
Verificar que los totales coincidan con los reportados en el componente de inversión</t>
        </r>
      </text>
    </comment>
    <comment ref="D14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2" authorId="0">
      <text>
        <r>
          <rPr>
            <b/>
            <sz val="9"/>
            <rFont val="Tahoma"/>
            <family val="2"/>
          </rPr>
          <t>YULIED.PENARANDA:</t>
        </r>
        <r>
          <rPr>
            <sz val="9"/>
            <rFont val="Tahoma"/>
            <family val="2"/>
          </rPr>
          <t xml:space="preserve">
Vigencia a reportar</t>
        </r>
      </text>
    </comment>
    <comment ref="B92" authorId="0">
      <text>
        <r>
          <rPr>
            <b/>
            <sz val="9"/>
            <rFont val="Tahoma"/>
            <family val="2"/>
          </rPr>
          <t>YULIED.PENARANDA:</t>
        </r>
        <r>
          <rPr>
            <sz val="9"/>
            <rFont val="Tahoma"/>
            <family val="2"/>
          </rPr>
          <t xml:space="preserve">
Describir los objetivo específico del proyecto, como se definió en la formulación del proyecto</t>
        </r>
      </text>
    </comment>
    <comment ref="C9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2" authorId="0">
      <text>
        <r>
          <rPr>
            <b/>
            <sz val="9"/>
            <rFont val="Tahoma"/>
            <family val="2"/>
          </rPr>
          <t>YULIED.PENARANDA:</t>
        </r>
        <r>
          <rPr>
            <sz val="9"/>
            <rFont val="Tahoma"/>
            <family val="2"/>
          </rPr>
          <t xml:space="preserve">
Nombre completo del indicador. Expresión verbal, precisa y concreta del patrón de evaluación. </t>
        </r>
      </text>
    </comment>
    <comment ref="E9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2" authorId="0">
      <text>
        <r>
          <rPr>
            <b/>
            <sz val="9"/>
            <rFont val="Tahoma"/>
            <family val="2"/>
          </rPr>
          <t>YULIED.PENARANDA:</t>
        </r>
        <r>
          <rPr>
            <sz val="9"/>
            <rFont val="Tahoma"/>
            <family val="2"/>
          </rPr>
          <t xml:space="preserve">
Nombre completo de la Meta  del Plan de Desarrollo, como se relaciona en el de gestión</t>
        </r>
      </text>
    </comment>
    <comment ref="N92" authorId="0">
      <text>
        <r>
          <rPr>
            <b/>
            <sz val="9"/>
            <rFont val="Tahoma"/>
            <family val="2"/>
          </rPr>
          <t>YULIED.PENARANDA:</t>
        </r>
        <r>
          <rPr>
            <sz val="9"/>
            <rFont val="Tahoma"/>
            <family val="2"/>
          </rPr>
          <t xml:space="preserve">
Descripción concreta del avance, máximo de caracteres 200</t>
        </r>
      </text>
    </comment>
    <comment ref="A10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0" authorId="0">
      <text>
        <r>
          <rPr>
            <b/>
            <sz val="9"/>
            <rFont val="Tahoma"/>
            <family val="2"/>
          </rPr>
          <t>YULIED.PENARANDA:</t>
        </r>
        <r>
          <rPr>
            <sz val="9"/>
            <rFont val="Tahoma"/>
            <family val="2"/>
          </rPr>
          <t xml:space="preserve">
Vigencia a reportar</t>
        </r>
      </text>
    </comment>
    <comment ref="B110" authorId="0">
      <text>
        <r>
          <rPr>
            <b/>
            <sz val="9"/>
            <rFont val="Tahoma"/>
            <family val="2"/>
          </rPr>
          <t>YULIED.PENARANDA:</t>
        </r>
        <r>
          <rPr>
            <sz val="9"/>
            <rFont val="Tahoma"/>
            <family val="2"/>
          </rPr>
          <t xml:space="preserve">
Describir los objetivo específico del proyecto, como se definió en la formulación del proyecto</t>
        </r>
      </text>
    </comment>
    <comment ref="C11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0" authorId="0">
      <text>
        <r>
          <rPr>
            <b/>
            <sz val="9"/>
            <rFont val="Tahoma"/>
            <family val="2"/>
          </rPr>
          <t>YULIED.PENARANDA:</t>
        </r>
        <r>
          <rPr>
            <sz val="9"/>
            <rFont val="Tahoma"/>
            <family val="2"/>
          </rPr>
          <t xml:space="preserve">
Nombre completo del indicador. Expresión verbal, precisa y concreta del patrón de evaluación. </t>
        </r>
      </text>
    </comment>
    <comment ref="E11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0" authorId="0">
      <text>
        <r>
          <rPr>
            <b/>
            <sz val="9"/>
            <rFont val="Tahoma"/>
            <family val="2"/>
          </rPr>
          <t>YULIED.PENARANDA:</t>
        </r>
        <r>
          <rPr>
            <sz val="9"/>
            <rFont val="Tahoma"/>
            <family val="2"/>
          </rPr>
          <t xml:space="preserve">
Nombre completo de la Meta  del Plan de Desarrollo, como se relaciona en el de gestión</t>
        </r>
      </text>
    </comment>
    <comment ref="N110" authorId="0">
      <text>
        <r>
          <rPr>
            <b/>
            <sz val="9"/>
            <rFont val="Tahoma"/>
            <family val="2"/>
          </rPr>
          <t>YULIED.PENARANDA:</t>
        </r>
        <r>
          <rPr>
            <sz val="9"/>
            <rFont val="Tahoma"/>
            <family val="2"/>
          </rPr>
          <t xml:space="preserve">
Descripción concreta del avance, máximo de caracteres 200</t>
        </r>
      </text>
    </comment>
    <comment ref="A124"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5" authorId="0">
      <text>
        <r>
          <rPr>
            <b/>
            <sz val="9"/>
            <rFont val="Tahoma"/>
            <family val="2"/>
          </rPr>
          <t>YULIED.PENARANDA:</t>
        </r>
        <r>
          <rPr>
            <sz val="9"/>
            <rFont val="Tahoma"/>
            <family val="2"/>
          </rPr>
          <t xml:space="preserve">
Vigencia a reportar</t>
        </r>
      </text>
    </comment>
    <comment ref="B125" authorId="0">
      <text>
        <r>
          <rPr>
            <b/>
            <sz val="9"/>
            <rFont val="Tahoma"/>
            <family val="2"/>
          </rPr>
          <t>YULIED.PENARANDA:</t>
        </r>
        <r>
          <rPr>
            <sz val="9"/>
            <rFont val="Tahoma"/>
            <family val="2"/>
          </rPr>
          <t xml:space="preserve">
Describir los objetivo específico del proyecto, como se definió en la formulación del proyecto</t>
        </r>
      </text>
    </comment>
    <comment ref="C12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5" authorId="0">
      <text>
        <r>
          <rPr>
            <b/>
            <sz val="9"/>
            <rFont val="Tahoma"/>
            <family val="2"/>
          </rPr>
          <t>YULIED.PENARANDA:</t>
        </r>
        <r>
          <rPr>
            <sz val="9"/>
            <rFont val="Tahoma"/>
            <family val="2"/>
          </rPr>
          <t xml:space="preserve">
Nombre completo del indicador. Expresión verbal, precisa y concreta del patrón de evaluación. </t>
        </r>
      </text>
    </comment>
    <comment ref="E12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5" authorId="0">
      <text>
        <r>
          <rPr>
            <b/>
            <sz val="9"/>
            <rFont val="Tahoma"/>
            <family val="2"/>
          </rPr>
          <t>YULIED.PENARANDA:</t>
        </r>
        <r>
          <rPr>
            <sz val="9"/>
            <rFont val="Tahoma"/>
            <family val="2"/>
          </rPr>
          <t xml:space="preserve">
Nombre completo de la Meta  del Plan de Desarrollo, como se relaciona en el de gestión</t>
        </r>
      </text>
    </comment>
    <comment ref="N125" authorId="0">
      <text>
        <r>
          <rPr>
            <b/>
            <sz val="9"/>
            <rFont val="Tahoma"/>
            <family val="2"/>
          </rPr>
          <t>YULIED.PENARANDA:</t>
        </r>
        <r>
          <rPr>
            <sz val="9"/>
            <rFont val="Tahoma"/>
            <family val="2"/>
          </rPr>
          <t xml:space="preserve">
Descripción concreta del avance, máximo de caracteres 200</t>
        </r>
      </text>
    </comment>
    <comment ref="A13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0" authorId="0">
      <text>
        <r>
          <rPr>
            <b/>
            <sz val="9"/>
            <rFont val="Tahoma"/>
            <family val="2"/>
          </rPr>
          <t>YULIED.PENARANDA:</t>
        </r>
        <r>
          <rPr>
            <sz val="9"/>
            <rFont val="Tahoma"/>
            <family val="2"/>
          </rPr>
          <t xml:space="preserve">
Vigencia a reportar</t>
        </r>
      </text>
    </comment>
    <comment ref="B140" authorId="0">
      <text>
        <r>
          <rPr>
            <b/>
            <sz val="9"/>
            <rFont val="Tahoma"/>
            <family val="2"/>
          </rPr>
          <t>YULIED.PENARANDA:</t>
        </r>
        <r>
          <rPr>
            <sz val="9"/>
            <rFont val="Tahoma"/>
            <family val="2"/>
          </rPr>
          <t xml:space="preserve">
Describir los objetivo específico del proyecto, como se definió en la formulación del proyecto</t>
        </r>
      </text>
    </comment>
    <comment ref="C14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0" authorId="0">
      <text>
        <r>
          <rPr>
            <b/>
            <sz val="9"/>
            <rFont val="Tahoma"/>
            <family val="2"/>
          </rPr>
          <t>YULIED.PENARANDA:</t>
        </r>
        <r>
          <rPr>
            <sz val="9"/>
            <rFont val="Tahoma"/>
            <family val="2"/>
          </rPr>
          <t xml:space="preserve">
Nombre completo del indicador. Expresión verbal, precisa y concreta del patrón de evaluación. </t>
        </r>
      </text>
    </comment>
    <comment ref="E14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0" authorId="0">
      <text>
        <r>
          <rPr>
            <b/>
            <sz val="9"/>
            <rFont val="Tahoma"/>
            <family val="2"/>
          </rPr>
          <t>YULIED.PENARANDA:</t>
        </r>
        <r>
          <rPr>
            <sz val="9"/>
            <rFont val="Tahoma"/>
            <family val="2"/>
          </rPr>
          <t xml:space="preserve">
Nombre completo de la Meta  del Plan de Desarrollo, como se relaciona en el de gestión</t>
        </r>
      </text>
    </comment>
    <comment ref="N140" authorId="0">
      <text>
        <r>
          <rPr>
            <b/>
            <sz val="9"/>
            <rFont val="Tahoma"/>
            <family val="2"/>
          </rPr>
          <t>YULIED.PENARANDA:</t>
        </r>
        <r>
          <rPr>
            <sz val="9"/>
            <rFont val="Tahoma"/>
            <family val="2"/>
          </rPr>
          <t xml:space="preserve">
Descripción concreta del avance, máximo de caracteres 200</t>
        </r>
      </text>
    </comment>
    <comment ref="A15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6" authorId="0">
      <text>
        <r>
          <rPr>
            <b/>
            <sz val="9"/>
            <rFont val="Tahoma"/>
            <family val="2"/>
          </rPr>
          <t>YULIED.PENARANDA:</t>
        </r>
        <r>
          <rPr>
            <sz val="9"/>
            <rFont val="Tahoma"/>
            <family val="2"/>
          </rPr>
          <t xml:space="preserve">
Vigencia a reportar</t>
        </r>
      </text>
    </comment>
    <comment ref="B156" authorId="0">
      <text>
        <r>
          <rPr>
            <b/>
            <sz val="9"/>
            <rFont val="Tahoma"/>
            <family val="2"/>
          </rPr>
          <t>YULIED.PENARANDA:</t>
        </r>
        <r>
          <rPr>
            <sz val="9"/>
            <rFont val="Tahoma"/>
            <family val="2"/>
          </rPr>
          <t xml:space="preserve">
Describir los objetivo específico del proyecto, como se definió en la formulación del proyecto</t>
        </r>
      </text>
    </comment>
    <comment ref="C15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6" authorId="0">
      <text>
        <r>
          <rPr>
            <b/>
            <sz val="9"/>
            <rFont val="Tahoma"/>
            <family val="2"/>
          </rPr>
          <t>YULIED.PENARANDA:</t>
        </r>
        <r>
          <rPr>
            <sz val="9"/>
            <rFont val="Tahoma"/>
            <family val="2"/>
          </rPr>
          <t xml:space="preserve">
Nombre completo del indicador. Expresión verbal, precisa y concreta del patrón de evaluación. </t>
        </r>
      </text>
    </comment>
    <comment ref="G156" authorId="0">
      <text>
        <r>
          <rPr>
            <b/>
            <sz val="9"/>
            <rFont val="Tahoma"/>
            <family val="2"/>
          </rPr>
          <t>YULIED.PENARANDA:</t>
        </r>
        <r>
          <rPr>
            <sz val="9"/>
            <rFont val="Tahoma"/>
            <family val="2"/>
          </rPr>
          <t xml:space="preserve">
Descripción concreta del avance, máximo de caracteres 200</t>
        </r>
      </text>
    </comment>
    <comment ref="A170"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1" authorId="0">
      <text>
        <r>
          <rPr>
            <b/>
            <sz val="9"/>
            <rFont val="Tahoma"/>
            <family val="2"/>
          </rPr>
          <t>YULIED.PENARANDA:</t>
        </r>
        <r>
          <rPr>
            <sz val="9"/>
            <rFont val="Tahoma"/>
            <family val="2"/>
          </rPr>
          <t xml:space="preserve">
Vigencia a reportar</t>
        </r>
      </text>
    </comment>
    <comment ref="B171" authorId="0">
      <text>
        <r>
          <rPr>
            <b/>
            <sz val="9"/>
            <rFont val="Tahoma"/>
            <family val="2"/>
          </rPr>
          <t>YULIED.PENARANDA:</t>
        </r>
        <r>
          <rPr>
            <sz val="9"/>
            <rFont val="Tahoma"/>
            <family val="2"/>
          </rPr>
          <t xml:space="preserve">
Describir los objetivo específico del proyecto, como se definió en la formulación del proyecto</t>
        </r>
      </text>
    </comment>
    <comment ref="C17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1" authorId="0">
      <text>
        <r>
          <rPr>
            <b/>
            <sz val="9"/>
            <rFont val="Tahoma"/>
            <family val="2"/>
          </rPr>
          <t>YULIED.PENARANDA:</t>
        </r>
        <r>
          <rPr>
            <sz val="9"/>
            <rFont val="Tahoma"/>
            <family val="2"/>
          </rPr>
          <t xml:space="preserve">
Nombre completo del indicador. Expresión verbal, precisa y concreta del patrón de evaluación. </t>
        </r>
      </text>
    </comment>
    <comment ref="G171" authorId="0">
      <text>
        <r>
          <rPr>
            <b/>
            <sz val="9"/>
            <rFont val="Tahoma"/>
            <family val="2"/>
          </rPr>
          <t>YULIED.PENARANDA:</t>
        </r>
        <r>
          <rPr>
            <sz val="9"/>
            <rFont val="Tahoma"/>
            <family val="2"/>
          </rPr>
          <t xml:space="preserve">
Descripción concreta del avance, máximo de caracteres 200</t>
        </r>
      </text>
    </comment>
    <comment ref="A191"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2" authorId="0">
      <text>
        <r>
          <rPr>
            <b/>
            <sz val="9"/>
            <rFont val="Tahoma"/>
            <family val="2"/>
          </rPr>
          <t>YULIED.PENARANDA:</t>
        </r>
        <r>
          <rPr>
            <sz val="9"/>
            <rFont val="Tahoma"/>
            <family val="2"/>
          </rPr>
          <t xml:space="preserve">
Vigencia a reportar</t>
        </r>
      </text>
    </comment>
    <comment ref="B192" authorId="0">
      <text>
        <r>
          <rPr>
            <b/>
            <sz val="9"/>
            <rFont val="Tahoma"/>
            <family val="2"/>
          </rPr>
          <t>YULIED.PENARANDA:</t>
        </r>
        <r>
          <rPr>
            <sz val="9"/>
            <rFont val="Tahoma"/>
            <family val="2"/>
          </rPr>
          <t xml:space="preserve">
Describir los objetivo específico del proyecto, como se definió en la formulación del proyecto</t>
        </r>
      </text>
    </comment>
    <comment ref="C19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2" authorId="0">
      <text>
        <r>
          <rPr>
            <b/>
            <sz val="9"/>
            <rFont val="Tahoma"/>
            <family val="2"/>
          </rPr>
          <t>YULIED.PENARANDA:</t>
        </r>
        <r>
          <rPr>
            <sz val="9"/>
            <rFont val="Tahoma"/>
            <family val="2"/>
          </rPr>
          <t xml:space="preserve">
Nombre completo del indicador. Expresión verbal, precisa y concreta del patrón de evaluación. </t>
        </r>
      </text>
    </comment>
    <comment ref="G192" authorId="0">
      <text>
        <r>
          <rPr>
            <b/>
            <sz val="9"/>
            <rFont val="Tahoma"/>
            <family val="2"/>
          </rPr>
          <t>YULIED.PENARANDA:</t>
        </r>
        <r>
          <rPr>
            <sz val="9"/>
            <rFont val="Tahoma"/>
            <family val="2"/>
          </rPr>
          <t xml:space="preserve">
Descripción concreta del avance, máximo de caracteres 200</t>
        </r>
      </text>
    </comment>
    <comment ref="A20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text>
        <r>
          <rPr>
            <b/>
            <sz val="9"/>
            <rFont val="Tahoma"/>
            <family val="2"/>
          </rPr>
          <t>YULIED.PENARANDA:</t>
        </r>
        <r>
          <rPr>
            <sz val="9"/>
            <rFont val="Tahoma"/>
            <family val="2"/>
          </rPr>
          <t xml:space="preserve">
Vigencia a reportar</t>
        </r>
      </text>
    </comment>
    <comment ref="B207" authorId="0">
      <text>
        <r>
          <rPr>
            <b/>
            <sz val="9"/>
            <rFont val="Tahoma"/>
            <family val="2"/>
          </rPr>
          <t>YULIED.PENARANDA:</t>
        </r>
        <r>
          <rPr>
            <sz val="9"/>
            <rFont val="Tahoma"/>
            <family val="2"/>
          </rPr>
          <t xml:space="preserve">
Describir los objetivo específico del proyecto, como se definió en la formulación del proyecto</t>
        </r>
      </text>
    </comment>
    <comment ref="C20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7" authorId="0">
      <text>
        <r>
          <rPr>
            <b/>
            <sz val="9"/>
            <rFont val="Tahoma"/>
            <family val="2"/>
          </rPr>
          <t>YULIED.PENARANDA:</t>
        </r>
        <r>
          <rPr>
            <sz val="9"/>
            <rFont val="Tahoma"/>
            <family val="2"/>
          </rPr>
          <t xml:space="preserve">
Nombre completo del indicador. Expresión verbal, precisa y concreta del patrón de evaluación. </t>
        </r>
      </text>
    </comment>
    <comment ref="G207" authorId="0">
      <text>
        <r>
          <rPr>
            <b/>
            <sz val="9"/>
            <rFont val="Tahoma"/>
            <family val="2"/>
          </rPr>
          <t>YULIED.PENARANDA:</t>
        </r>
        <r>
          <rPr>
            <sz val="9"/>
            <rFont val="Tahoma"/>
            <family val="2"/>
          </rPr>
          <t xml:space="preserve">
Descripción concreta del avance, máximo de caracteres 200</t>
        </r>
      </text>
    </comment>
    <comment ref="A221"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2" authorId="0">
      <text>
        <r>
          <rPr>
            <b/>
            <sz val="9"/>
            <rFont val="Tahoma"/>
            <family val="2"/>
          </rPr>
          <t>YULIED.PENARANDA:</t>
        </r>
        <r>
          <rPr>
            <sz val="9"/>
            <rFont val="Tahoma"/>
            <family val="2"/>
          </rPr>
          <t xml:space="preserve">
Vigencia a reportar</t>
        </r>
      </text>
    </comment>
    <comment ref="B222" authorId="0">
      <text>
        <r>
          <rPr>
            <b/>
            <sz val="9"/>
            <rFont val="Tahoma"/>
            <family val="2"/>
          </rPr>
          <t>YULIED.PENARANDA:</t>
        </r>
        <r>
          <rPr>
            <sz val="9"/>
            <rFont val="Tahoma"/>
            <family val="2"/>
          </rPr>
          <t xml:space="preserve">
Describir los objetivo específico del proyecto, como se definió en la formulación del proyecto</t>
        </r>
      </text>
    </comment>
    <comment ref="C22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2" authorId="0">
      <text>
        <r>
          <rPr>
            <b/>
            <sz val="9"/>
            <rFont val="Tahoma"/>
            <family val="2"/>
          </rPr>
          <t>YULIED.PENARANDA:</t>
        </r>
        <r>
          <rPr>
            <sz val="9"/>
            <rFont val="Tahoma"/>
            <family val="2"/>
          </rPr>
          <t xml:space="preserve">
Nombre completo del indicador. Expresión verbal, precisa y concreta del patrón de evaluación. </t>
        </r>
      </text>
    </comment>
    <comment ref="G222" authorId="0">
      <text>
        <r>
          <rPr>
            <b/>
            <sz val="9"/>
            <rFont val="Tahoma"/>
            <family val="2"/>
          </rPr>
          <t>YULIED.PENARANDA:</t>
        </r>
        <r>
          <rPr>
            <sz val="9"/>
            <rFont val="Tahoma"/>
            <family val="2"/>
          </rPr>
          <t xml:space="preserve">
Descripción concreta del avance, máximo de caracteres 200</t>
        </r>
      </text>
    </comment>
    <comment ref="A236" authorId="0">
      <text>
        <r>
          <rPr>
            <b/>
            <sz val="9"/>
            <rFont val="Tahoma"/>
            <family val="2"/>
          </rPr>
          <t>YULIED.PENARANDA:</t>
        </r>
        <r>
          <rPr>
            <sz val="9"/>
            <rFont val="Tahoma"/>
            <family val="2"/>
          </rPr>
          <t xml:space="preserve">
Avance indicadores de gestión
NOTA: Desagregar cuadro cuantas veces tenga indicadores asociados</t>
        </r>
      </text>
    </comment>
    <comment ref="A237" authorId="0">
      <text>
        <r>
          <rPr>
            <b/>
            <sz val="9"/>
            <rFont val="Tahoma"/>
            <family val="2"/>
          </rPr>
          <t>YULIED.PENARANDA:</t>
        </r>
        <r>
          <rPr>
            <sz val="9"/>
            <rFont val="Tahoma"/>
            <family val="2"/>
          </rPr>
          <t xml:space="preserve">
Vigencia a reportar</t>
        </r>
      </text>
    </comment>
    <comment ref="B237" authorId="0">
      <text>
        <r>
          <rPr>
            <b/>
            <sz val="9"/>
            <rFont val="Tahoma"/>
            <family val="2"/>
          </rPr>
          <t>YULIED.PENARANDA:</t>
        </r>
        <r>
          <rPr>
            <sz val="9"/>
            <rFont val="Tahoma"/>
            <family val="2"/>
          </rPr>
          <t xml:space="preserve">
Nombre completo del indicador. Expresión verbal, precisa y concreta del patrón de evaluación. </t>
        </r>
      </text>
    </comment>
    <comment ref="C23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37" authorId="0">
      <text>
        <r>
          <rPr>
            <b/>
            <sz val="9"/>
            <rFont val="Tahoma"/>
            <family val="2"/>
          </rPr>
          <t>YULIED.PENARANDA:</t>
        </r>
        <r>
          <rPr>
            <sz val="9"/>
            <rFont val="Tahoma"/>
            <family val="2"/>
          </rPr>
          <t xml:space="preserve">
Peso porcentual de acuerdo con la distribución de los indicadores de gestión.</t>
        </r>
      </text>
    </comment>
    <comment ref="H237" authorId="0">
      <text>
        <r>
          <rPr>
            <b/>
            <sz val="9"/>
            <rFont val="Tahoma"/>
            <family val="2"/>
          </rPr>
          <t>YULIED.PENARANDA:</t>
        </r>
        <r>
          <rPr>
            <sz val="9"/>
            <rFont val="Tahoma"/>
            <family val="2"/>
          </rPr>
          <t xml:space="preserve">
Descripción concreta del avance, máximo de caracteres 200</t>
        </r>
      </text>
    </comment>
    <comment ref="A257" authorId="0">
      <text>
        <r>
          <rPr>
            <b/>
            <sz val="9"/>
            <rFont val="Tahoma"/>
            <family val="2"/>
          </rPr>
          <t>YULIED.PENARANDA:</t>
        </r>
        <r>
          <rPr>
            <sz val="9"/>
            <rFont val="Tahoma"/>
            <family val="2"/>
          </rPr>
          <t xml:space="preserve">
Avance indicadores de gestión
NOTA: Desagregar cuadro cuantas veces tenga indicadores asociados</t>
        </r>
      </text>
    </comment>
    <comment ref="A258" authorId="0">
      <text>
        <r>
          <rPr>
            <b/>
            <sz val="9"/>
            <rFont val="Tahoma"/>
            <family val="2"/>
          </rPr>
          <t>YULIED.PENARANDA:</t>
        </r>
        <r>
          <rPr>
            <sz val="9"/>
            <rFont val="Tahoma"/>
            <family val="2"/>
          </rPr>
          <t xml:space="preserve">
Vigencia a reportar</t>
        </r>
      </text>
    </comment>
    <comment ref="B258" authorId="0">
      <text>
        <r>
          <rPr>
            <b/>
            <sz val="9"/>
            <rFont val="Tahoma"/>
            <family val="2"/>
          </rPr>
          <t>YULIED.PENARANDA:</t>
        </r>
        <r>
          <rPr>
            <sz val="9"/>
            <rFont val="Tahoma"/>
            <family val="2"/>
          </rPr>
          <t xml:space="preserve">
Nombre completo del indicador. Expresión verbal, precisa y concreta del patrón de evaluación. </t>
        </r>
      </text>
    </comment>
    <comment ref="C25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8" authorId="0">
      <text>
        <r>
          <rPr>
            <b/>
            <sz val="9"/>
            <rFont val="Tahoma"/>
            <family val="2"/>
          </rPr>
          <t>YULIED.PENARANDA:</t>
        </r>
        <r>
          <rPr>
            <sz val="9"/>
            <rFont val="Tahoma"/>
            <family val="2"/>
          </rPr>
          <t xml:space="preserve">
Peso porcentual de acuerdo con la distribución de los indicadores de gestión.</t>
        </r>
      </text>
    </comment>
    <comment ref="H258" authorId="0">
      <text>
        <r>
          <rPr>
            <b/>
            <sz val="9"/>
            <rFont val="Tahoma"/>
            <family val="2"/>
          </rPr>
          <t>YULIED.PENARANDA:</t>
        </r>
        <r>
          <rPr>
            <sz val="9"/>
            <rFont val="Tahoma"/>
            <family val="2"/>
          </rPr>
          <t xml:space="preserve">
Descripción concreta del avance, máximo de caracteres 200</t>
        </r>
      </text>
    </comment>
    <comment ref="A278" authorId="0">
      <text>
        <r>
          <rPr>
            <b/>
            <sz val="9"/>
            <rFont val="Tahoma"/>
            <family val="2"/>
          </rPr>
          <t>YULIED.PENARANDA:</t>
        </r>
        <r>
          <rPr>
            <sz val="9"/>
            <rFont val="Tahoma"/>
            <family val="2"/>
          </rPr>
          <t xml:space="preserve">
Avance indicadores de gestión.
NOTA: Desagregar cuadro cuantas veces tenga indicadores asociados</t>
        </r>
      </text>
    </comment>
    <comment ref="A279" authorId="0">
      <text>
        <r>
          <rPr>
            <b/>
            <sz val="9"/>
            <rFont val="Tahoma"/>
            <family val="2"/>
          </rPr>
          <t>YULIED.PENARANDA:</t>
        </r>
        <r>
          <rPr>
            <sz val="9"/>
            <rFont val="Tahoma"/>
            <family val="2"/>
          </rPr>
          <t xml:space="preserve">
Vigencia a reportar</t>
        </r>
      </text>
    </comment>
    <comment ref="B279" authorId="0">
      <text>
        <r>
          <rPr>
            <b/>
            <sz val="9"/>
            <rFont val="Tahoma"/>
            <family val="2"/>
          </rPr>
          <t>YULIED.PENARANDA:</t>
        </r>
        <r>
          <rPr>
            <sz val="9"/>
            <rFont val="Tahoma"/>
            <family val="2"/>
          </rPr>
          <t xml:space="preserve">
Nombre completo del indicador. Expresión verbal, precisa y concreta del patrón de evaluación. </t>
        </r>
      </text>
    </comment>
    <comment ref="C27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9" authorId="0">
      <text>
        <r>
          <rPr>
            <b/>
            <sz val="9"/>
            <rFont val="Tahoma"/>
            <family val="2"/>
          </rPr>
          <t>YULIED.PENARANDA:</t>
        </r>
        <r>
          <rPr>
            <sz val="9"/>
            <rFont val="Tahoma"/>
            <family val="2"/>
          </rPr>
          <t xml:space="preserve">
Peso porcentual de acuerdo con la distribución de los indicadores de gestión.</t>
        </r>
      </text>
    </comment>
    <comment ref="H279" authorId="0">
      <text>
        <r>
          <rPr>
            <b/>
            <sz val="9"/>
            <rFont val="Tahoma"/>
            <family val="2"/>
          </rPr>
          <t>YULIED.PENARANDA:</t>
        </r>
        <r>
          <rPr>
            <sz val="9"/>
            <rFont val="Tahoma"/>
            <family val="2"/>
          </rPr>
          <t xml:space="preserve">
Descripción concreta del avance, máximo de caracteres 200</t>
        </r>
      </text>
    </comment>
    <comment ref="A293" authorId="0">
      <text>
        <r>
          <rPr>
            <b/>
            <sz val="9"/>
            <rFont val="Tahoma"/>
            <family val="2"/>
          </rPr>
          <t>YULIED.PENARANDA:</t>
        </r>
        <r>
          <rPr>
            <sz val="9"/>
            <rFont val="Tahoma"/>
            <family val="2"/>
          </rPr>
          <t xml:space="preserve">
Avance indicadores de gestión.
NOTA: Desagregar cuadro cuantas veces tenga indicadores asociados</t>
        </r>
      </text>
    </comment>
    <comment ref="A294" authorId="0">
      <text>
        <r>
          <rPr>
            <b/>
            <sz val="9"/>
            <rFont val="Tahoma"/>
            <family val="2"/>
          </rPr>
          <t>YULIED.PENARANDA:</t>
        </r>
        <r>
          <rPr>
            <sz val="9"/>
            <rFont val="Tahoma"/>
            <family val="2"/>
          </rPr>
          <t xml:space="preserve">
Vigencia a reportar</t>
        </r>
      </text>
    </comment>
    <comment ref="B294" authorId="0">
      <text>
        <r>
          <rPr>
            <b/>
            <sz val="9"/>
            <rFont val="Tahoma"/>
            <family val="2"/>
          </rPr>
          <t>YULIED.PENARANDA:</t>
        </r>
        <r>
          <rPr>
            <sz val="9"/>
            <rFont val="Tahoma"/>
            <family val="2"/>
          </rPr>
          <t xml:space="preserve">
Nombre completo del indicador. Expresión verbal, precisa y concreta del patrón de evaluación. </t>
        </r>
      </text>
    </comment>
    <comment ref="C29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4" authorId="0">
      <text>
        <r>
          <rPr>
            <b/>
            <sz val="9"/>
            <rFont val="Tahoma"/>
            <family val="2"/>
          </rPr>
          <t>YULIED.PENARANDA:</t>
        </r>
        <r>
          <rPr>
            <sz val="9"/>
            <rFont val="Tahoma"/>
            <family val="2"/>
          </rPr>
          <t xml:space="preserve">
Peso porcentual de acuerdo con la distribución de los indicadores de gestión.</t>
        </r>
      </text>
    </comment>
    <comment ref="H294" authorId="0">
      <text>
        <r>
          <rPr>
            <b/>
            <sz val="9"/>
            <rFont val="Tahoma"/>
            <family val="2"/>
          </rPr>
          <t>YULIED.PENARANDA:</t>
        </r>
        <r>
          <rPr>
            <sz val="9"/>
            <rFont val="Tahoma"/>
            <family val="2"/>
          </rPr>
          <t xml:space="preserve">
Descripción concreta del avance, máximo de caracteres 200</t>
        </r>
      </text>
    </comment>
    <comment ref="A308" authorId="0">
      <text>
        <r>
          <rPr>
            <b/>
            <sz val="9"/>
            <rFont val="Tahoma"/>
            <family val="2"/>
          </rPr>
          <t>YULIED.PENARANDA:</t>
        </r>
        <r>
          <rPr>
            <sz val="9"/>
            <rFont val="Tahoma"/>
            <family val="2"/>
          </rPr>
          <t xml:space="preserve">
Avance indicadores de gestión.
NOTA: Desagregar cuadro cuantas veces tenga indicadores asociados</t>
        </r>
      </text>
    </comment>
    <comment ref="A309" authorId="0">
      <text>
        <r>
          <rPr>
            <b/>
            <sz val="9"/>
            <rFont val="Tahoma"/>
            <family val="2"/>
          </rPr>
          <t>YULIED.PENARANDA:</t>
        </r>
        <r>
          <rPr>
            <sz val="9"/>
            <rFont val="Tahoma"/>
            <family val="2"/>
          </rPr>
          <t xml:space="preserve">
Vigencia a reportar</t>
        </r>
      </text>
    </comment>
    <comment ref="B309" authorId="0">
      <text>
        <r>
          <rPr>
            <b/>
            <sz val="9"/>
            <rFont val="Tahoma"/>
            <family val="2"/>
          </rPr>
          <t>YULIED.PENARANDA:</t>
        </r>
        <r>
          <rPr>
            <sz val="9"/>
            <rFont val="Tahoma"/>
            <family val="2"/>
          </rPr>
          <t xml:space="preserve">
Nombre completo del indicador. Expresión verbal, precisa y concreta del patrón de evaluación. </t>
        </r>
      </text>
    </comment>
    <comment ref="C30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9" authorId="0">
      <text>
        <r>
          <rPr>
            <b/>
            <sz val="9"/>
            <rFont val="Tahoma"/>
            <family val="2"/>
          </rPr>
          <t>YULIED.PENARANDA:</t>
        </r>
        <r>
          <rPr>
            <sz val="9"/>
            <rFont val="Tahoma"/>
            <family val="2"/>
          </rPr>
          <t xml:space="preserve">
Peso porcentual de acuerdo con la distribución de los indicadores de gestión.</t>
        </r>
      </text>
    </comment>
    <comment ref="H309"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<sst xmlns="http://schemas.openxmlformats.org/spreadsheetml/2006/main" count="1754" uniqueCount="505">
  <si>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</si>
  <si>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</si>
  <si>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</si>
  <si>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</si>
  <si>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</si>
  <si>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</si>
  <si>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</si>
  <si>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</si>
  <si>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</si>
  <si>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</si>
  <si>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</si>
  <si>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</si>
  <si>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</si>
  <si>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</si>
  <si>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</si>
  <si>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</si>
  <si>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</si>
  <si>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</si>
  <si>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</si>
  <si>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</si>
  <si>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</si>
  <si>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</si>
  <si>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</si>
  <si>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</si>
  <si>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</si>
  <si>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</si>
  <si>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</si>
  <si>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</si>
  <si>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</si>
  <si>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</si>
  <si>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</si>
  <si>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</si>
  <si>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</si>
  <si>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</si>
  <si>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</si>
  <si>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</si>
  <si>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</si>
  <si>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</si>
  <si>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</si>
  <si>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</si>
  <si>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</si>
  <si>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</si>
  <si>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</si>
  <si>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</si>
  <si>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</si>
  <si>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</si>
  <si>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</si>
  <si>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</si>
  <si>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</si>
  <si>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</si>
  <si>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</si>
  <si>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</si>
  <si>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</si>
  <si>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</si>
  <si>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</si>
  <si>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</si>
  <si>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</si>
  <si>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</si>
  <si>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</si>
  <si>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</si>
  <si>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</si>
  <si>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</si>
  <si>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</si>
  <si>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</si>
  <si>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</si>
  <si>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</si>
  <si>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</si>
  <si>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</si>
  <si>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</si>
  <si>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</si>
  <si>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</si>
  <si>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</si>
  <si>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</si>
  <si>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</si>
  <si>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</si>
  <si>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</si>
  <si>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</si>
  <si>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</si>
  <si>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</si>
  <si>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</si>
  <si>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</si>
  <si>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</si>
  <si>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</si>
  <si>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</si>
  <si>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</si>
  <si>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</si>
  <si>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</si>
  <si>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</si>
  <si>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</si>
  <si>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</si>
  <si>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</si>
  <si>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</si>
  <si>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</si>
  <si>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</si>
  <si>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</si>
  <si>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</si>
  <si>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</si>
  <si>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</si>
  <si>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</si>
  <si>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</si>
  <si>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</si>
  <si>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</si>
  <si>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</si>
  <si>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</si>
  <si>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</si>
  <si>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</si>
  <si>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</si>
  <si>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</si>
  <si>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</si>
  <si>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</si>
  <si>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</si>
  <si>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</si>
  <si>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</si>
  <si>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</si>
  <si>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</si>
  <si>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</si>
  <si>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</si>
  <si>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</si>
  <si>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</si>
  <si>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</si>
  <si>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</si>
  <si>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r>
      <t>PROGRAMACIÓN, ACTUALIZACIÓN Y SEGUIMIENTO DEL PLAN DE ACCIÓN
Actualización y seguimiento al</t>
    </r>
    <r>
      <rPr>
        <b/>
        <sz val="24"/>
        <rFont val="Arial"/>
        <family val="2"/>
      </rPr>
      <t xml:space="preserve"> Componente de Gestión</t>
    </r>
  </si>
  <si>
    <t xml:space="preserve"> AÑO 2020</t>
  </si>
  <si>
    <r>
      <t xml:space="preserve">EJECUTADO ACUMUALDO </t>
    </r>
    <r>
      <rPr>
        <b/>
        <sz val="12"/>
        <rFont val="Arial"/>
        <family val="2"/>
      </rPr>
      <t>AÑO 202</t>
    </r>
    <r>
      <rPr>
        <sz val="12"/>
        <rFont val="Arial"/>
        <family val="2"/>
      </rPr>
      <t>2</t>
    </r>
  </si>
  <si>
    <r>
      <t xml:space="preserve">PROGRAMACIÓN, ACTUALIZACIÓN Y SEGUIMIENTO DEL PLAN DE ACCIÓN
Actualización y seguimiento al </t>
    </r>
    <r>
      <rPr>
        <b/>
        <sz val="24"/>
        <rFont val="Arial"/>
        <family val="2"/>
      </rPr>
      <t>Componente de Inversión</t>
    </r>
  </si>
  <si>
    <t>Observaciones</t>
  </si>
  <si>
    <t>Observaciones y/o descripcion de acciones en el punto de inversión</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</si>
  <si>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</si>
  <si>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</si>
  <si>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</si>
  <si>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7814-Fortalecimiento de la administración y monitoreo áreas protegidas y otras de interés ambiental para disminuir la vulnerabilidad de los ecosistemas frente alteraciones naturales y antrópicas en Bogotá</t>
  </si>
  <si>
    <t>DIRECCION DE GESTION AMBIENTAL</t>
  </si>
  <si>
    <t>02 -cambiar nuestros hábitos de vida para reverdecer a Bogotá y adaptarnos y mitigar la crisis climática.</t>
  </si>
  <si>
    <t>28 Bogotá protectora de sus recursos naturales</t>
  </si>
  <si>
    <t>CONSTANTE</t>
  </si>
  <si>
    <t>SUMA</t>
  </si>
  <si>
    <t>Administrar y manejar o gestionar 19 áreas  protegidas y de interés ambiental priorizadas</t>
  </si>
  <si>
    <t>Implementar 1 programa de monitoreo, evaluación y seguimiento de la biodiversidad en áreas protegidas y otras de interés ambiental en Bogotá, con estrategias de investigación y ciencia ciudadanas</t>
  </si>
  <si>
    <t>ADMINISTRACIÓN Y MANEJO DE ÁREAS PROTEGIDAS</t>
  </si>
  <si>
    <t>MONITOREO Y SEGUIMIENTO DE LA BIODIVERSIDAD Y LOS SERVICIOS ECOSISTÉMICOS.</t>
  </si>
  <si>
    <t>ADMINISTRAR Y MANEJAR O GESTIONAR 19 ÁREAS  PROTEGIDAS Y DE INTERÉS AMBIENTAL PRIORIZADAS</t>
  </si>
  <si>
    <t>IMPLEMENTAR 1 PROGRAMA DE MONITOREO, EVALUACIÓN Y SEGUIMIENTO DE LA BIODIVERSIDAD EN ÁREAS PROTEGIDAS Y OTRAS DE INTERÉS AMBIENTAL EN BOGOTÁ, CON ESTRATEGIAS DE INVESTIGACIÓN Y CIENCIA CIUDADANAS</t>
  </si>
  <si>
    <t>Generar 48 documentos técnicos para la toma de decisiones relacionados con el manejo de la EEP.</t>
  </si>
  <si>
    <t>GENERAR 48 DOCUMENTOS TÉCNICOS PARA LA TOMA DE DECISIONES RELACIONADOS CON EL MANEJO DE LA EEP.</t>
  </si>
  <si>
    <t>x</t>
  </si>
  <si>
    <t xml:space="preserve"> Elementos de la EEP  y Áreas de Interés Ambiental del Distrito Capital: Localidades 01.Usaquén, 02 Chapinero, 03 Santafe, 04 San Cristobal, 05 Usme, 06 Tunjuelito, 07 Bosa, 08 Kennedy, 09 Fontibón, 10 Engativá, 11 Suba, 12 Barrios Unidos, 13 Teusaquillo, 14 Los Mártires, 15 Antonio Nariño, 16 Puente Aranda, 17 La Candelaria, 18 Rafael Uribe Uribe, 19 Ciudad Bolivar 20 Sumapaz  
</t>
  </si>
  <si>
    <t>113 UPZ de las localidades urbanas de Bogotá D.C.</t>
  </si>
  <si>
    <t>1902 barrios de las localidades urbanas de Bogotá D.C.</t>
  </si>
  <si>
    <t>Polígono: Para cada elemento  de la EEP y Área de Interés Ambiental del D.C.  (polígono formatos:  PDF- JPG. 
 Otros:  
Shapefile, GDB, adjunto dentro del respectivo documento)</t>
  </si>
  <si>
    <t>UPZ y barrios aledaños al área o polígono objerto de estudio.</t>
  </si>
  <si>
    <t xml:space="preserve">Políticas: 
1. Para el Manejo del Suelo de Protección del Distrio Capital.  
 2. Gestión de la Conservación de la Biodiversidad.
3.  Humedales del Distrito Capital.
4. Distrital de Espacio Público.
5. Distrital de Gestión del Riesgo.
6.  Nacional de Humedales interiores de Colombia.
6. Nacional para la Gestión Integral del Recurso Hídrico
7.  Pública de Ecourbanismo y Gestión Sostenible (Formulación).
 </t>
  </si>
  <si>
    <t>4.228.114 personas  (Fuente DANE)</t>
  </si>
  <si>
    <t>4.152.687 personas  (Fuente DANE)</t>
  </si>
  <si>
    <t>Sin Datos</t>
  </si>
  <si>
    <t>8.380.801 personas (Fuente DANE)</t>
  </si>
  <si>
    <t>NA</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</si>
  <si>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</si>
  <si>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</si>
  <si>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</si>
  <si>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</si>
  <si>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</si>
  <si>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</si>
  <si>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</si>
  <si>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total</t>
  </si>
  <si>
    <t>PEDM (ENTRENUBES )</t>
  </si>
  <si>
    <t xml:space="preserve">PEDM (MIRADOR DE LOS NEVADOS </t>
  </si>
  <si>
    <t>PEDM (SORATAMA)</t>
  </si>
  <si>
    <t>PEDM  (ZUQUE)</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</si>
  <si>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</si>
  <si>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</si>
  <si>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</si>
  <si>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Polígono establecido del área declarada del parque</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</si>
  <si>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</si>
  <si>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</si>
  <si>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</si>
  <si>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</si>
  <si>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</si>
  <si>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</si>
  <si>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</si>
  <si>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</si>
  <si>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</si>
  <si>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</si>
  <si>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</si>
  <si>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</si>
  <si>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Polígono establecido del área protegida</t>
  </si>
  <si>
    <t>159,1 ha</t>
  </si>
  <si>
    <t>Humedal el Burro</t>
  </si>
  <si>
    <t>Humedal Vaca</t>
  </si>
  <si>
    <t>Humedal Techo</t>
  </si>
  <si>
    <t>Humedal Tibanica</t>
  </si>
  <si>
    <t>Humedal Capellanía</t>
  </si>
  <si>
    <t>Humedal Meandro del Say</t>
  </si>
  <si>
    <t>Humedal Córdoba</t>
  </si>
  <si>
    <t>Humedal Torca Guaymaral</t>
  </si>
  <si>
    <t>Humedal Conejera</t>
  </si>
  <si>
    <t>Humedal Jaboque</t>
  </si>
  <si>
    <t>Humedal Juan Amarillo</t>
  </si>
  <si>
    <t>Humedal Santa María del lago</t>
  </si>
  <si>
    <t>Humedal Isla</t>
  </si>
  <si>
    <t>Humedal Tunjo</t>
  </si>
  <si>
    <t>Humedal Salitre</t>
  </si>
  <si>
    <t>Kennedy</t>
  </si>
  <si>
    <t>Castilla, Calandaima</t>
  </si>
  <si>
    <t>Valladolit, Castilla, Monterrey, Villa Mariana, Villa Castilla, Pio XII, Nuevo Techo, El Condado, Tintala, Nueva Castilla, Villa Mejia</t>
  </si>
  <si>
    <t>Shapefiles áreas protegidas Bogotá D.C:</t>
  </si>
  <si>
    <t>UPZ Aledañas</t>
  </si>
  <si>
    <t>Corabastos</t>
  </si>
  <si>
    <t>El Amaparo, Cañizares, Villa Nelly, Villa de la Torre, Villa Emilia</t>
  </si>
  <si>
    <t>Castilla</t>
  </si>
  <si>
    <t xml:space="preserve">El Amaparo, Cañizares, Villa Nelly, Villa de la Torre, Villa Emilia, Favidi, Visión Colombia, Parques de Castilla, Lagos de Castilla, Valladolid </t>
  </si>
  <si>
    <t>Bosa</t>
  </si>
  <si>
    <t>Bosa Cental</t>
  </si>
  <si>
    <t>Manzanares, San Pablo, Laureles</t>
  </si>
  <si>
    <t>Fontibón</t>
  </si>
  <si>
    <t>Capellanía, Modelia, Fontibón</t>
  </si>
  <si>
    <t>Conjunto Residencial La Cofradía, Rincón Santo</t>
  </si>
  <si>
    <t>Zona Franca</t>
  </si>
  <si>
    <t>La Estania o El Recodo, Moravia,  Zona Franca,</t>
  </si>
  <si>
    <t>Niza, Alambra, La Floresta</t>
  </si>
  <si>
    <t>Lagos de Córdoba, Recreto de los Frayles Alhambra Sur Oriental Colpatria, Las Villas</t>
  </si>
  <si>
    <t>Usaquén</t>
  </si>
  <si>
    <t>Guaymaral, La Academia</t>
  </si>
  <si>
    <t>Torca I</t>
  </si>
  <si>
    <t>Paseo de los Libertadores</t>
  </si>
  <si>
    <t>Casa Balnca</t>
  </si>
  <si>
    <t>El prado</t>
  </si>
  <si>
    <t>Compartir, Acacias, Alaska, Londres, Monarcas</t>
  </si>
  <si>
    <t>Engativá</t>
  </si>
  <si>
    <t>Engativá, Álamos, Garcés Navas</t>
  </si>
  <si>
    <t>El Gaco, Engativá Zona Urbana, San Antonio Engativá</t>
  </si>
  <si>
    <t>Tibabuyes, El Rinón</t>
  </si>
  <si>
    <t>La Gaitana, Cañiza l, ll y lll, Carolina ll y lll, El Rubí, La Gaitana</t>
  </si>
  <si>
    <t>Minuto ds Dios, Bolívia</t>
  </si>
  <si>
    <t>Bolivia, Ciudadela Colsubsidio, Garces Navas</t>
  </si>
  <si>
    <t>Boyaca Real, Las Ferias</t>
  </si>
  <si>
    <t>Garces Navas, Bonanza, Engativá Centro, Paris Gaitan, Santa Helenita, Santa María del Lago, Boyacá, Palo Blanco</t>
  </si>
  <si>
    <t>Tintal Sur</t>
  </si>
  <si>
    <t>Bosa Centro</t>
  </si>
  <si>
    <t>Tunjuelito</t>
  </si>
  <si>
    <t>Venecia, Arborizadora Baja</t>
  </si>
  <si>
    <t>El Carmen, San Vicente de Ferrer, Tejar de Ontario, Molinos</t>
  </si>
  <si>
    <t>Barrios Unidos, Rafael Uribe Uribe</t>
  </si>
  <si>
    <t>Parque Salitre</t>
  </si>
  <si>
    <t>Rosario, San José</t>
  </si>
  <si>
    <t>TPI Corabastos</t>
  </si>
  <si>
    <t>TPI Bosa Central</t>
  </si>
  <si>
    <t>N.A.</t>
  </si>
  <si>
    <t>TPI Engativá</t>
  </si>
  <si>
    <t>TPI 
El Rincón</t>
  </si>
  <si>
    <t>TPI Bosa Occidental</t>
  </si>
  <si>
    <t>TPI Lucero</t>
  </si>
  <si>
    <t>1. Desarrollar las actividades de mejoramiento de la infraestructura y condiciones de sostenibilidad de las áreas administradas por la SDA, para garantizar el acceso y disfrute de la ciudadanía.</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</si>
  <si>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</si>
  <si>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N/A</t>
  </si>
  <si>
    <t xml:space="preserve"> Elementos de la EEP  y Áreas de Interés Ambiental del Distrito Capital: Se atienen solicitudes, recepcion y emision de respuestas.</t>
  </si>
  <si>
    <t xml:space="preserve">Diseño de un programa de monitoreo y biodiversidad en áreas protegidas y otras de interés ambiental en Bogotá
(Distrital)
</t>
  </si>
  <si>
    <t xml:space="preserve">Las actividades de monitoreo permiten evaluar el cambio de la abundancia y riqueza de las especies monitoreadas con el fin que se tomen las medidas del caso.
Con el diseño establecido se iniciará su implementación, para esto se requerirá la aplicación de los instrumentos y/o protocolos definidos para efectuar los monitoreos lo cual determinara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del programa.
</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</si>
  <si>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</si>
  <si>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</si>
  <si>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Número de programas de monitoreo, evaluación y seguimiento de la biodiversidad diseñado y en implementación</t>
  </si>
  <si>
    <t>Número</t>
  </si>
  <si>
    <t>Porcentaje</t>
  </si>
  <si>
    <t>Se modifica la periodicidad de reporte y la estructura del documento se ajustó de acuerdo al plan de desarrollo vigente</t>
  </si>
  <si>
    <t>Radicado 2020IE152434 de septiembre 08 de 2020</t>
  </si>
  <si>
    <t>1,  INFORMACIÓN META DE PROYECTO</t>
  </si>
  <si>
    <t>2, PROGRAMACIÓN - ACTUALIZACIÓN</t>
  </si>
  <si>
    <t>3, EJECUCIÓN</t>
  </si>
  <si>
    <t>4, % CUMPLIMIENTO ACUMULADO (Vigencia)</t>
  </si>
  <si>
    <t>5 ,% DE AVANCE CUATRIENIO</t>
  </si>
  <si>
    <t xml:space="preserve">7, RETRASOS 
</t>
  </si>
  <si>
    <t xml:space="preserve">8, SOLUCIONES PLANTEADAS </t>
  </si>
  <si>
    <t>3,1 SEGUIMIENTO VIGENCIA ACTUAL</t>
  </si>
  <si>
    <t>1,1 LÍNEA DE ACCIÓN</t>
  </si>
  <si>
    <t>1,2 COD.</t>
  </si>
  <si>
    <t>1,3 META</t>
  </si>
  <si>
    <t>1,4 TIPOLOGÍA</t>
  </si>
  <si>
    <t>1,5 COD. META PDD A QUE SE ASOCIA META PROY</t>
  </si>
  <si>
    <t>1,6, VARIABLE REQUERIDA</t>
  </si>
  <si>
    <t>1,7, VALOR   CUATRIENIO</t>
  </si>
  <si>
    <t>Versión: 13</t>
  </si>
  <si>
    <t>Se crea  hoja de SPI</t>
  </si>
  <si>
    <t>Radicado 2020IE191541 del 29 de octubre de 2020</t>
  </si>
  <si>
    <t>Se crea hoja de SPI</t>
  </si>
  <si>
    <r>
      <t>Versión:</t>
    </r>
    <r>
      <rPr>
        <b/>
        <sz val="20"/>
        <color rgb="FFFF0000"/>
        <rFont val="Arial"/>
        <family val="2"/>
      </rPr>
      <t xml:space="preserve"> </t>
    </r>
    <r>
      <rPr>
        <b/>
        <sz val="20"/>
        <rFont val="Arial"/>
        <family val="2"/>
      </rPr>
      <t>13</t>
    </r>
  </si>
  <si>
    <t>Formato: Programación, Actualización y Seguimiento del Plan de Acción 
Actualización y seguimiento a Actividades</t>
  </si>
  <si>
    <t>1 INFORMACIÓN META DE PROYECTO</t>
  </si>
  <si>
    <t xml:space="preserve">2, ACTUALIZACIÓN </t>
  </si>
  <si>
    <t>3,EJECUTADO</t>
  </si>
  <si>
    <t>1,1 COD. META</t>
  </si>
  <si>
    <t>1,2, Meta Proyecto</t>
  </si>
  <si>
    <t>1,3. Identificación del punto de invesión</t>
  </si>
  <si>
    <t>1,4, Variable</t>
  </si>
  <si>
    <t>1.6.REPROGRAMACIÓN VIGENCIA</t>
  </si>
  <si>
    <t>4, LOCALIZACIÓN GEOGRÁFICA</t>
  </si>
  <si>
    <t>5, ORIENTACIÓN</t>
  </si>
  <si>
    <t>4,1 LOCALIDAD(ES)</t>
  </si>
  <si>
    <t>4.2 UPZ(S)</t>
  </si>
  <si>
    <t>4,3 BARRIO(S)</t>
  </si>
  <si>
    <t>4,4 GEORREFERENCIACIÓN</t>
  </si>
  <si>
    <t>4,5 ÁREA DE INFLUENCIA E INCIDENCIA</t>
  </si>
  <si>
    <t>5,1 POLÍGONO DE MEJORAMIENTO INTEGRAL</t>
  </si>
  <si>
    <t>5,2 POLÍTICA</t>
  </si>
  <si>
    <t>6. POBLACIÓN</t>
  </si>
  <si>
    <t>7, LECCIONES APRENDIDAS - OBSERVACIONES</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</si>
  <si>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</si>
  <si>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</si>
  <si>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</si>
  <si>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</si>
  <si>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</si>
  <si>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</si>
  <si>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</si>
  <si>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</si>
  <si>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</si>
  <si>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</si>
  <si>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</si>
  <si>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La generación de documentos técnicos para la toma de decisiones con respecto al manejo de la EEP y otras áreas de interés ambiental del D.C.,  se realiza basado en el número de solicitudes de usuarios internos y externos atendidas para la vigencia. (EVIDENCIA.  META 2 NUMERAL 2 - b) BASE DE DATOS REVISADOS Y AJUSTADOS POR COORDINACIÓN - OCTUBRE 2020). (EVIDENCIA : c) SOPORTE TERRITORIALIDAD OCTUBRE DE 2020).</t>
  </si>
  <si>
    <t>1.1.1. Propósito</t>
  </si>
  <si>
    <t>1.1.2. Programa</t>
  </si>
  <si>
    <t>1.1.3. COD.</t>
  </si>
  <si>
    <t>1.1.4.  META PLAN DE DESARROLLO</t>
  </si>
  <si>
    <t>1.1.5. COD.</t>
  </si>
  <si>
    <t>1.1.6. INDICADOR</t>
  </si>
  <si>
    <t>1.1.7.UNIDAD DE MEDIDA</t>
  </si>
  <si>
    <t>1.1.8. TIPOLOGÍA</t>
  </si>
  <si>
    <t>1.1.9. MAGNITUD PD</t>
  </si>
  <si>
    <t>1.1. META PLAN DE DESARROLLO</t>
  </si>
  <si>
    <t>1.1.10.PROGRAMACIÓN INICIAL CUATRIENIO</t>
  </si>
  <si>
    <t>1. ESTRUCTURA DEL PLAN DE DESARROLLO</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</si>
  <si>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</si>
  <si>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</si>
  <si>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</si>
  <si>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</si>
  <si>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</si>
  <si>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</si>
  <si>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</si>
  <si>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</si>
  <si>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</si>
  <si>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</si>
  <si>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</si>
  <si>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</si>
  <si>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</si>
  <si>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</si>
  <si>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</si>
  <si>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</si>
  <si>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</si>
  <si>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</si>
  <si>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</si>
  <si>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</si>
  <si>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</si>
  <si>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</si>
  <si>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</si>
  <si>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</si>
  <si>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</si>
  <si>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</si>
  <si>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</si>
  <si>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</si>
  <si>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</si>
  <si>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</si>
  <si>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</si>
  <si>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</si>
  <si>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</si>
  <si>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</si>
  <si>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</si>
  <si>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</si>
  <si>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</si>
  <si>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</si>
  <si>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</si>
  <si>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Se avanza con actividades de vigilancia y mantenimiento, gestión de factores tensionantes y ocupaciones informales; se adelantan mantenimiento integral mediante la ejecución del contrato sda-cd-2020-1872. en octubre se atendieron 384,6 ha de las cuales son de avance 254,21 ha y de repaso 130,40 ha</t>
  </si>
  <si>
    <t>En el acumulado del 0.03% Se realizo el monitoreo hidrobiológico se revisaron los resultados de las muestras de 2019 para Juan Amarillo y Meandro del Say del Con. Intvo. con la CAR No. SDA-CD-20181468 y el CPS SDA - SECOPII - 712018 suscrito con el IHA</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</si>
  <si>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</si>
  <si>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</si>
  <si>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</si>
  <si>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</si>
  <si>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</si>
  <si>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</si>
  <si>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</si>
  <si>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</si>
  <si>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</si>
  <si>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</si>
  <si>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</si>
  <si>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</si>
  <si>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</si>
  <si>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</si>
  <si>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</si>
  <si>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</si>
  <si>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</si>
  <si>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</si>
  <si>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</si>
  <si>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</si>
  <si>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</si>
  <si>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</si>
  <si>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</si>
  <si>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</si>
  <si>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</si>
  <si>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</si>
  <si>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</si>
  <si>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</si>
  <si>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</si>
  <si>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</si>
  <si>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</si>
  <si>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</si>
  <si>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</si>
  <si>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</si>
  <si>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</si>
  <si>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</si>
  <si>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</si>
  <si>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</si>
  <si>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</si>
  <si>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</si>
  <si>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</si>
  <si>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</si>
  <si>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</si>
  <si>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</si>
  <si>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</si>
  <si>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</si>
  <si>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</si>
  <si>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</si>
  <si>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</si>
  <si>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</si>
  <si>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</si>
  <si>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</si>
  <si>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</si>
  <si>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</si>
  <si>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</si>
  <si>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</si>
  <si>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</si>
  <si>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</si>
  <si>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r>
      <t>PROGR. ANUAL MES</t>
    </r>
    <r>
      <rPr>
        <b/>
        <sz val="12"/>
        <rFont val="Arial"/>
        <family val="2"/>
      </rPr>
      <t xml:space="preserve"> ENE.</t>
    </r>
  </si>
  <si>
    <t>1, 5. PROGRAMACIÓN INICIAL AÑO _2021__</t>
  </si>
  <si>
    <t>Porcentaje de áreas protegidas (PEDM y PEDH) y otras áreas de interés ambiental mediante el desarrollo de acciones de administración</t>
  </si>
  <si>
    <t xml:space="preserve">3. Realizar el seguimiento a las acciones definidas en los Planes de Manejo Ambiental de los PEDH </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</si>
  <si>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</si>
  <si>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</si>
  <si>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</si>
  <si>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</si>
  <si>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 xml:space="preserve">8. Implementar la metodología de monitoreo para cada uno de los componentes: flora y fauna, generando un informe final de análisis y comenzar la formulación del programa de monitoreo de la Biodiversidad. </t>
  </si>
  <si>
    <t>2. Ejecutar acciones de administración, mantenimieto y manejo integral en 19 áreas protegidas priorizadas, Parques Ecológicos Distritales de Humedal, Parques Ecológicos Distritales de Montaña y otras áreas de intereses ambiental</t>
  </si>
  <si>
    <t>Municipios - 11001 - BOGOTA D.C. [BOGOTA] - Propios</t>
  </si>
  <si>
    <t>Fortalecer la gobernanza y gobernabilidad para una efectiva administración y manejo de la EEP y otras áreas de interés ambienta.</t>
  </si>
  <si>
    <t>Servicio de administración y manejo de áreas protegidas</t>
  </si>
  <si>
    <t>Áreas administradas</t>
  </si>
  <si>
    <t>hectareas</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</si>
  <si>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</si>
  <si>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biodiversidad y sus servicios eco sistémicos</t>
  </si>
  <si>
    <t>Documentos de lineamientos técnicos realizados</t>
  </si>
  <si>
    <t>numero</t>
  </si>
  <si>
    <t>Para el periodo Julio-Diciembre de 2020 se adelantaron acciones de administración, manejo, seguimiento a la vigilancia y mantenimiento, gestión de factores tensionantes y ocupaciones informales y acompañamiento en espacios de participación, en el 100% de las áreas protegidas priorizadas.</t>
  </si>
  <si>
    <t>Con la consolidación y entrega de los protocolos de fauna (entomología, mastozoología, aves), flora (macrófitas, herbáceas, árboles y arbustos) y recurso hídrico se avanzó en el 0,01 en el mes diciembre para un  acumulado de 0,05, llegando al 100% de lo programado para el 2020</t>
  </si>
  <si>
    <t>Inversión - Adquisición de Bienes y Servicios: Administrar y manejar o gestionar 19 áreas protegidas y de interés ambiental priorizadas</t>
  </si>
  <si>
    <t>Se llevaron a cabo acciones de administración y manejo integral enmarcadas en las líneas de acción de Vigilancia, Mantenimiento, Monitoreo y Gestión Social, en las 19 áreas protegidas priorizadas, actividades de infraestructura, se da continuidad con construcción del aula ambiental de Juan Rey.</t>
  </si>
  <si>
    <t>Inversión - Adquisición de Bienes y Servicios: Generar documentos técnicos para la toma de decisiones relacionados con el manejo de la EEP.</t>
  </si>
  <si>
    <t>Se realizó la gestión correspondiente a 4 documento técnicos que incluye, Recepción, clasificación y reparto de solicitudes internas y externas de la entidad relacionadas con Procesos de PQR, Dependencia Apoyo (Enlace de Concejo), Apoyo Técnico y Legal, Emisión de respuestas a usuarios</t>
  </si>
  <si>
    <t>Inversión - Adquisición de Bienes y Servicios: Implementar un programa de monitoreo, evaluación y seguimiento de la biodiversidad en áreas protegidas y otras de interés ambiental en Bogotá, con estrategias de investigación y ciencia ciudadanas.</t>
  </si>
  <si>
    <t>Finalizaron las fichas de los 15 PEDH de la implementación de los protocolos de monitoreo en aves, mamíferos. Dentro del marco estratégica entre la SDA y el Instituto Humboldt se construyó un documento con la propuesta de mejorar el conocimiento y la gestión de la Biodiversidad en la Capital..</t>
  </si>
  <si>
    <t>Para el periodo julio-noviembre de 2020 se adelantaron acciones de administración, manejo, seguimiento a la vigilancia y mantenimiento, gestión de factores tensionantes y ocupaciones informales y acompañamiento en espacios de participación, en el 100% de las áreas protegidas priorizadas.</t>
  </si>
  <si>
    <t xml:space="preserve">Se avanzó en 1 documento para un acumulado de 5 documentos que contienen:
Reparto de solicitudes internas y externas: 108 documentos
Generar pronunciamientos: 119 documentos
Generar soporte técnico para el alinderamiento de los elementos: 22 documento.
Generar insumos técnicos: 147 documento
</t>
  </si>
  <si>
    <t>Se recorrio el Cerro Juan Rey, y los demas cerros PEDMEN y S. del Zuque con mismo objeto que para PEDH y AA. El GM obtuvo cartografía de cobertura vegetal y una propuesta cartográfica de ptos transectos y parcelas para el monitoreo de fauna y flora incluidos en los protocolos de cada componente</t>
  </si>
  <si>
    <t xml:space="preserve">Se avanzó en 1 documento para un acumulado de 6 documentos que contienen:
Reparto de solicitudes internas y externas: 86 documentos
Generar pronunciamientos: 70 documentos
Generar soporte técnico para el alinderamiento de los elementos: 17 documento.
Generar insumos técnicos: 2 documento"
</t>
  </si>
  <si>
    <t>0900G113Planes De Acción O Gestión Con Seguimiento-</t>
  </si>
  <si>
    <t>Número- Número: Cantidad</t>
  </si>
  <si>
    <t>0900G151Informes elaborados para acompañar la toma de decisiones de autoridades ambientales-</t>
  </si>
  <si>
    <t>0900G182sistema de monitoreo operando-</t>
  </si>
  <si>
    <t>se avanza con actividades de vigilancia y mantenimiento, gestión de factores tensionantes y ocupaciones informales; se adelantan mantenimiento integral mediante la ejecución del contrato sda-cd-2020-1872. en octubre se atendieron 384,6 ha de las cuales son de avance 254,21 ha y de repaso 130,40 ha</t>
  </si>
  <si>
    <t>Se avanzó en 1 documento para un acumulado de 4 documentos que contienen: Reparto de solicitudes internas y externas: 92 documentos Generar pronunciamientos: 63 documentos Generar soporte técnico para el alinderamiento de los elementos: 1 documento. Generar insumos técnicos: 1 documento</t>
  </si>
  <si>
    <t>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</si>
  <si>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En enero se visitaron los PED Conejera, Torca Guaymaral, Entrenubes y Serranía del Zuque, con el fin de revisar los formatos de campo de los protocolos de fauna y flora. Se hacen dos reuniones con el objetivo de planear la ruta para el 2021 </t>
  </si>
  <si>
    <t>En enero del 2021 se realizó la gestión correspondiente a 1 documento técnico que incluye, Recepción, clasificación y reparto de solicitudes internas y externas de la entidad relacionadas con Procesos de PQR, Dependencia Apoyo (Enlace de Concejo), Apoyo Técnico y Legal, Emisión de respuestas</t>
  </si>
  <si>
    <r>
      <t>5, PONDERACIÓN HORIZONTAL AÑO: _</t>
    </r>
    <r>
      <rPr>
        <b/>
        <sz val="10"/>
        <color theme="1"/>
        <rFont val="Arial"/>
        <family val="2"/>
      </rPr>
      <t>2021_</t>
    </r>
  </si>
  <si>
    <t>Anexo 1. Cronograma de actividades en los componente de fauna y flora. Anexo 2. Ficha diagnóstico 19 AA. Anexo 3. Acta de reunión diganóstico y control de perros ferales.</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</si>
  <si>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</si>
  <si>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</si>
  <si>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</si>
  <si>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 xml:space="preserve">Obra Mirador Juan Rey a la espera de la instalación de servicios públicos por cuanto las empresas prestadoras aún no realizan la gestión.  </t>
  </si>
  <si>
    <t xml:space="preserve"> Se continuárá con la gestión ante las empresas prestadoras de servicios publicos para la conexión de los mismos en la obra del Aula Juan Rey.
</t>
  </si>
  <si>
    <t xml:space="preserve">La generación de documentos técnicos de análisis, evaluación y conceptualización sobre diversas situaciones que requieren la aplicación del conocimiento, permitirán generar fundamentos técnicos como insumo para la toma de decisiones y/o establecer parámetros como respuesta a la aplicación de la normatividad.
Lo anterior contempla, la elaboración de documentos técnicos para la evaluación de elementos componentes de la Estructura Ecológica Principal – EPP, realizar el análisis de afectación de los mismos por actividades naturales y/o antrópicas, determinar áreas de importancia ambiental y generar los insumos técnicos necesarios para la conservación y manejo de los ecosistemas que, generan conectividad entre sí e intervenir técnicamente en los procesos de acotamiento de la ronda hídrica.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entre ellos el sistema hídrico. 
Por otra parte, se contribuye con el cumplimiento de los mandatos de ley como autoridad ambiental, para la generación de respuestas oportunas, en tiempo y contenido a los usuarios internos y externos  de la entidad, de acuerdo con sus requerimientos. 
</t>
  </si>
  <si>
    <t>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</si>
  <si>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 xml:space="preserve">Para el PRIMER TRIMESTRE DE 2021,, se incluyen  13  documento relacionados  con solicitudes de información sobre el sistema hídrico y el estado de acotamiento de cuerpos del agua del Distrito Capital. Adicionalmente y como actividades complementarias, se generaron internamente espacios de trabajo con el equipo del Sistema Integrado de Gestión de la entidad para generar la versión final del Procedimiento PM03-PR10 "Generar el concepto técnico para el alinderamiento o acotamiento de las rondas hídricas en el área urbana del Distrito Capital". Es relevante  la elaboración  Concepto Técnico No. 00144  del  15 de  enero del  2021 denominado " Alcance al Concepto  Técnico 04137  del 6 de mayo del 2019, paracorrección de coordenadas de los vértices perimetrales externos de la    Zona de Manejo y   Preservación Ambiental del Corredor Ecológico de Ronda delcanal de Córdoba".
Así mismo, el Proyecto de Resolución  con destino a la  DGA " Por la cual se corrige un error formal de la Resolución 094 del 18 de enero de 2020«Por medio de  la cual  se  Delimita el Cauce, Ronda  Hidráulica -RH- y  la Zona de Manejo y   Preservación Ambiental – ZMPA del canal de Córdoba y   se toman otras determinaciones". </t>
  </si>
  <si>
    <t>Para el PRIMER TRIMESTRE DE 2021,  se generó 1 documento  informativo relacionado con la conservaciòn de los ecosistemas del Distrito Capital.</t>
  </si>
  <si>
    <t>Para el PRIMER TRIMESTRE DE 2021, se generaron  91  pronunciamientos de respuesta correspondientes a solicitudes de información de usuarios internos y externos de la entidad, sobre una eventual afectación de áreas, predios o  polígonos objeto de consulta,  por elementos componentes de la Estructura Ecológica Principal y /o Determinantes Ambientales.  Las peticiones tienen como propósito fundamental,  obtener información oficial de la entidad  que, permita verificar la ubicación de los lugares de interés con respecto a áreas de importancia ambiental,  ya sea para realizar la intervención de los inmuebles con obras, adecuaciones o proyectos urbanísticos; adelantar las actividades preliminares sobre Proyectos de interés de la Administración Distrital o también, determinar ocupaciones ilegales en la ciudad, entre otras. Lo anterior sustentado en la información cartográfica oficial de la entidad, obtenida en los reportes que genera el Visor Geográfico Ambiental de la Secretaría Distrital de Ambiente, las consultas efectuadas en el Visor de la Infraestructura de Datos Espaciales para el Distrito y las visitas técnicas que motivan su realización. se incluyen los pronunciamientos , visitas y conceptos técnicos generados para Licencias de Contrucción en Franja de Adecuación de Cerros Orientales en cumplimiento de  la Resolución No. 845 de 2017 "Por la cual se ordena la conformación de un grupo de trabajo para el seguimiento de los temas concernientes al fallo de la Acción Popular No. 25000232500020050066203 , relacionada con los Cerros Orientales de Bogotá".  Suministró apoyo técnico al interior de la SDA por parte la comisión de Topografía , para verificar y determinar presuntas afectaciones a elementos componentes de la Estructura Ecológica Principal  del D.C.Se validaron Conceptos Técnicos como apoyo a la SCASP en el seguimiento de obras en  Parques Ecológicos Distritales de Humedal, como parte del proyecto de Corredores Ambientales responsabilidad de la EAAB ESP.</t>
  </si>
  <si>
    <t xml:space="preserve">
Para el (I) trimestre del año 2021, se presenta el consolidado de tres (3) documentos técnicos de doce (12) programados para el año 2021, correspondientes a los meses de Enero (1), Febrero (1) y Marzo (1) de 2021.
Se realizó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309 documentos para asignación.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91 documentos.
B. Generar soporte técnico para el alinderamiento de los elementos componentes del sistema hídrico del Distrito Capital: 27 documentos. 
C.  Generar insumos técnicos para la conservación de los ecosistemas del Distrito Capital: 1 documentos. 
</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</si>
  <si>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</si>
  <si>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En marzo del 2021 se realizó (1) documento técnico para un acumulado de (3)en el 2021 que incluye, Recepción, clasificación y reparto de solicitudes internas y externas de la entidad relacionadas con Procesos de PQR, Dependencia Apoyo (Enlace de Concejo), Apoyo Técnico y Legal, Emisión de respuestas</t>
  </si>
  <si>
    <t>Durante el I trimestre se empieza la implementación de los protocolos de fauna (entomología y aves), y flora. En el cumplimiento de ciencia ciudadana, se hizo un monitoreo comunitario en el PEDH Conejera con 20 participantes, observando un total de 387 individuos de 48 especies de aves.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</si>
  <si>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</si>
  <si>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</si>
  <si>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Para el Trimestre enero-marzo de  2021, se reporta que el contrato para la construcción del Aula Ambiental Juan Rey se encuentra finalizado. Actualmente se encuentra en recibo de obra física por parte de Interventoría y se continúan las gestiones ante las empresas públicas respectivas para las conexiones finales de energía y acueducto.  
Por otro lado, ya se cuenta con la silletería en el auditorio del Aula Juan Rey.
Para la instalación de la malla perimetral del Aula de Juan Rey en Entrenubes, se cuenta con el concepto de la curaduría urbana con radicado 2020ER198179. Este proceso de contratación iniciará en el primer semestre de 2021.
Las obras de mitigación de los Parques Mirador de los Nevados y Soratama, mediante el contrato de obra SDA-20181487 se reanudaron a partir de día 7 de febrero y se realizó una prórroga al mismo por el termino de un mes. Se presenta un porcentaje de avance de 98%. Las acciones pendientes en ambos frentes de trabajo estan asociadas a remates y acabados: PARQUE NEVADOS: SECTOR A: Terminación del cerramiento superior colindante a las viviendas existentes, Colocación de rejillas sobre algunas cunetas, recuperación de la plazoleta el Reloj, Recuperación de los juegos infantiles de la rotonda CHIMINIGAGUA - el Reloj. arreglo de ttapas de las cajas de los cárcamos.  SECTOR C: instalación de guaya que conecta el anclaje y la barrera dinámica.ACCIONES GENERALES. Recuperación de las placas del ingreso principal al parque, arreglo de algunos adoquines y de puerta de ingreso al parque, entre otros. PARQUE SORATAMA: Recuperación de caminos,terminación de instalación de manto Terratrac, Instalación de bordillo en la corona del talud en la parte superior donde existen los gaviones, Recuperación del acabado de la estructura denominado disipador de energía
</t>
  </si>
  <si>
    <t xml:space="preserve">Para el periodo de Enero, Febrero y Marzo de 2021 se avanzó según lo programado en un 100 % de ejecución, lo cual corresponde al seguimiento mensual de las actividades llevadas a cabo en los quince (15) Parques Ecológicos Distritales de Humedal (PEDH) por medio de la Matriz de Datos Significativos, la cual, registra todas las acciones realizadas por estrategia, en concordancia y articulación con los Planes de Acción de los Planes de Manejo Ambiental (PMA) y de la Política de Humedales del Distrito Capital (PHDC). 
Se realizaron dos mesas de trabajo con la Subdirección de Políticas y Planes Ambientales para determinar la metodología de evaluación y seguimiento a los PMA. </t>
  </si>
  <si>
    <t>De enero a marzo de  2021 se llevaron a cabo acciones de administración y manejo integral en las 19 áreas protegidas priorizadas, avanzando según lo programado con un 24,99 % de ejecución
Dentro de las actividades desarrolladas para los PEDM y otras áreas de interés ambiental se encuentran el seguimiento a las acciones de vigilancia, dar respuesta a los requerimientos recibidos, revisión del informe de acciones de mantenimiento, se elaboró el plan de acción de cada una de las áreas, entre otras
En los PEDH se han realizado las siguientes actividades
•6 Jornadas de verificación de procesos de restauración ecológica
•19 visitas de la DCA, SCASP, SRHS, SCAV, SSFFS
•144 actividades de administración con 210 participantes
•8 jornadas de liberación de fauna
•81 seguimientos a actividades de mantenimiento
•13 seguimientos a presencia de semovientes y ferales
•43 Recorridos de Verificación de tensionantes
•16 Operativos de recuperación/Jornadas de limpieza
•5 actividades relacionadas con gestión del riesgo (volcamiento árboles y conatos)
Se avanzó en el contrato SDA-CD-20201872  del mantenimiento integral de las áreas, con las siguientes actividades, en un promedio mensual de 371,73 ha en: Manejo silvicultural: 941 individuos con poda, Control de especies invasoras: 174.404 m2 de área controlada; Mantenimiento de senderos y perímetros: 353.291 m2 de sendero con corte de pasto; 24.305 m2 con retiro de herbáceas, 3.010,5 kg de residuos sólidos recolectados; Mantenimiento de estructuras de madera: mantenimiento de 1.271 mt de barandas y 8 puentes, 13 escalinatas instaladas y 12 mantenidas; Aprovechamiento de residuos vegetales mediante compostaje: 28.479 kg de residuos vegetales en compostaje, 31.354 kg de compost producido. Propagación de especies vegetales nativas: 1,5 kg semillas reclutadas. Limpieza de 13 tanques  y 33.351 mt de canales;  Mantenimiento de mobiliario: 51 arreglos locativos, 12 m2 de estructuras pintadas. Restauración de suelos: 1.031 m2 biomantos mantenidos</t>
  </si>
  <si>
    <t>enero</t>
  </si>
  <si>
    <t>febrero</t>
  </si>
  <si>
    <t>marzo</t>
  </si>
  <si>
    <t xml:space="preserve">Se llevaron a cabo 205 actividades de gobernanza,  educación, comunicación y participación para la construcción social del territorio con la partición de 6.939 personas, distribuidos de la siguiente manera:
• Acciones pedagógicas y en colegios: 8 con 163 participantes
• Aula Viva Itinerante: 1 con 146 participantes
• Eventos Representativos: 6 con 144 participantes
• Gestión para la educación ambiental: 34 con 543 participantes
• Intercambio de saberes: 1 con 13 participantes
• Jornadas Viveros comunitarios: 4 con 25 participantes
• Jornadas de Apropiación: 6 con 857 participantes
• Recorridos Interpretativos: 37 con 261 participantes
• 4 registros con 3241 personas que visitan los humedales
• Talleres: 7 con 104 participantes
• Monitoreo Biodiversidad-SER: 23 con 92 participantes
• Monitoreo Comunitario: 5 con 35 participantes    
• Proyectos de investigación: 2 con 5 participantes
• Asistencia a CAL: 17 con 603 participantes
• Comisión Conjunta: 2 con 12 participantes
• Asistencia a Consejo Local de Gestión del Riesgo-CLGR: 5 con 70 participantes
• JAL: 1 con 17 participantes
• Mesa de Habitabilidad en calle: 5 con 53 participantes
• Mesas de SPA: 1 con 16 participantes
• Mesas de seguridad: 1 con 16 participantes
• Mesas Territoriales: 3 con 119 participantes
• Mesas/Recorridos Interinstitucionales: 31 con 398 participantes
• Visitas entes de control: 1 con 6 participantes
</t>
  </si>
  <si>
    <t>Se continuará con la gestión ante las empresas prestadoras de servicios públicos para la conexión de los mismos en la obra del Aula Juan Rey.</t>
  </si>
  <si>
    <t xml:space="preserve">Las actividades de administración y manejo integral de los PEDH, PEDM y áreas de interés ambiental, garantiza la recuperación de espacios de importancia ambiental degradados por la acción antrópica y natural; constituyendo así, una oferta de espacio público ambiental de calidad para la ciudad.
Manejo y uso sostenible para el disfrute ciudadano de áreas protegidas priorizadas para administración. 
Oferta de servicios y desarrollo de actividades de gestión socioambiental para la apropiación y gobernanza territorial. Acciones articuladas de administración para la conservación, recuperación y restauración de Parques Ecológicos Distritales de Humedal, Parques Ecológicos Distritales de Montaña y otras áreas de interés ambiental de manera compatible con sus objetivos de conservación; recuperación y sostenibilidad de la biodiversidad urbana; Coordinación Interinstitucional para el desarrollo de acciones integrales en áreas protegidas según sus competencias y responsabilidades en la ejecución de los diferentes instrumentos de gestión adoptados. 
</t>
  </si>
  <si>
    <t xml:space="preserve">Acta de Recibo final Mobiliario Juan Rey.
Acta de suspensión obra Aula Mirador de Juan Rey.
Acta de suspensión No 9. Obra de Mitigación Mirador Nevados y Soratama.
Informes de gestión Juan Rey.
Informes de gestión Mitigación
Reporte de recibo final Mobiliario Juan Rey.
Radicados de servicios públicos Juan Rey
Matrices Plan de Gestión-Montaña
Matriz Seguimiento a la implementación de los planes de acción de los planes de Manejo Ambiental (PMA) por Humedal
Matriz consolidada avance por estrategia de los planes de acción de los planes de Manejo Ambiental (PMA) por Humedal
Matriz Datos Significativos.
Matriz consolidada actividades de mantenimiento Aguas de Bogotá
Actas, listados de asistencia y fotografías de las acciones de administración, manejo integral y seguimiento a los Humedales (link en Matriz datos significativos).
Actas, listados de asistencia y fotografías de las actividades de educación ambiental (link matriz datos significativos)
</t>
  </si>
  <si>
    <t xml:space="preserve">Las actividades de monitoreo permiten evaluar el cambio de la abundancia y riqueza de las especies monitoreadas con el fin que se tomen las medidas del caso.
Con el diseño establecido se iniciará su implementación, para esto se requerirá la aplicación de los instrumentos y/o protocolos definidos para efectuar los monitoreos lo cual determinará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del programa.
</t>
  </si>
  <si>
    <r>
      <t xml:space="preserve">
Anexo 1. Carpeta .zip soportes salidas </t>
    </r>
    <r>
      <rPr>
        <sz val="11"/>
        <color indexed="8"/>
        <rFont val="Arial"/>
        <family val="2"/>
      </rPr>
      <t xml:space="preserve">
Anexo 2. Carpeta .zip soportes reuniones externas. Anexo 3. Carpeta .zip soportes Cotizaciones 
Anexo 4. Carpeta .zip Ciencia ciudadana. Anexo 5. Carpeta .zip soporte CT CC Nuestra Bogotá (No Proceso 5024527 Radicado 2021ER33962 del 23/02/2021)</t>
    </r>
  </si>
  <si>
    <t xml:space="preserve">En el marco de administrar y manejar o gestionar las áreas protegidas, humedales, parques ecológicos de montaña y otras áreas de interés ambiental, La Secretaría Distrital de Ambiente, ha avanzado de la siguiente manera: 
Finalizò el contrato de la construcción del Aula Ambiental Juan. Actualmente se encuentra en recibo de obra física por parte de Interventoría y se continúan las gestiones ante las empresas públicas.
Se cuenta con la silletería en el auditorio del Aula Juan Rey.
La instalación de la malla perimetral del Aula de Juan Rey en Entrenubes  iniciará en el primer semestre.
Las obras de mitigación de los Parques Mirador de los Nevados y Soratama,  contrato SDA-20181487 se reanudaron a partir del 7 de febrero y se realizó una prórroga  por un mes. Se presenta un porcentaje de avance de 98%. Las acciones pendientes en ambos frentes de trabajo están asociadas a remates y acabados: 
PARQUE NEVADOS: SECTOR A: Terminación del cerramiento superior colindante a las viviendas existentes, Colocación de rejillas sobre algunas cunetas, recuperación de la plazoleta el Reloj y de los juegos infantiles de la rotonda. Arreglo de tapas de las cajas de los cárcamos.  
SECTOR C: instalación de guaya que conecta el anclaje y la barrera dinámica. Recuperación de las placas del ingreso principal al parque, arreglo de algunos adoquines y de la puerta. SORATAMA: Recuperación de caminos, terminación de instalación de manto Terratrac y de bordillo en la corona del talud,  acabado del disipador de energía.
Se definió la capacidad de carga para los humedales Córdoba y Jaboque. Se adelantó el mantenimiento integral en ciclos de avance y repaso para las 19 áreas. En este periodo las actividades se adelantaron mediante la ejecución del contrato SDA-20201872. 
Se realizó seguimiento a las acciones definidas en los PMA de los PEDH y otros instrumentos de gestión, por medio de la Matriz de Datos Significativos, en concordancia con los Planes de Acción de los PMA y de la Política de Humedales del DC.
Respecto de las acciones de gobernanza y gestión socioambiental, se llevaron a cabo 205 actividades con la partición de 6.939 personas"
</t>
  </si>
  <si>
    <t xml:space="preserve">En el marco de Implementar un programa de monitoreo, evaluación y seguimiento de la   biodiversidad en áreas protegidas y otras de interés ambiental en Bogotá, con estrategias de investigación y ciencias ciudadanas el acumulado al plan de desarrollo es 0,06 equivalente al 6%, de los cuales en la vigencia 2020 se avanzó en un 5% y en el 2021 en 1%, con el desarrollo de las siguiente acciones: 
Implementación de los protocolos de fauna (entomología y aves), y flora (macrófitas, herbáceas, árboles y arbustos) donde se desarrollaron las siguientes actividades: En plantas e insectos se visita el Humedal Torca-Guaymaral. En entomofauna se instalaron trampas de caída con cebo, técnica de barrido con jama en hierbas y pastos, paraguas de 1m2 en arbustos, trampa de luz para insectos nocturnos, y colecta manual. Con estos métodos se registran 153 individuos, que corresponden el 68.6% a la Clase Insecta, el 20,9% a Euchelicerata, 2,6% a Collembola, y Malacostraca, teniendo así un 5,2% total de individuos por identificar. En flora, como resultado de los transectos con 5 parcelas de 1m x 1m- Coberturas Macrófitas, Herbazales y Pastos (Enmalezados, Arbolados y Limpios), transectos con 5 parcelas de 5m x 5m - Coberturas Arbustos y Árboles- con 4 réplicas por coberturas se encuentra que las familias más abundantes por morfoespecies son: Asteraceae, Solanaceae, Poeaceae , y Fabaceae (3). En aves, se monitorean los Humedales el Burro, Isla, La Vaca, Tibanica y Torca-Guaymaral, con un total de 1226 individuos observados de 78 especies. Se hace el registro por primera en el humedal La Vaca de la especie, Geothlypis philadelphia, ave migratoria, y muy difícil de observar.  De igual manera, se registró en La Vaca, Contopus cooperi, especie con poblaciones en declive (UICN 2015). Por último, se complementaron las jornadas siguiendo el protocolo para los monitoreos nocturnos con grabaciones de cantos de aves implementando el protocolo acústico en el Humedal Torca-Guaymaral. 
En el cumplimiento de ciencia ciudadana, el 20 de marzo se hizo un monitoreo comunitario en el Humedal La Conejera con 20 participantes, observando un total de 387 individuos de 48 especies de aves. En el marco de apoyo a fortalecimiento a investigación, hubo avances con la Universidad Manuela Beltrán, luego que la universidad revisara el documento de vacíos de información del Grupo de Monitoreo de Biodiversidad, propone ocho proyectos de tesis de grado con preguntas dirigidas al estado del recurso hídrico en cuatro Humedales, y dos tesis de pregrado en restauración. La propuesta, está por validar ante vicerrectoría de la universidad. 
Se realizaron las cotizaciones de los elementos y equipos necesarios para la implementación de los protocolos de fauna y flora. 
En trabajo con IDPYBA-ProCAT, por medio de una reunión virtual se socializó el plan de acción de control de perros ferales y la encuesta de diagnóstico a los administradores de áreas administradas por la Secretaria Distrital de Ambiente, al Instituto Distrital de Recreación y Deporte - IDRD y Alcaldías Locales. 
Se hizo el concepto técnico al centro comercial Nuestra Bogotá, “El sueño de volar” Se apoyó en el estudio previo de mantenimiento con Aguas Bogotá.
</t>
  </si>
  <si>
    <t xml:space="preserve">En el mes de marzo empezó la implementación de los protocolos de fauna (entomología y aves), y flora (macrófitas, herbáceas, árboles y arbustos). Con el desarrollo de las siguientes actividades hay un 1,8 % de avance. En plantas e insectos se visita el PEDH Torca-Guaymaral. En entomofauna se instalaron trampas de caída con cebo, técnica de barrido con jama en hierbas y pastos, paraguas de 1m2 en arbustos, trampa de luz para insectos nocturnos, y colecta manual. Se registran 153 individuos, de estos el 68.6% es de la Clase Insecta, el 20,9% de Euchelicerata, 2,6% de Collembola, y Malacostraca, faltando un 5,2% de individuos por identificar. En flora, como resultado de los transectos con 5 parcelas de 1m x 1m- coberturas Macrófitas, Herbazales y Pastos (Enmalezados, Arbolados y Limpios), transectos con 5 parcelas de 5m x 5m - Coberturas Arbustos y Árboles- con 4 réplicas por coberturas se encuentra que las familias más abundantes a morfoespecies son: Asteraceae, Solanaceae, Poeaceae , y Fabaceae. En aves, se monitorean los PEDH Burro, Isla, La Vaca, Tibanica y Torca-Guaymaral, con un total de 1226 individuos observados de 78 especies. Se hace el registro por primera en el humedal La Vaca de la especie, Geothlypis philadelphia, ave migratoria, y muy difícil de observar.  También,  se registró Contopus cooperi, especie con poblaciones en declive (UICN 2015). Se complementaron las jornadas con grabaciones de cantos de aves implementando así el protocolo acústico y nocturno en el PEDH Torca-Guaymaral. 
Se hizo un monitoreo comunitario en el PEDH Conejera con 25 participantes, observando un total de 387 individuos de 48 especies de aves. En el marco de apoyo a fortalecimiento a investigación, hubo avances con la Universidad Manuela Beltrán, luego que la universidad revisara el documento de vacíos de información, propone ocho proyectos de tesis de grado con preguntas dirigidas al estado del recurso hídrico en cuatro PEDH.  
</t>
  </si>
  <si>
    <t xml:space="preserve">En el marco de Implementar un programa de monitoreo, evaluación y seguimiento de la   biodiversidad en áreas protegidas y otras de interés ambiental en Bogotá, con estrategias de investigación y ciencias ciudadanas el acumulado al plan de desarrollo es 0,06 equivalente al 6%, de los cuales en la vigencia 2020 se avanzó en un 5% y en el 2021 en 1%, con el desarrollo de las siguiente acciones: 
Implementación de los protocolos de fauna (entomología y aves), y flora (macrófitas, herbáceas, árboles y arbustos) donde se desarrollaron las siguientes actividades: En plantas e insectos se visita el Humedal Torca-Guaymaral. En entomofauna se instalaron trampas de caída con cebo, técnica de barrido con jama en hierbas y pastos, paraguas de 1m2 en arbustos, trampa de luz para insectos nocturnos, y colecta manual. Con estos métodos se registran 153 individuos, que corresponden el 68.6% a la Clase Insecta, el 20,9% a Euchelicerata, 2,6% a Collembola, y Malacostraca, teniendo así un 5,2% total de individuos por identificar. En flora, como resultado de los transectos con 5 parcelas de 1m x 1m- Coberturas Macrófitas, Herbazales y Pastos (Enmalezados, Arbolados y Limpios), transectos con 5 parcelas de 5m x 5m - Coberturas Arbustos y Árboles- con 4 réplicas por coberturas se encuentra que las familias más abundantes por morfoespecies son: Asteraceae, Solanaceae, Poeaceae , y Fabaceae (3). En aves, se monitorean los Humedales el Burro, Isla, La Vaca, Tibanica y Torca-Guaymaral, con un total de 1226 individuos observados de 78 especies. Se hace el registro por primera en el humedal La Vaca de la especie, Geothlypis philadelphia, ave migratoria, y muy difícil de observar.  De igual manera, se registró en La Vaca, Contopus cooperi, especie con poblaciones en declive (UICN 2015). Por último, se complementaron las jornadas siguiendo el protocolo para los monitoreos nocturnos con grabaciones de cantos de aves implementando el protocolo acústico en el Humedal Torca-Guaymaral. 
Se hizo un monitoreo comunitario en el Humedal Conejera con 25 participantes, observando un total de 387 individuos de 48 especies de aves. En el marco de apoyo a fortalecimiento a investigación, hubo avances con la Universidad Manuela Beltrán, luego que la universidad revisara el documento de vacíos de información, propone ocho proyectos de tesis de grado con preguntas dirigidas al estado del recurso hídrico en cuatro Humedales.  
</t>
  </si>
  <si>
    <t xml:space="preserve">Las actividades de administración y manejo integral de los PEDH, PEDM y áreas de interés ambiental, garantiza la recuperación de espacios de importancia ambiental degradados por la acción antrópica y natural; constituyendo así, una oferta de espacio público ambiental de calidad para la ciudad.
Manejo y uso sostenible para el disfrute ciudadano de áreas protegidas priorizadas para administración. 
Oferta de servicios y desarrollo de actividades de gestión socioambiental para la apropiación y gobernanza territorial . Acciones articuladas de administración para la conservación, recuperación y restauración de Parques Ecológicos Distritales de Humedal, Parques Ecológicos Distritales de Montaña y otras áreas de interés ambiental de manera compatible con sus objetivos de conservación; recuperación y sostenibilidad de la biodiversidad urbana; Coordinación Interinstitucional para el desarrollo de acciones integrales en áreas protegidas según sus competencias y responsabilidades en la ejecución de los diferentes instrumentos de gestión adoptados. </t>
  </si>
  <si>
    <t>Acta de Recibo final Mobiliario Juan Rey.
Acta de suspensión obra Aula Mirador de Juan Rey.
Acta de suspensión No 9. Obra de Mitigación Mirador Nevados y Soratama.
Informes de gestión Juan Rey.
Informes de gestión Mitigación
Reporte de recibo final Mobiliario Juan Rey.
Radicados de servicios publicos Juan Rey
Matrices Plan de Gestión-Montaña
Matriz Seguimiento a PMAs por Humedal
Matriz consolidada avance por estrategia PMAs Humedales
Matriz Datos Significativos.
MAtriz consolidada actividades de mantenimiento Aguas de Bogotá
Actas, listados de asistencia y fotografías de las acciones de administración, manejo integral y seguimiento a los Humedales (link en Matriz datos significativos).
Actas, listados de asistencia y fotografías de las actividades de educación ambiental (link matriz datos significativos)</t>
  </si>
  <si>
    <t>CORTE A MARZO DEL  2021</t>
  </si>
  <si>
    <r>
      <t xml:space="preserve">7,  AVANCE DE </t>
    </r>
    <r>
      <rPr>
        <b/>
        <sz val="10"/>
        <color theme="1"/>
        <rFont val="Arial"/>
        <family val="2"/>
      </rPr>
      <t>MARZO AÑO _2021_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</si>
</sst>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0.000%"/>
    <numFmt numFmtId="182" formatCode="0.000"/>
    <numFmt numFmtId="183" formatCode="_([$$-240A]\ * #,##0.00_);_([$$-240A]\ * \(#,##0.00\);_([$$-240A]\ * &quot;-&quot;??_);_(@_)"/>
    <numFmt numFmtId="184" formatCode="#,##0.000"/>
    <numFmt numFmtId="185" formatCode="_-* #,##0.000_-;\-* #,##0.000_-;_-* &quot;-&quot;???_-;_-@_-"/>
    <numFmt numFmtId="186" formatCode="#,##0.0"/>
    <numFmt numFmtId="187" formatCode="0.0000"/>
  </numFmts>
  <fonts count="7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11"/>
      <color theme="1"/>
      <name val="Times New Roman"/>
      <family val="1"/>
    </font>
    <font>
      <b/>
      <sz val="11"/>
      <color indexed="8"/>
      <name val="Calibri"/>
      <family val="2"/>
    </font>
    <font>
      <u val="single"/>
      <sz val="11"/>
      <color theme="10"/>
      <name val="Calibri"/>
      <family val="2"/>
      <scheme val="minor"/>
    </font>
    <font>
      <u val="single"/>
      <sz val="11"/>
      <color theme="11"/>
      <name val="Calibri"/>
      <family val="2"/>
      <scheme val="minor"/>
    </font>
    <font>
      <b/>
      <sz val="12"/>
      <color indexed="8"/>
      <name val="Arial"/>
      <family val="2"/>
    </font>
    <font>
      <b/>
      <sz val="9"/>
      <color rgb="FF000000"/>
      <name val="Tahoma"/>
      <family val="2"/>
    </font>
    <font>
      <sz val="9"/>
      <color rgb="FF000000"/>
      <name val="Tahoma"/>
      <family val="2"/>
    </font>
    <font>
      <b/>
      <sz val="10"/>
      <color theme="1"/>
      <name val="Arial"/>
      <family val="2"/>
    </font>
    <font>
      <sz val="11"/>
      <name val="Tahoma"/>
      <family val="2"/>
    </font>
    <font>
      <b/>
      <sz val="12"/>
      <name val="Tahoma"/>
      <family val="2"/>
    </font>
    <font>
      <sz val="12"/>
      <name val="Tahoma"/>
      <family val="2"/>
    </font>
    <font>
      <sz val="10"/>
      <name val="Calibri"/>
      <family val="2"/>
    </font>
    <font>
      <b/>
      <sz val="10"/>
      <name val="Calibri"/>
      <family val="2"/>
    </font>
    <font>
      <sz val="11"/>
      <color theme="1"/>
      <name val="Calibri (Cuerpo)"/>
      <family val="2"/>
    </font>
    <font>
      <sz val="9"/>
      <color theme="1"/>
      <name val="Arial Nova Cond Light"/>
      <family val="2"/>
    </font>
    <font>
      <b/>
      <sz val="9"/>
      <color theme="1"/>
      <name val="Arial Nova Cond Light"/>
      <family val="2"/>
    </font>
    <font>
      <b/>
      <sz val="9"/>
      <name val="Arial Nova Cond Light"/>
      <family val="2"/>
    </font>
    <font>
      <sz val="9"/>
      <name val="Arial Nova Cond Light"/>
      <family val="2"/>
    </font>
    <font>
      <sz val="8"/>
      <color rgb="FF000000"/>
      <name val="Arial"/>
      <family val="2"/>
    </font>
    <font>
      <sz val="10"/>
      <name val="Calibri"/>
      <family val="2"/>
      <scheme val="minor"/>
    </font>
    <font>
      <b/>
      <sz val="8"/>
      <name val="Calibri"/>
      <family val="2"/>
    </font>
  </fonts>
  <fills count="22">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
      <patternFill patternType="solid">
        <fgColor rgb="FFD9D9D9"/>
        <bgColor indexed="64"/>
      </patternFill>
    </fill>
    <fill>
      <patternFill patternType="solid">
        <fgColor indexed="22"/>
        <bgColor indexed="64"/>
      </patternFill>
    </fill>
    <fill>
      <patternFill patternType="solid">
        <fgColor theme="6" tint="0.7999799847602844"/>
        <bgColor indexed="64"/>
      </patternFill>
    </fill>
  </fills>
  <borders count="77">
    <border>
      <left/>
      <right/>
      <top/>
      <bottom/>
      <diagonal/>
    </border>
    <border>
      <left style="thin"/>
      <right style="thin"/>
      <top style="thin"/>
      <bottom style="thin"/>
    </border>
    <border>
      <left/>
      <right style="medium"/>
      <top/>
      <botto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style="thin"/>
      <right style="thin"/>
      <top/>
      <bottom style="medium"/>
    </border>
    <border>
      <left/>
      <right style="thin"/>
      <top style="medium"/>
      <bottom style="thin"/>
    </border>
    <border>
      <left/>
      <right style="thin"/>
      <top style="thin"/>
      <bottom/>
    </border>
    <border>
      <left/>
      <right/>
      <top style="thin"/>
      <bottom/>
    </border>
    <border>
      <left style="thin"/>
      <right style="medium"/>
      <top style="medium"/>
      <bottom style="thin"/>
    </border>
    <border>
      <left style="thin"/>
      <right style="medium"/>
      <top style="thin"/>
      <bottom style="thin"/>
    </border>
    <border>
      <left style="medium"/>
      <right style="thin"/>
      <top/>
      <bottom style="thin"/>
    </border>
    <border>
      <left style="medium"/>
      <right style="thin"/>
      <top style="thin"/>
      <bottom/>
    </border>
    <border>
      <left style="thin"/>
      <right style="thin"/>
      <top style="thin"/>
      <bottom/>
    </border>
    <border>
      <left style="thin"/>
      <right style="thin"/>
      <top/>
      <bottom style="thin"/>
    </border>
    <border>
      <left style="thin"/>
      <right style="medium"/>
      <top/>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thin"/>
      <bottom/>
    </border>
    <border>
      <left/>
      <right/>
      <top style="medium"/>
      <bottom/>
    </border>
    <border>
      <left/>
      <right style="thin"/>
      <top style="medium"/>
      <bottom/>
    </border>
    <border>
      <left/>
      <right style="thin"/>
      <top/>
      <bottom/>
    </border>
    <border>
      <left/>
      <right style="thin"/>
      <top/>
      <bottom style="medium"/>
    </border>
    <border>
      <left style="medium"/>
      <right style="thin"/>
      <top style="medium"/>
      <bottom/>
    </border>
    <border>
      <left style="thin"/>
      <right/>
      <top style="thin"/>
      <bottom/>
    </border>
    <border>
      <left style="thin"/>
      <right/>
      <top/>
      <bottom style="thin"/>
    </border>
    <border>
      <left style="medium"/>
      <right style="thin"/>
      <top/>
      <bottom/>
    </border>
    <border>
      <left style="thin"/>
      <right style="thin"/>
      <top style="medium"/>
      <bottom style="medium"/>
    </border>
    <border>
      <left style="thin"/>
      <right style="medium"/>
      <top style="medium"/>
      <bottom style="medium"/>
    </border>
    <border>
      <left style="thin"/>
      <right style="medium"/>
      <top style="medium"/>
      <bottom/>
    </border>
    <border>
      <left/>
      <right/>
      <top style="medium"/>
      <bottom style="medium"/>
    </border>
    <border>
      <left/>
      <right style="medium"/>
      <top style="medium"/>
      <bottom style="medium"/>
    </border>
    <border>
      <left style="medium"/>
      <right style="medium"/>
      <top style="medium"/>
      <bottom/>
    </border>
    <border>
      <left style="medium"/>
      <right style="thin"/>
      <top style="thin"/>
      <bottom style="medium"/>
    </border>
    <border>
      <left style="thin"/>
      <right style="thin"/>
      <top style="medium"/>
      <bottom/>
    </border>
    <border>
      <left style="thin"/>
      <right/>
      <top style="medium"/>
      <bottom/>
    </border>
    <border>
      <left style="medium"/>
      <right style="thin"/>
      <top style="medium"/>
      <bottom style="thin"/>
    </border>
    <border>
      <left style="medium"/>
      <right/>
      <top/>
      <bottom style="thin"/>
    </border>
    <border>
      <left style="medium"/>
      <right style="thin"/>
      <top/>
      <bottom style="medium"/>
    </border>
    <border>
      <left/>
      <right style="medium"/>
      <top style="thin"/>
      <bottom style="thin"/>
    </border>
    <border>
      <left/>
      <right style="thin"/>
      <top style="thin"/>
      <bottom style="thin"/>
    </border>
    <border>
      <left/>
      <right/>
      <top style="thin"/>
      <bottom style="thin"/>
    </border>
    <border>
      <left/>
      <right style="thin"/>
      <top style="thin"/>
      <bottom style="medium"/>
    </border>
    <border>
      <left/>
      <right style="medium"/>
      <top style="thin"/>
      <bottom style="medium"/>
    </border>
    <border>
      <left style="medium"/>
      <right style="medium"/>
      <top style="thin"/>
      <bottom/>
    </border>
    <border>
      <left/>
      <right/>
      <top style="medium"/>
      <bottom style="thin"/>
    </border>
    <border>
      <left/>
      <right/>
      <top style="thin"/>
      <bottom style="medium"/>
    </border>
    <border>
      <left style="medium"/>
      <right/>
      <top style="medium"/>
      <bottom style="medium"/>
    </border>
    <border>
      <left/>
      <right style="medium"/>
      <top style="medium"/>
      <bottom style="thin"/>
    </border>
    <border>
      <left style="medium"/>
      <right/>
      <top style="medium"/>
      <bottom/>
    </border>
    <border>
      <left style="medium"/>
      <right/>
      <top style="thin"/>
      <bottom/>
    </border>
    <border>
      <left/>
      <right style="medium"/>
      <top style="medium"/>
      <bottom/>
    </border>
    <border>
      <left style="medium"/>
      <right style="medium"/>
      <top/>
      <bottom/>
    </border>
    <border>
      <left style="thin"/>
      <right style="medium"/>
      <top/>
      <bottom/>
    </border>
    <border>
      <left style="thin"/>
      <right style="thin"/>
      <top/>
      <bottom/>
    </border>
    <border>
      <left/>
      <right/>
      <top/>
      <bottom style="thin"/>
    </border>
    <border>
      <left/>
      <right style="medium"/>
      <top style="thin"/>
      <bottom/>
    </border>
    <border>
      <left/>
      <right style="thin"/>
      <top/>
      <bottom style="thin"/>
    </border>
    <border>
      <left style="medium"/>
      <right style="medium"/>
      <top/>
      <bottom style="medium">
        <color rgb="FF000000"/>
      </bottom>
    </border>
    <border>
      <left style="thin"/>
      <right/>
      <top style="medium"/>
      <bottom style="thin"/>
    </border>
    <border>
      <left style="medium"/>
      <right style="medium"/>
      <top/>
      <bottom style="medium"/>
    </border>
    <border>
      <left style="thin"/>
      <right/>
      <top/>
      <bottom/>
    </border>
    <border>
      <left/>
      <right style="thin"/>
      <top style="medium"/>
      <bottom style="medium"/>
    </border>
    <border>
      <left/>
      <right style="medium"/>
      <top/>
      <bottom style="thin"/>
    </border>
  </borders>
  <cellStyleXfs count="108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6" fontId="0"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5"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8" borderId="0" applyNumberFormat="0" applyBorder="0" applyAlignment="0" applyProtection="0"/>
    <xf numFmtId="0" fontId="41" fillId="8" borderId="0" applyNumberFormat="0" applyBorder="0" applyAlignment="0" applyProtection="0"/>
    <xf numFmtId="178" fontId="39" fillId="0" borderId="0" applyFill="0" applyBorder="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178" fontId="39" fillId="0" borderId="1" applyFill="0" applyProtection="0">
      <alignment horizontal="right" vertical="center"/>
    </xf>
    <xf numFmtId="0" fontId="40" fillId="9" borderId="0" applyNumberFormat="0" applyBorder="0" applyProtection="0">
      <alignment horizontal="center" vertical="center"/>
    </xf>
    <xf numFmtId="0" fontId="40" fillId="5" borderId="0" applyNumberFormat="0" applyBorder="0" applyProtection="0">
      <alignment horizontal="center" vertical="center" wrapText="1"/>
    </xf>
    <xf numFmtId="0" fontId="39" fillId="5" borderId="0" applyNumberFormat="0" applyBorder="0" applyProtection="0">
      <alignment horizontal="right" vertical="center" wrapText="1"/>
    </xf>
    <xf numFmtId="0" fontId="40" fillId="10" borderId="0" applyNumberFormat="0" applyBorder="0" applyProtection="0">
      <alignment horizontal="center" vertical="center"/>
    </xf>
    <xf numFmtId="0" fontId="40"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42"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4" fillId="5"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36" fillId="0" borderId="0">
      <alignment/>
      <protection/>
    </xf>
    <xf numFmtId="0" fontId="36"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37" fillId="0" borderId="0">
      <alignment/>
      <protection/>
    </xf>
    <xf numFmtId="0" fontId="45" fillId="0" borderId="0">
      <alignment/>
      <protection/>
    </xf>
    <xf numFmtId="0" fontId="1" fillId="0" borderId="0">
      <alignment/>
      <protection/>
    </xf>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0" fontId="37" fillId="0" borderId="0">
      <alignment/>
      <protection/>
    </xf>
    <xf numFmtId="169" fontId="2" fillId="0" borderId="0" applyFont="0" applyFill="0" applyBorder="0" applyAlignment="0" applyProtection="0"/>
    <xf numFmtId="165" fontId="0"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27" fillId="0" borderId="0" applyFont="0" applyFill="0" applyBorder="0" applyAlignment="0" applyProtection="0"/>
    <xf numFmtId="169" fontId="2"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7" fillId="0" borderId="0" applyFont="0" applyFill="0" applyBorder="0" applyAlignment="0" applyProtection="0"/>
    <xf numFmtId="169" fontId="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70" fontId="2" fillId="0" borderId="0" applyFont="0" applyFill="0" applyBorder="0" applyAlignment="0" applyProtection="0"/>
  </cellStyleXfs>
  <cellXfs count="858">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4"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5" fillId="12" borderId="0" xfId="0" applyFont="1" applyFill="1" applyBorder="1"/>
    <xf numFmtId="0" fontId="25" fillId="12" borderId="2" xfId="0" applyFont="1" applyFill="1" applyBorder="1"/>
    <xf numFmtId="0" fontId="28" fillId="0" borderId="0" xfId="0" applyFont="1" applyFill="1"/>
    <xf numFmtId="0" fontId="30" fillId="0" borderId="0" xfId="0" applyFont="1" applyFill="1"/>
    <xf numFmtId="174" fontId="14" fillId="0" borderId="3" xfId="0" applyNumberFormat="1" applyFont="1" applyFill="1" applyBorder="1" applyAlignment="1">
      <alignment horizontal="center" vertical="center"/>
    </xf>
    <xf numFmtId="0" fontId="26" fillId="12" borderId="0" xfId="0" applyFont="1" applyFill="1"/>
    <xf numFmtId="0" fontId="29" fillId="12" borderId="4"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9" fillId="0" borderId="0" xfId="0" applyFont="1"/>
    <xf numFmtId="3" fontId="16" fillId="0" borderId="1" xfId="0" applyNumberFormat="1" applyFont="1" applyBorder="1" applyAlignment="1">
      <alignment horizontal="center" vertical="center"/>
    </xf>
    <xf numFmtId="0" fontId="1" fillId="0" borderId="1" xfId="0" applyFont="1" applyBorder="1" applyAlignment="1">
      <alignment horizontal="center" vertical="center"/>
    </xf>
    <xf numFmtId="3" fontId="16" fillId="0" borderId="1" xfId="0" applyNumberFormat="1" applyFont="1" applyBorder="1" applyAlignment="1">
      <alignment horizontal="center" vertical="center" wrapText="1"/>
    </xf>
    <xf numFmtId="0" fontId="46" fillId="13" borderId="0" xfId="0" applyFont="1" applyFill="1"/>
    <xf numFmtId="4" fontId="46" fillId="13" borderId="0" xfId="0" applyNumberFormat="1" applyFont="1" applyFill="1"/>
    <xf numFmtId="0" fontId="46" fillId="0" borderId="0" xfId="0" applyFont="1"/>
    <xf numFmtId="4" fontId="46" fillId="0" borderId="0" xfId="0" applyNumberFormat="1" applyFont="1"/>
    <xf numFmtId="180" fontId="5" fillId="0" borderId="0" xfId="0" applyNumberFormat="1" applyFont="1" applyAlignment="1">
      <alignment horizontal="center"/>
    </xf>
    <xf numFmtId="42" fontId="18" fillId="0" borderId="0" xfId="0" applyNumberFormat="1" applyFont="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14" fillId="14" borderId="7" xfId="0" applyFont="1" applyFill="1" applyBorder="1" applyAlignment="1" applyProtection="1">
      <alignment horizontal="left" vertical="center" wrapText="1"/>
      <protection locked="0"/>
    </xf>
    <xf numFmtId="0" fontId="14" fillId="15" borderId="8" xfId="0" applyFont="1" applyFill="1" applyBorder="1" applyAlignment="1" applyProtection="1">
      <alignment horizontal="left" vertical="center" wrapText="1"/>
      <protection locked="0"/>
    </xf>
    <xf numFmtId="0" fontId="14" fillId="15" borderId="9" xfId="0" applyFont="1" applyFill="1" applyBorder="1" applyAlignment="1" applyProtection="1">
      <alignment horizontal="left" vertical="center" wrapText="1"/>
      <protection locked="0"/>
    </xf>
    <xf numFmtId="0" fontId="14" fillId="15" borderId="1" xfId="0" applyFont="1" applyFill="1" applyBorder="1" applyAlignment="1" applyProtection="1">
      <alignment horizontal="left" vertical="center" wrapText="1"/>
      <protection locked="0"/>
    </xf>
    <xf numFmtId="0" fontId="14" fillId="14" borderId="8" xfId="0" applyFont="1" applyFill="1" applyBorder="1" applyAlignment="1" applyProtection="1">
      <alignment horizontal="left" vertical="center" wrapText="1"/>
      <protection locked="0"/>
    </xf>
    <xf numFmtId="0" fontId="12" fillId="14" borderId="3" xfId="35" applyFont="1" applyFill="1" applyBorder="1" applyAlignment="1">
      <alignment horizontal="center" vertical="center" textRotation="90" wrapText="1"/>
      <protection/>
    </xf>
    <xf numFmtId="10" fontId="1" fillId="14" borderId="3" xfId="35" applyNumberFormat="1"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174" fontId="21" fillId="14" borderId="10" xfId="0" applyNumberFormat="1" applyFont="1" applyFill="1" applyBorder="1" applyAlignment="1">
      <alignment vertical="center"/>
    </xf>
    <xf numFmtId="174" fontId="21" fillId="15" borderId="1" xfId="0" applyNumberFormat="1" applyFont="1" applyFill="1" applyBorder="1" applyAlignment="1">
      <alignment vertical="center"/>
    </xf>
    <xf numFmtId="0" fontId="3" fillId="14" borderId="11" xfId="35" applyFont="1" applyFill="1" applyBorder="1" applyAlignment="1">
      <alignment horizontal="center" vertical="center" wrapText="1"/>
      <protection/>
    </xf>
    <xf numFmtId="0" fontId="18" fillId="14" borderId="12" xfId="0" applyFont="1" applyFill="1" applyBorder="1" applyAlignment="1">
      <alignment horizontal="left" vertical="center" wrapText="1"/>
    </xf>
    <xf numFmtId="42" fontId="18" fillId="14" borderId="13" xfId="0" applyNumberFormat="1" applyFont="1" applyFill="1" applyBorder="1" applyAlignment="1">
      <alignment horizontal="center" vertical="center" wrapText="1"/>
    </xf>
    <xf numFmtId="42" fontId="18" fillId="14" borderId="1" xfId="0" applyNumberFormat="1" applyFont="1" applyFill="1" applyBorder="1" applyAlignment="1">
      <alignment horizontal="center" vertical="center" wrapText="1"/>
    </xf>
    <xf numFmtId="0" fontId="3" fillId="14" borderId="14"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8" fillId="14" borderId="15" xfId="0" applyFont="1" applyFill="1" applyBorder="1" applyAlignment="1">
      <alignment horizontal="left" vertical="center" wrapText="1"/>
    </xf>
    <xf numFmtId="0" fontId="3" fillId="14" borderId="5" xfId="0" applyFont="1" applyFill="1" applyBorder="1" applyAlignment="1">
      <alignment vertical="center" wrapText="1"/>
    </xf>
    <xf numFmtId="0" fontId="3" fillId="14" borderId="6" xfId="0" applyFont="1" applyFill="1" applyBorder="1" applyAlignment="1">
      <alignment vertical="center" wrapText="1"/>
    </xf>
    <xf numFmtId="0" fontId="3" fillId="14" borderId="16" xfId="0" applyFont="1" applyFill="1" applyBorder="1" applyAlignment="1">
      <alignment vertical="center" wrapText="1"/>
    </xf>
    <xf numFmtId="0" fontId="8" fillId="0" borderId="0" xfId="0" applyFont="1" applyFill="1" applyBorder="1" applyAlignment="1">
      <alignment vertical="top" wrapText="1"/>
    </xf>
    <xf numFmtId="0" fontId="8" fillId="0" borderId="0" xfId="0" applyFont="1" applyFill="1" applyBorder="1" applyAlignment="1">
      <alignment vertical="center" wrapText="1"/>
    </xf>
    <xf numFmtId="10" fontId="20" fillId="0" borderId="1" xfId="35" applyNumberFormat="1" applyFont="1" applyFill="1" applyBorder="1" applyAlignment="1">
      <alignment horizontal="center" vertical="center" wrapText="1"/>
      <protection/>
    </xf>
    <xf numFmtId="10" fontId="3" fillId="14" borderId="17" xfId="35" applyNumberFormat="1" applyFont="1" applyFill="1" applyBorder="1" applyAlignment="1">
      <alignment horizontal="center" vertical="center" wrapText="1"/>
      <protection/>
    </xf>
    <xf numFmtId="39" fontId="16" fillId="0" borderId="18"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3" fontId="16" fillId="0" borderId="20" xfId="0" applyNumberFormat="1" applyFont="1" applyBorder="1" applyAlignment="1">
      <alignment horizontal="center" vertical="center" wrapText="1"/>
    </xf>
    <xf numFmtId="4" fontId="18" fillId="0" borderId="10" xfId="0" applyNumberFormat="1" applyFont="1" applyBorder="1" applyAlignment="1">
      <alignment horizontal="center" vertical="center"/>
    </xf>
    <xf numFmtId="4" fontId="16" fillId="0" borderId="21" xfId="0" applyNumberFormat="1" applyFont="1" applyBorder="1" applyAlignment="1">
      <alignment horizontal="center" vertical="center" wrapText="1"/>
    </xf>
    <xf numFmtId="3" fontId="16" fillId="0" borderId="22" xfId="0" applyNumberFormat="1" applyFont="1" applyBorder="1" applyAlignment="1">
      <alignment horizontal="center" vertical="center"/>
    </xf>
    <xf numFmtId="4" fontId="18" fillId="0" borderId="22" xfId="0" applyNumberFormat="1" applyFont="1" applyBorder="1" applyAlignment="1">
      <alignment horizontal="center" vertical="center"/>
    </xf>
    <xf numFmtId="4" fontId="16" fillId="0" borderId="4" xfId="0" applyNumberFormat="1" applyFont="1" applyBorder="1" applyAlignment="1">
      <alignment horizontal="center" vertical="center" wrapText="1"/>
    </xf>
    <xf numFmtId="42" fontId="18" fillId="14" borderId="23"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0" fontId="3" fillId="14" borderId="24"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14" fillId="14" borderId="1" xfId="0" applyFont="1" applyFill="1" applyBorder="1" applyAlignment="1" applyProtection="1">
      <alignment horizontal="left" vertical="center" wrapText="1"/>
      <protection locked="0"/>
    </xf>
    <xf numFmtId="174" fontId="21" fillId="15" borderId="3" xfId="0" applyNumberFormat="1" applyFont="1" applyFill="1" applyBorder="1" applyAlignment="1">
      <alignment vertical="center"/>
    </xf>
    <xf numFmtId="181" fontId="1" fillId="9" borderId="0" xfId="35" applyNumberFormat="1" applyFill="1" applyAlignment="1">
      <alignment vertical="center"/>
      <protection/>
    </xf>
    <xf numFmtId="0" fontId="14" fillId="14" borderId="10" xfId="0" applyFont="1" applyFill="1" applyBorder="1" applyAlignment="1" applyProtection="1">
      <alignment horizontal="left" vertical="center" wrapText="1"/>
      <protection locked="0"/>
    </xf>
    <xf numFmtId="179" fontId="1" fillId="0" borderId="22" xfId="261" applyNumberFormat="1" applyFont="1" applyFill="1" applyBorder="1" applyAlignment="1">
      <alignment horizontal="center" vertical="center"/>
    </xf>
    <xf numFmtId="0" fontId="1" fillId="0" borderId="22" xfId="0" applyFont="1" applyBorder="1" applyAlignment="1">
      <alignment horizontal="center" vertical="center"/>
    </xf>
    <xf numFmtId="0" fontId="14" fillId="15" borderId="3" xfId="0" applyFont="1" applyFill="1" applyBorder="1" applyAlignment="1" applyProtection="1">
      <alignment horizontal="left" vertical="center" wrapText="1"/>
      <protection locked="0"/>
    </xf>
    <xf numFmtId="0" fontId="1" fillId="0" borderId="4" xfId="0" applyFont="1" applyBorder="1" applyAlignment="1">
      <alignment horizontal="center" vertical="center"/>
    </xf>
    <xf numFmtId="0" fontId="1" fillId="0" borderId="3" xfId="0" applyFont="1" applyBorder="1" applyAlignment="1">
      <alignment horizontal="center" vertical="center"/>
    </xf>
    <xf numFmtId="3" fontId="3" fillId="0" borderId="26"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19" fillId="12" borderId="0" xfId="0" applyFont="1" applyFill="1" applyBorder="1" applyAlignment="1">
      <alignment vertical="center" wrapText="1"/>
    </xf>
    <xf numFmtId="0" fontId="14" fillId="14" borderId="28" xfId="0" applyFont="1" applyFill="1" applyBorder="1" applyAlignment="1" applyProtection="1">
      <alignment horizontal="left" vertical="center" wrapText="1"/>
      <protection locked="0"/>
    </xf>
    <xf numFmtId="0" fontId="14" fillId="15" borderId="29" xfId="0" applyFont="1" applyFill="1" applyBorder="1" applyAlignment="1" applyProtection="1">
      <alignment horizontal="left" vertical="center" wrapText="1"/>
      <protection locked="0"/>
    </xf>
    <xf numFmtId="0" fontId="14" fillId="14" borderId="29" xfId="0" applyFont="1" applyFill="1" applyBorder="1" applyAlignment="1" applyProtection="1">
      <alignment horizontal="left" vertical="center" wrapText="1"/>
      <protection locked="0"/>
    </xf>
    <xf numFmtId="0" fontId="14" fillId="15" borderId="30" xfId="0" applyFont="1" applyFill="1" applyBorder="1" applyAlignment="1" applyProtection="1">
      <alignment horizontal="left" vertical="center" wrapText="1"/>
      <protection locked="0"/>
    </xf>
    <xf numFmtId="3" fontId="16" fillId="0" borderId="13" xfId="0" applyNumberFormat="1" applyFont="1" applyBorder="1" applyAlignment="1">
      <alignment horizontal="center" vertical="center" wrapText="1"/>
    </xf>
    <xf numFmtId="0" fontId="5" fillId="14" borderId="19"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15" borderId="24" xfId="0" applyFont="1" applyFill="1" applyBorder="1" applyAlignment="1">
      <alignment horizontal="center" vertical="center" wrapText="1"/>
    </xf>
    <xf numFmtId="37" fontId="27" fillId="0" borderId="1" xfId="28" applyNumberFormat="1" applyFont="1" applyFill="1" applyBorder="1" applyAlignment="1">
      <alignment horizontal="center" vertical="center"/>
    </xf>
    <xf numFmtId="37" fontId="17" fillId="0" borderId="1" xfId="28" applyNumberFormat="1" applyFont="1" applyFill="1" applyBorder="1" applyAlignment="1">
      <alignment horizontal="center" vertical="center"/>
    </xf>
    <xf numFmtId="0" fontId="5" fillId="15" borderId="14" xfId="0" applyFont="1" applyFill="1" applyBorder="1" applyAlignment="1">
      <alignment horizontal="center" vertical="center" wrapText="1"/>
    </xf>
    <xf numFmtId="177" fontId="22" fillId="14" borderId="32" xfId="0" applyNumberFormat="1" applyFont="1" applyFill="1" applyBorder="1" applyAlignment="1">
      <alignment/>
    </xf>
    <xf numFmtId="177" fontId="22" fillId="14" borderId="33" xfId="0" applyNumberFormat="1" applyFont="1" applyFill="1" applyBorder="1" applyAlignment="1">
      <alignment/>
    </xf>
    <xf numFmtId="177" fontId="22" fillId="14" borderId="0" xfId="0" applyNumberFormat="1" applyFont="1" applyFill="1" applyBorder="1" applyAlignment="1">
      <alignment/>
    </xf>
    <xf numFmtId="177" fontId="22" fillId="14" borderId="34" xfId="0" applyNumberFormat="1" applyFont="1" applyFill="1" applyBorder="1" applyAlignment="1">
      <alignment/>
    </xf>
    <xf numFmtId="177" fontId="22" fillId="14" borderId="6" xfId="0" applyNumberFormat="1" applyFont="1" applyFill="1" applyBorder="1" applyAlignment="1">
      <alignment/>
    </xf>
    <xf numFmtId="177" fontId="22" fillId="14" borderId="35" xfId="0" applyNumberFormat="1" applyFont="1" applyFill="1" applyBorder="1" applyAlignment="1">
      <alignment/>
    </xf>
    <xf numFmtId="3" fontId="16" fillId="0" borderId="1" xfId="0" applyNumberFormat="1" applyFont="1" applyFill="1" applyBorder="1" applyAlignment="1">
      <alignment horizontal="center" vertical="center" wrapText="1"/>
    </xf>
    <xf numFmtId="37" fontId="27" fillId="0" borderId="3" xfId="28" applyNumberFormat="1" applyFont="1" applyFill="1" applyBorder="1" applyAlignment="1">
      <alignment horizontal="center" vertical="center"/>
    </xf>
    <xf numFmtId="3" fontId="1" fillId="0" borderId="1" xfId="29" applyNumberFormat="1" applyFont="1" applyFill="1" applyBorder="1" applyAlignment="1">
      <alignment horizontal="center" vertical="center" wrapText="1"/>
    </xf>
    <xf numFmtId="4" fontId="1" fillId="0" borderId="1" xfId="29" applyNumberFormat="1" applyFont="1" applyFill="1" applyBorder="1" applyAlignment="1">
      <alignment horizontal="center" vertical="center" wrapText="1"/>
    </xf>
    <xf numFmtId="179" fontId="5" fillId="0" borderId="0" xfId="0" applyNumberFormat="1" applyFont="1" applyFill="1" applyAlignment="1">
      <alignment horizontal="center"/>
    </xf>
    <xf numFmtId="0" fontId="5" fillId="14" borderId="25" xfId="0" applyFont="1" applyFill="1" applyBorder="1" applyAlignment="1">
      <alignment horizontal="center" vertical="center" wrapText="1"/>
    </xf>
    <xf numFmtId="0" fontId="5" fillId="14" borderId="36" xfId="0" applyFont="1" applyFill="1" applyBorder="1" applyAlignment="1">
      <alignment horizontal="center" vertical="center" wrapText="1"/>
    </xf>
    <xf numFmtId="0" fontId="26" fillId="16" borderId="1" xfId="0" applyFont="1" applyFill="1" applyBorder="1" applyAlignment="1">
      <alignment horizontal="center" vertical="center"/>
    </xf>
    <xf numFmtId="0" fontId="5" fillId="14" borderId="26" xfId="0" applyFont="1" applyFill="1" applyBorder="1" applyAlignment="1">
      <alignment horizontal="left" vertical="top" wrapText="1"/>
    </xf>
    <xf numFmtId="0" fontId="5" fillId="14" borderId="35" xfId="0" applyFont="1" applyFill="1" applyBorder="1" applyAlignment="1">
      <alignment horizontal="left" vertical="top" wrapText="1"/>
    </xf>
    <xf numFmtId="0" fontId="5" fillId="14" borderId="17" xfId="0" applyFont="1" applyFill="1" applyBorder="1" applyAlignment="1">
      <alignment horizontal="left" vertical="top" wrapText="1"/>
    </xf>
    <xf numFmtId="0" fontId="5" fillId="15" borderId="37" xfId="0" applyFont="1" applyFill="1" applyBorder="1" applyAlignment="1">
      <alignment horizontal="center" vertical="center" wrapText="1"/>
    </xf>
    <xf numFmtId="0" fontId="0" fillId="0" borderId="1" xfId="0" applyFill="1" applyBorder="1" applyAlignment="1">
      <alignment horizontal="center" vertical="center"/>
    </xf>
    <xf numFmtId="0" fontId="26" fillId="0" borderId="0" xfId="0" applyFont="1" applyFill="1"/>
    <xf numFmtId="0" fontId="3" fillId="14" borderId="23" xfId="0" applyFont="1" applyFill="1" applyBorder="1" applyAlignment="1">
      <alignment vertical="center" wrapText="1"/>
    </xf>
    <xf numFmtId="0" fontId="3" fillId="14" borderId="26" xfId="0" applyFont="1" applyFill="1" applyBorder="1" applyAlignment="1">
      <alignment vertical="center" wrapText="1"/>
    </xf>
    <xf numFmtId="0" fontId="3" fillId="14" borderId="26" xfId="38" applyFont="1" applyFill="1" applyBorder="1" applyAlignment="1">
      <alignment vertical="center" wrapText="1"/>
      <protection/>
    </xf>
    <xf numFmtId="0" fontId="3" fillId="14" borderId="38" xfId="0" applyFont="1" applyFill="1" applyBorder="1" applyAlignment="1">
      <alignment vertical="center" wrapText="1"/>
    </xf>
    <xf numFmtId="0" fontId="3" fillId="14" borderId="39" xfId="0" applyFont="1" applyFill="1" applyBorder="1" applyAlignment="1">
      <alignment horizontal="center" vertical="center" wrapText="1"/>
    </xf>
    <xf numFmtId="0" fontId="3" fillId="14" borderId="25" xfId="0" applyFont="1" applyFill="1" applyBorder="1" applyAlignment="1">
      <alignment horizontal="center" vertical="top" wrapText="1"/>
    </xf>
    <xf numFmtId="0" fontId="3" fillId="14" borderId="37" xfId="0" applyFont="1" applyFill="1" applyBorder="1" applyAlignment="1">
      <alignment horizontal="center" vertical="top" wrapText="1"/>
    </xf>
    <xf numFmtId="10" fontId="1" fillId="14" borderId="40" xfId="35" applyNumberFormat="1" applyFill="1" applyBorder="1" applyAlignment="1">
      <alignment horizontal="center" vertical="center" wrapText="1"/>
      <protection/>
    </xf>
    <xf numFmtId="0" fontId="3" fillId="14" borderId="41" xfId="0" applyFont="1" applyFill="1" applyBorder="1" applyAlignment="1">
      <alignment horizontal="center" vertical="center" wrapText="1"/>
    </xf>
    <xf numFmtId="0" fontId="3" fillId="14" borderId="40" xfId="0" applyFont="1" applyFill="1" applyBorder="1" applyAlignment="1">
      <alignment horizontal="center" vertical="center" wrapText="1"/>
    </xf>
    <xf numFmtId="0" fontId="5" fillId="15" borderId="42" xfId="0" applyFont="1" applyFill="1" applyBorder="1" applyAlignment="1">
      <alignment horizontal="center" vertical="center" wrapText="1"/>
    </xf>
    <xf numFmtId="0" fontId="6" fillId="0" borderId="0" xfId="0" applyFont="1" applyFill="1" applyAlignment="1">
      <alignment vertical="center"/>
    </xf>
    <xf numFmtId="0" fontId="0" fillId="12" borderId="0" xfId="0" applyFill="1" applyAlignment="1">
      <alignment horizontal="center" vertical="center"/>
    </xf>
    <xf numFmtId="0" fontId="1" fillId="0" borderId="0" xfId="35" applyFill="1" applyBorder="1" applyAlignment="1">
      <alignment vertical="center"/>
      <protection/>
    </xf>
    <xf numFmtId="4" fontId="1" fillId="0" borderId="1" xfId="0" applyNumberFormat="1" applyFont="1" applyBorder="1" applyAlignment="1">
      <alignment horizontal="center" vertical="center"/>
    </xf>
    <xf numFmtId="0" fontId="5" fillId="14" borderId="43" xfId="0" applyFont="1" applyFill="1" applyBorder="1" applyAlignment="1">
      <alignment vertical="center"/>
    </xf>
    <xf numFmtId="0" fontId="5" fillId="14" borderId="44" xfId="0" applyFont="1" applyFill="1" applyBorder="1" applyAlignment="1">
      <alignment vertical="center"/>
    </xf>
    <xf numFmtId="0" fontId="5" fillId="15" borderId="45" xfId="0" applyFont="1" applyFill="1" applyBorder="1" applyAlignment="1">
      <alignment vertical="center" wrapText="1"/>
    </xf>
    <xf numFmtId="0" fontId="5" fillId="14" borderId="19"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4" borderId="31" xfId="0" applyFont="1" applyFill="1" applyBorder="1" applyAlignment="1">
      <alignment horizontal="center" vertical="center" wrapText="1"/>
    </xf>
    <xf numFmtId="166" fontId="1" fillId="0" borderId="22" xfId="0" applyNumberFormat="1" applyFont="1" applyBorder="1" applyAlignment="1">
      <alignment horizontal="center" vertical="center"/>
    </xf>
    <xf numFmtId="0" fontId="5" fillId="15" borderId="45" xfId="0" applyFont="1" applyFill="1" applyBorder="1" applyAlignment="1">
      <alignment horizontal="center" vertical="center" wrapText="1"/>
    </xf>
    <xf numFmtId="174" fontId="21" fillId="14" borderId="10" xfId="0" applyNumberFormat="1" applyFont="1" applyFill="1" applyBorder="1" applyAlignment="1">
      <alignment vertical="center"/>
    </xf>
    <xf numFmtId="174" fontId="21" fillId="15" borderId="3" xfId="0" applyNumberFormat="1" applyFont="1" applyFill="1" applyBorder="1" applyAlignment="1">
      <alignment vertical="center"/>
    </xf>
    <xf numFmtId="10" fontId="20" fillId="0" borderId="3" xfId="35" applyNumberFormat="1" applyFont="1" applyFill="1" applyBorder="1" applyAlignment="1">
      <alignment horizontal="center" vertical="center" wrapText="1"/>
      <protection/>
    </xf>
    <xf numFmtId="10" fontId="21" fillId="14" borderId="10" xfId="0" applyNumberFormat="1" applyFont="1" applyFill="1" applyBorder="1" applyAlignment="1">
      <alignment vertical="center"/>
    </xf>
    <xf numFmtId="182" fontId="5" fillId="0" borderId="0" xfId="0" applyNumberFormat="1" applyFont="1" applyFill="1" applyAlignment="1">
      <alignment horizontal="center"/>
    </xf>
    <xf numFmtId="10" fontId="21" fillId="15" borderId="1" xfId="0" applyNumberFormat="1" applyFont="1" applyFill="1" applyBorder="1" applyAlignment="1">
      <alignment vertical="center"/>
    </xf>
    <xf numFmtId="10" fontId="21" fillId="15" borderId="3" xfId="0" applyNumberFormat="1" applyFont="1" applyFill="1" applyBorder="1" applyAlignment="1">
      <alignment vertical="center"/>
    </xf>
    <xf numFmtId="177" fontId="36" fillId="0" borderId="1" xfId="22" applyNumberFormat="1" applyFont="1" applyFill="1" applyBorder="1" applyAlignment="1">
      <alignment horizontal="center" vertical="center"/>
    </xf>
    <xf numFmtId="0" fontId="36" fillId="0" borderId="1" xfId="22" applyNumberFormat="1" applyFont="1" applyFill="1" applyBorder="1" applyAlignment="1">
      <alignment horizontal="center" vertical="center"/>
    </xf>
    <xf numFmtId="3" fontId="1" fillId="0" borderId="3" xfId="0" applyNumberFormat="1" applyFont="1" applyFill="1" applyBorder="1" applyAlignment="1">
      <alignment horizontal="center" vertical="center" wrapText="1"/>
    </xf>
    <xf numFmtId="0" fontId="3" fillId="14" borderId="14" xfId="0" applyFont="1" applyFill="1" applyBorder="1" applyAlignment="1">
      <alignment horizontal="center" vertical="center" wrapText="1"/>
    </xf>
    <xf numFmtId="42" fontId="18" fillId="14" borderId="27" xfId="0" applyNumberFormat="1" applyFont="1" applyFill="1" applyBorder="1" applyAlignment="1">
      <alignment horizontal="center" vertical="center" wrapText="1"/>
    </xf>
    <xf numFmtId="42" fontId="18" fillId="14" borderId="22" xfId="0" applyNumberFormat="1" applyFont="1" applyFill="1" applyBorder="1" applyAlignment="1">
      <alignment horizontal="center" vertical="center" wrapText="1"/>
    </xf>
    <xf numFmtId="42" fontId="18" fillId="14" borderId="46" xfId="0" applyNumberFormat="1" applyFont="1" applyFill="1" applyBorder="1" applyAlignment="1">
      <alignment horizontal="center" vertical="center" wrapText="1"/>
    </xf>
    <xf numFmtId="42" fontId="18" fillId="14" borderId="4" xfId="0" applyNumberFormat="1" applyFont="1" applyFill="1" applyBorder="1" applyAlignment="1">
      <alignment horizontal="center" vertical="center" wrapText="1"/>
    </xf>
    <xf numFmtId="185" fontId="0" fillId="12" borderId="0" xfId="0" applyNumberFormat="1" applyFill="1"/>
    <xf numFmtId="2" fontId="0" fillId="12" borderId="0" xfId="0" applyNumberFormat="1" applyFill="1" applyAlignment="1">
      <alignment horizontal="center"/>
    </xf>
    <xf numFmtId="9" fontId="0" fillId="0" borderId="0" xfId="40" applyFont="1" applyFill="1"/>
    <xf numFmtId="179" fontId="0" fillId="0" borderId="1" xfId="29" applyNumberFormat="1" applyFont="1" applyFill="1" applyBorder="1" applyAlignment="1">
      <alignment vertical="center" wrapText="1"/>
    </xf>
    <xf numFmtId="183" fontId="27" fillId="0" borderId="1" xfId="28" applyNumberFormat="1" applyFont="1" applyFill="1" applyBorder="1" applyAlignment="1">
      <alignment horizontal="right" vertical="center"/>
    </xf>
    <xf numFmtId="37" fontId="27" fillId="0" borderId="1" xfId="29"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10" fontId="1" fillId="14" borderId="33" xfId="35" applyNumberFormat="1" applyFill="1" applyBorder="1" applyAlignment="1">
      <alignment horizontal="center" vertical="center" wrapText="1"/>
      <protection/>
    </xf>
    <xf numFmtId="10" fontId="1" fillId="14" borderId="36" xfId="35" applyNumberFormat="1" applyFill="1" applyBorder="1" applyAlignment="1">
      <alignment horizontal="center" vertical="center" wrapText="1"/>
      <protection/>
    </xf>
    <xf numFmtId="3" fontId="1" fillId="0" borderId="13"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3" fontId="16" fillId="0" borderId="8" xfId="0" applyNumberFormat="1" applyFont="1" applyBorder="1" applyAlignment="1">
      <alignment horizontal="center" vertical="center" wrapText="1"/>
    </xf>
    <xf numFmtId="10" fontId="1" fillId="14" borderId="47" xfId="35" applyNumberFormat="1" applyFill="1" applyBorder="1" applyAlignment="1">
      <alignment horizontal="center" vertical="center" wrapText="1"/>
      <protection/>
    </xf>
    <xf numFmtId="10" fontId="1" fillId="14" borderId="48" xfId="35" applyNumberFormat="1" applyFill="1" applyBorder="1" applyAlignment="1">
      <alignment horizontal="center" vertical="center" wrapText="1"/>
      <protection/>
    </xf>
    <xf numFmtId="37" fontId="27" fillId="0" borderId="13" xfId="28" applyNumberFormat="1" applyFont="1" applyFill="1" applyBorder="1" applyAlignment="1">
      <alignment horizontal="center" vertical="center"/>
    </xf>
    <xf numFmtId="3" fontId="1" fillId="0" borderId="49" xfId="0" applyNumberFormat="1" applyFont="1" applyFill="1" applyBorder="1" applyAlignment="1">
      <alignment horizontal="center" vertical="center" wrapText="1"/>
    </xf>
    <xf numFmtId="179" fontId="1" fillId="0" borderId="1" xfId="261" applyNumberFormat="1" applyFont="1" applyFill="1" applyBorder="1" applyAlignment="1">
      <alignment horizontal="center" vertical="center"/>
    </xf>
    <xf numFmtId="4" fontId="18" fillId="0" borderId="1" xfId="0" applyNumberFormat="1" applyFont="1" applyBorder="1" applyAlignment="1">
      <alignment horizontal="center" vertical="center"/>
    </xf>
    <xf numFmtId="4" fontId="1" fillId="0" borderId="1" xfId="0" applyNumberFormat="1" applyFont="1" applyFill="1" applyBorder="1" applyAlignment="1">
      <alignment horizontal="center" vertical="center" wrapText="1"/>
    </xf>
    <xf numFmtId="173" fontId="27" fillId="0" borderId="1" xfId="0" applyNumberFormat="1" applyFont="1" applyFill="1" applyBorder="1" applyAlignment="1">
      <alignment horizontal="right" vertical="center"/>
    </xf>
    <xf numFmtId="42" fontId="18" fillId="14" borderId="50" xfId="0" applyNumberFormat="1" applyFont="1" applyFill="1" applyBorder="1" applyAlignment="1">
      <alignment horizontal="center" vertical="center" wrapText="1"/>
    </xf>
    <xf numFmtId="42" fontId="18" fillId="14" borderId="29"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27" fillId="0" borderId="1" xfId="0" applyFont="1" applyFill="1" applyBorder="1" applyAlignment="1">
      <alignment horizontal="right" vertical="center"/>
    </xf>
    <xf numFmtId="3" fontId="36" fillId="0" borderId="1" xfId="0" applyNumberFormat="1" applyFont="1" applyFill="1" applyBorder="1" applyAlignment="1">
      <alignment horizontal="center" vertical="center"/>
    </xf>
    <xf numFmtId="4" fontId="36" fillId="0" borderId="1" xfId="0" applyNumberFormat="1" applyFont="1" applyFill="1" applyBorder="1" applyAlignment="1">
      <alignment horizontal="center" vertical="center"/>
    </xf>
    <xf numFmtId="10" fontId="1" fillId="14" borderId="1" xfId="35" applyNumberFormat="1" applyFill="1" applyBorder="1" applyAlignment="1">
      <alignment horizontal="center" vertical="center" wrapText="1"/>
      <protection/>
    </xf>
    <xf numFmtId="182" fontId="0" fillId="0" borderId="0" xfId="0" applyNumberFormat="1" applyFill="1" applyAlignment="1">
      <alignment horizontal="center"/>
    </xf>
    <xf numFmtId="187" fontId="0" fillId="0" borderId="0" xfId="0" applyNumberFormat="1" applyFill="1" applyAlignment="1">
      <alignment horizontal="center"/>
    </xf>
    <xf numFmtId="0" fontId="65" fillId="17" borderId="1" xfId="2885" applyFont="1" applyFill="1" applyBorder="1" applyAlignment="1">
      <alignment horizontal="center" vertical="top" wrapText="1"/>
      <protection/>
    </xf>
    <xf numFmtId="0" fontId="64" fillId="0" borderId="0" xfId="0" applyFont="1" applyAlignment="1">
      <alignment vertical="top" wrapText="1"/>
    </xf>
    <xf numFmtId="0" fontId="65" fillId="15" borderId="13" xfId="0" applyFont="1" applyFill="1" applyBorder="1" applyAlignment="1">
      <alignment horizontal="center" vertical="top" wrapText="1"/>
    </xf>
    <xf numFmtId="0" fontId="65" fillId="17" borderId="22" xfId="2885" applyFont="1" applyFill="1" applyBorder="1" applyAlignment="1">
      <alignment horizontal="center" vertical="top" wrapText="1"/>
      <protection/>
    </xf>
    <xf numFmtId="0" fontId="64" fillId="0" borderId="13" xfId="0" applyFont="1" applyBorder="1" applyAlignment="1">
      <alignment vertical="top" wrapText="1"/>
    </xf>
    <xf numFmtId="0" fontId="64" fillId="0" borderId="1" xfId="0" applyFont="1" applyBorder="1" applyAlignment="1">
      <alignment vertical="top" wrapText="1"/>
    </xf>
    <xf numFmtId="170" fontId="64" fillId="0" borderId="1" xfId="24" applyFont="1" applyBorder="1" applyAlignment="1">
      <alignment vertical="top" wrapText="1"/>
    </xf>
    <xf numFmtId="174" fontId="64" fillId="0" borderId="22" xfId="43" applyNumberFormat="1" applyFont="1" applyBorder="1" applyAlignment="1">
      <alignment vertical="top" wrapText="1"/>
    </xf>
    <xf numFmtId="9" fontId="64" fillId="0" borderId="22" xfId="43" applyFont="1" applyBorder="1" applyAlignment="1">
      <alignment vertical="top" wrapText="1"/>
    </xf>
    <xf numFmtId="0" fontId="64" fillId="0" borderId="46" xfId="0" applyFont="1" applyBorder="1" applyAlignment="1">
      <alignment vertical="top" wrapText="1"/>
    </xf>
    <xf numFmtId="9" fontId="64" fillId="0" borderId="4" xfId="43" applyFont="1" applyBorder="1" applyAlignment="1">
      <alignment vertical="top" wrapText="1"/>
    </xf>
    <xf numFmtId="170" fontId="64" fillId="0" borderId="1" xfId="22" applyFont="1" applyBorder="1" applyAlignment="1">
      <alignment vertical="top" wrapText="1"/>
    </xf>
    <xf numFmtId="0" fontId="64" fillId="0" borderId="22" xfId="0" applyFont="1" applyBorder="1" applyAlignment="1">
      <alignment vertical="top" wrapText="1"/>
    </xf>
    <xf numFmtId="0" fontId="64" fillId="0" borderId="13" xfId="0" applyFont="1" applyFill="1" applyBorder="1" applyAlignment="1">
      <alignment vertical="top" wrapText="1"/>
    </xf>
    <xf numFmtId="0" fontId="64" fillId="0" borderId="1" xfId="0" applyFont="1" applyFill="1" applyBorder="1" applyAlignment="1">
      <alignment vertical="top" wrapText="1"/>
    </xf>
    <xf numFmtId="170" fontId="64" fillId="0" borderId="1" xfId="22" applyFont="1" applyFill="1" applyBorder="1" applyAlignment="1">
      <alignment vertical="top" wrapText="1"/>
    </xf>
    <xf numFmtId="0" fontId="64" fillId="0" borderId="22" xfId="0" applyFont="1" applyFill="1" applyBorder="1" applyAlignment="1">
      <alignment vertical="top" wrapText="1"/>
    </xf>
    <xf numFmtId="0" fontId="64" fillId="18" borderId="1" xfId="0" applyFont="1" applyFill="1" applyBorder="1" applyAlignment="1">
      <alignment vertical="top" wrapText="1"/>
    </xf>
    <xf numFmtId="170" fontId="64" fillId="18" borderId="1" xfId="22" applyFont="1" applyFill="1" applyBorder="1" applyAlignment="1">
      <alignment vertical="top" wrapText="1"/>
    </xf>
    <xf numFmtId="10" fontId="64" fillId="18" borderId="22" xfId="40" applyNumberFormat="1" applyFont="1" applyFill="1" applyBorder="1" applyAlignment="1">
      <alignment vertical="top" wrapText="1"/>
    </xf>
    <xf numFmtId="0" fontId="64" fillId="0" borderId="3" xfId="0" applyFont="1" applyBorder="1" applyAlignment="1">
      <alignment vertical="top" wrapText="1"/>
    </xf>
    <xf numFmtId="0" fontId="64" fillId="0" borderId="4" xfId="0" applyFont="1" applyBorder="1" applyAlignment="1">
      <alignment vertical="top" wrapText="1"/>
    </xf>
    <xf numFmtId="9" fontId="64" fillId="0" borderId="1" xfId="43" applyFont="1" applyBorder="1" applyAlignment="1">
      <alignment vertical="top" wrapText="1"/>
    </xf>
    <xf numFmtId="3" fontId="64" fillId="0" borderId="1" xfId="0" applyNumberFormat="1" applyFont="1" applyBorder="1" applyAlignment="1">
      <alignment vertical="top" wrapText="1"/>
    </xf>
    <xf numFmtId="3" fontId="64" fillId="0" borderId="1" xfId="0" applyNumberFormat="1" applyFont="1" applyFill="1" applyBorder="1" applyAlignment="1">
      <alignment vertical="top" wrapText="1"/>
    </xf>
    <xf numFmtId="0" fontId="64" fillId="0" borderId="51" xfId="0" applyFont="1" applyBorder="1" applyAlignment="1">
      <alignment vertical="top" wrapText="1"/>
    </xf>
    <xf numFmtId="9" fontId="64" fillId="0" borderId="3" xfId="43" applyFont="1" applyBorder="1" applyAlignment="1">
      <alignment vertical="top" wrapText="1"/>
    </xf>
    <xf numFmtId="9" fontId="64" fillId="0" borderId="1" xfId="43" applyFont="1" applyFill="1" applyBorder="1" applyAlignment="1">
      <alignment vertical="top" wrapText="1"/>
    </xf>
    <xf numFmtId="0" fontId="64" fillId="18" borderId="13" xfId="0" applyFont="1" applyFill="1" applyBorder="1" applyAlignment="1">
      <alignment vertical="top" wrapText="1"/>
    </xf>
    <xf numFmtId="9" fontId="64" fillId="18" borderId="1" xfId="43" applyFont="1" applyFill="1" applyBorder="1" applyAlignment="1">
      <alignment vertical="top" wrapText="1"/>
    </xf>
    <xf numFmtId="3" fontId="64" fillId="18" borderId="1" xfId="0" applyNumberFormat="1" applyFont="1" applyFill="1" applyBorder="1" applyAlignment="1">
      <alignment vertical="top" wrapText="1"/>
    </xf>
    <xf numFmtId="0" fontId="64" fillId="18" borderId="22" xfId="0" applyFont="1" applyFill="1" applyBorder="1" applyAlignment="1">
      <alignment vertical="top" wrapText="1"/>
    </xf>
    <xf numFmtId="182" fontId="64" fillId="18" borderId="1" xfId="0" applyNumberFormat="1" applyFont="1" applyFill="1" applyBorder="1" applyAlignment="1">
      <alignment vertical="top" wrapText="1"/>
    </xf>
    <xf numFmtId="0" fontId="65" fillId="17" borderId="3" xfId="2885" applyFont="1" applyFill="1" applyBorder="1" applyAlignment="1">
      <alignment horizontal="center" vertical="top" wrapText="1"/>
      <protection/>
    </xf>
    <xf numFmtId="0" fontId="65" fillId="17" borderId="4" xfId="2885" applyFont="1" applyFill="1" applyBorder="1" applyAlignment="1">
      <alignment horizontal="center" vertical="top" wrapText="1"/>
      <protection/>
    </xf>
    <xf numFmtId="0" fontId="64" fillId="0" borderId="23" xfId="0" applyFont="1" applyBorder="1" applyAlignment="1">
      <alignment vertical="top" wrapText="1"/>
    </xf>
    <xf numFmtId="0" fontId="64" fillId="0" borderId="26" xfId="0" applyFont="1" applyBorder="1" applyAlignment="1">
      <alignment vertical="top" wrapText="1"/>
    </xf>
    <xf numFmtId="0" fontId="64" fillId="0" borderId="27" xfId="0" applyFont="1" applyBorder="1" applyAlignment="1">
      <alignment vertical="top" wrapText="1"/>
    </xf>
    <xf numFmtId="170" fontId="64" fillId="0" borderId="1" xfId="24" applyFont="1" applyFill="1" applyBorder="1" applyAlignment="1">
      <alignment vertical="top" wrapText="1"/>
    </xf>
    <xf numFmtId="166" fontId="64" fillId="0" borderId="0" xfId="0" applyNumberFormat="1" applyFont="1" applyAlignment="1">
      <alignment vertical="top" wrapText="1"/>
    </xf>
    <xf numFmtId="170" fontId="64" fillId="18" borderId="1" xfId="24" applyFont="1" applyFill="1" applyBorder="1" applyAlignment="1">
      <alignment vertical="top" wrapText="1"/>
    </xf>
    <xf numFmtId="0" fontId="64" fillId="0" borderId="14" xfId="0" applyFont="1" applyBorder="1" applyAlignment="1">
      <alignment vertical="top" wrapText="1"/>
    </xf>
    <xf numFmtId="0" fontId="64" fillId="0" borderId="0" xfId="0" applyFont="1" applyBorder="1" applyAlignment="1">
      <alignment vertical="top" wrapText="1"/>
    </xf>
    <xf numFmtId="0" fontId="64" fillId="0" borderId="2" xfId="0" applyFont="1" applyBorder="1" applyAlignment="1">
      <alignment vertical="top" wrapText="1"/>
    </xf>
    <xf numFmtId="0" fontId="65" fillId="14" borderId="1" xfId="0" applyFont="1" applyFill="1" applyBorder="1" applyAlignment="1">
      <alignment horizontal="center" vertical="top" wrapText="1"/>
    </xf>
    <xf numFmtId="0" fontId="64" fillId="0" borderId="25" xfId="0" applyFont="1" applyBorder="1" applyAlignment="1">
      <alignment vertical="top" wrapText="1"/>
    </xf>
    <xf numFmtId="0" fontId="64" fillId="0" borderId="31" xfId="0" applyFont="1" applyBorder="1" applyAlignment="1">
      <alignment vertical="top" wrapText="1"/>
    </xf>
    <xf numFmtId="0" fontId="64" fillId="0" borderId="25" xfId="0" applyFont="1" applyFill="1" applyBorder="1" applyAlignment="1">
      <alignment vertical="top" wrapText="1"/>
    </xf>
    <xf numFmtId="0" fontId="66" fillId="13" borderId="0" xfId="0" applyFont="1" applyFill="1" applyAlignment="1">
      <alignment vertical="top" wrapText="1"/>
    </xf>
    <xf numFmtId="0" fontId="67" fillId="13" borderId="0" xfId="0" applyFont="1" applyFill="1" applyAlignment="1">
      <alignment vertical="top" wrapText="1"/>
    </xf>
    <xf numFmtId="4" fontId="67" fillId="13" borderId="0" xfId="0" applyNumberFormat="1" applyFont="1" applyFill="1" applyAlignment="1">
      <alignment vertical="top" wrapText="1"/>
    </xf>
    <xf numFmtId="0" fontId="67" fillId="13" borderId="0" xfId="0" applyFont="1" applyFill="1" applyAlignment="1" applyProtection="1">
      <alignment vertical="top" wrapText="1"/>
      <protection locked="0"/>
    </xf>
    <xf numFmtId="0" fontId="67" fillId="13" borderId="0" xfId="0" applyFont="1" applyFill="1" applyAlignment="1" applyProtection="1">
      <alignment horizontal="center" vertical="top" wrapText="1"/>
      <protection locked="0"/>
    </xf>
    <xf numFmtId="0" fontId="66" fillId="13" borderId="0" xfId="0" applyFont="1" applyFill="1" applyAlignment="1" applyProtection="1">
      <alignment horizontal="center" vertical="top" wrapText="1"/>
      <protection locked="0"/>
    </xf>
    <xf numFmtId="0" fontId="66" fillId="19" borderId="1" xfId="0" applyFont="1" applyFill="1" applyBorder="1" applyAlignment="1">
      <alignment horizontal="center" vertical="top" wrapText="1"/>
    </xf>
    <xf numFmtId="0" fontId="67" fillId="0" borderId="1" xfId="0" applyFont="1" applyFill="1" applyBorder="1" applyAlignment="1">
      <alignment horizontal="center" vertical="top" wrapText="1"/>
    </xf>
    <xf numFmtId="0" fontId="67" fillId="13" borderId="0" xfId="0" applyFont="1" applyFill="1" applyAlignment="1">
      <alignment horizontal="center" vertical="top" wrapText="1"/>
    </xf>
    <xf numFmtId="9" fontId="0" fillId="0" borderId="0" xfId="40" applyFont="1" applyFill="1" applyAlignment="1">
      <alignment horizontal="center"/>
    </xf>
    <xf numFmtId="0" fontId="5" fillId="14" borderId="36" xfId="0"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14" borderId="42" xfId="0" applyFont="1" applyFill="1" applyBorder="1" applyAlignment="1">
      <alignment horizontal="center" vertical="center" wrapText="1"/>
    </xf>
    <xf numFmtId="0" fontId="6" fillId="0" borderId="3" xfId="0" applyFont="1" applyFill="1" applyBorder="1" applyAlignment="1">
      <alignment horizontal="center" vertical="center"/>
    </xf>
    <xf numFmtId="0" fontId="5" fillId="14" borderId="36" xfId="0" applyFont="1" applyFill="1" applyBorder="1" applyAlignment="1">
      <alignment vertical="center" wrapText="1"/>
    </xf>
    <xf numFmtId="0" fontId="5" fillId="14" borderId="47" xfId="0" applyFont="1" applyFill="1" applyBorder="1" applyAlignment="1">
      <alignment vertical="center" wrapText="1"/>
    </xf>
    <xf numFmtId="0" fontId="5" fillId="14" borderId="42" xfId="0" applyFont="1" applyFill="1" applyBorder="1" applyAlignment="1">
      <alignment vertical="center" wrapText="1"/>
    </xf>
    <xf numFmtId="0" fontId="6" fillId="0" borderId="10" xfId="0" applyFont="1" applyFill="1" applyBorder="1" applyAlignment="1">
      <alignment horizontal="center" vertical="center"/>
    </xf>
    <xf numFmtId="0" fontId="25" fillId="0" borderId="10" xfId="0" applyFont="1" applyFill="1" applyBorder="1" applyAlignment="1">
      <alignment horizontal="center" vertical="top" wrapText="1"/>
    </xf>
    <xf numFmtId="0" fontId="6" fillId="0" borderId="10" xfId="0" applyFont="1" applyFill="1" applyBorder="1" applyAlignment="1">
      <alignment horizontal="center" vertical="center" wrapText="1"/>
    </xf>
    <xf numFmtId="177" fontId="6" fillId="0" borderId="10" xfId="22" applyNumberFormat="1" applyFont="1" applyFill="1" applyBorder="1" applyAlignment="1">
      <alignment horizontal="center" vertical="center"/>
    </xf>
    <xf numFmtId="0" fontId="0" fillId="0" borderId="10" xfId="41" applyNumberFormat="1" applyFont="1" applyFill="1" applyBorder="1" applyAlignment="1">
      <alignment horizontal="center" vertical="center"/>
    </xf>
    <xf numFmtId="177" fontId="6" fillId="0" borderId="10" xfId="22" applyNumberFormat="1" applyFont="1" applyFill="1" applyBorder="1" applyAlignment="1">
      <alignment horizontal="left" vertical="center"/>
    </xf>
    <xf numFmtId="0" fontId="6" fillId="0" borderId="10" xfId="22" applyNumberFormat="1" applyFont="1" applyFill="1" applyBorder="1" applyAlignment="1">
      <alignment horizontal="center" vertical="center"/>
    </xf>
    <xf numFmtId="177" fontId="54" fillId="0" borderId="10" xfId="22" applyNumberFormat="1" applyFont="1" applyFill="1" applyBorder="1" applyAlignment="1">
      <alignment horizontal="center" vertical="center"/>
    </xf>
    <xf numFmtId="1" fontId="54" fillId="0" borderId="10" xfId="0" applyNumberFormat="1" applyFont="1" applyFill="1" applyBorder="1" applyAlignment="1">
      <alignment horizontal="center" vertical="center"/>
    </xf>
    <xf numFmtId="177" fontId="6" fillId="0" borderId="10" xfId="22" applyNumberFormat="1" applyFont="1" applyFill="1" applyBorder="1" applyAlignment="1">
      <alignment vertical="center"/>
    </xf>
    <xf numFmtId="2" fontId="54" fillId="0" borderId="10" xfId="0" applyNumberFormat="1" applyFont="1" applyFill="1" applyBorder="1" applyAlignment="1">
      <alignment horizontal="center" vertical="center"/>
    </xf>
    <xf numFmtId="10" fontId="6" fillId="0" borderId="10" xfId="40" applyNumberFormat="1" applyFont="1" applyFill="1" applyBorder="1" applyAlignment="1">
      <alignment horizontal="center" vertical="center"/>
    </xf>
    <xf numFmtId="0" fontId="63" fillId="0" borderId="10" xfId="0" applyFont="1" applyFill="1" applyBorder="1" applyAlignment="1">
      <alignment horizontal="justify" vertical="center" wrapText="1"/>
    </xf>
    <xf numFmtId="0" fontId="19"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25" fillId="0" borderId="3" xfId="0" applyFont="1" applyFill="1" applyBorder="1" applyAlignment="1">
      <alignment horizontal="center" vertical="top" wrapText="1"/>
    </xf>
    <xf numFmtId="0" fontId="6" fillId="0" borderId="3" xfId="0" applyFont="1" applyFill="1" applyBorder="1" applyAlignment="1">
      <alignment vertical="center"/>
    </xf>
    <xf numFmtId="0" fontId="6" fillId="0" borderId="3" xfId="0" applyFont="1" applyFill="1" applyBorder="1" applyAlignment="1">
      <alignment horizontal="center" vertical="center" wrapText="1"/>
    </xf>
    <xf numFmtId="2" fontId="0" fillId="0" borderId="3" xfId="41" applyNumberFormat="1" applyFont="1" applyFill="1" applyBorder="1" applyAlignment="1">
      <alignment horizontal="center" vertical="center"/>
    </xf>
    <xf numFmtId="0" fontId="0" fillId="0" borderId="3" xfId="41" applyNumberFormat="1" applyFont="1" applyFill="1" applyBorder="1" applyAlignment="1">
      <alignment horizontal="center" vertical="center"/>
    </xf>
    <xf numFmtId="0" fontId="6" fillId="0" borderId="3" xfId="24"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0" fontId="26" fillId="0" borderId="3" xfId="41" applyNumberFormat="1" applyFont="1" applyFill="1" applyBorder="1" applyAlignment="1">
      <alignment horizontal="center" vertical="center"/>
    </xf>
    <xf numFmtId="0" fontId="54" fillId="0" borderId="3" xfId="0" applyFont="1" applyFill="1" applyBorder="1" applyAlignment="1">
      <alignment horizontal="center" vertical="center"/>
    </xf>
    <xf numFmtId="2" fontId="54" fillId="0" borderId="3" xfId="0" applyNumberFormat="1" applyFont="1" applyFill="1" applyBorder="1" applyAlignment="1">
      <alignment horizontal="center" vertical="center"/>
    </xf>
    <xf numFmtId="2" fontId="6" fillId="0" borderId="3" xfId="0" applyNumberFormat="1" applyFont="1" applyFill="1" applyBorder="1" applyAlignment="1">
      <alignment vertical="center"/>
    </xf>
    <xf numFmtId="2" fontId="6" fillId="0" borderId="3" xfId="22" applyNumberFormat="1" applyFont="1" applyFill="1" applyBorder="1" applyAlignment="1">
      <alignment horizontal="center" vertical="center"/>
    </xf>
    <xf numFmtId="2" fontId="6" fillId="0" borderId="3" xfId="22" applyNumberFormat="1" applyFont="1" applyFill="1" applyBorder="1" applyAlignment="1">
      <alignment vertical="center"/>
    </xf>
    <xf numFmtId="170" fontId="6" fillId="0" borderId="3" xfId="22" applyNumberFormat="1" applyFont="1" applyFill="1" applyBorder="1" applyAlignment="1">
      <alignment vertical="center"/>
    </xf>
    <xf numFmtId="177" fontId="6" fillId="0" borderId="3" xfId="22" applyNumberFormat="1" applyFont="1" applyFill="1" applyBorder="1" applyAlignment="1">
      <alignment vertical="center"/>
    </xf>
    <xf numFmtId="10" fontId="6" fillId="0" borderId="3" xfId="40" applyNumberFormat="1"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22" fillId="0" borderId="10" xfId="0" applyFont="1" applyFill="1" applyBorder="1" applyAlignment="1">
      <alignment horizontal="center" vertical="center"/>
    </xf>
    <xf numFmtId="10" fontId="36" fillId="0" borderId="21" xfId="43" applyNumberFormat="1" applyFont="1" applyFill="1" applyBorder="1" applyAlignment="1">
      <alignment horizontal="center" vertical="center"/>
    </xf>
    <xf numFmtId="170" fontId="27" fillId="0" borderId="1" xfId="22" applyFont="1" applyFill="1" applyBorder="1" applyAlignment="1">
      <alignment horizontal="center" vertical="center"/>
    </xf>
    <xf numFmtId="10" fontId="36" fillId="0" borderId="22" xfId="43" applyNumberFormat="1" applyFont="1" applyFill="1" applyBorder="1" applyAlignment="1">
      <alignment horizontal="center" vertical="center"/>
    </xf>
    <xf numFmtId="0" fontId="17" fillId="0" borderId="1" xfId="0" applyFont="1" applyFill="1" applyBorder="1" applyAlignment="1">
      <alignment horizontal="right" vertical="center"/>
    </xf>
    <xf numFmtId="0" fontId="22" fillId="0" borderId="1" xfId="0" applyFont="1" applyFill="1" applyBorder="1" applyAlignment="1">
      <alignment horizontal="center" vertical="center"/>
    </xf>
    <xf numFmtId="170" fontId="27" fillId="0" borderId="1" xfId="22" applyFont="1" applyFill="1" applyBorder="1" applyAlignment="1">
      <alignment horizontal="right" vertical="center"/>
    </xf>
    <xf numFmtId="0" fontId="27" fillId="0" borderId="13" xfId="0" applyFont="1" applyFill="1" applyBorder="1" applyAlignment="1">
      <alignment horizontal="right" vertical="center"/>
    </xf>
    <xf numFmtId="3" fontId="16" fillId="0" borderId="1" xfId="29" applyNumberFormat="1" applyFont="1" applyFill="1" applyBorder="1" applyAlignment="1">
      <alignment horizontal="center" vertical="center" wrapText="1"/>
    </xf>
    <xf numFmtId="37" fontId="27" fillId="0" borderId="46" xfId="28" applyNumberFormat="1" applyFont="1" applyFill="1" applyBorder="1" applyAlignment="1">
      <alignment horizontal="center" vertical="center"/>
    </xf>
    <xf numFmtId="37" fontId="27" fillId="0" borderId="1" xfId="0" applyNumberFormat="1" applyFont="1" applyFill="1" applyBorder="1" applyAlignment="1">
      <alignment horizontal="center" vertical="center"/>
    </xf>
    <xf numFmtId="173" fontId="17" fillId="0" borderId="1" xfId="0" applyNumberFormat="1" applyFont="1" applyFill="1" applyBorder="1" applyAlignment="1">
      <alignment horizontal="right" vertical="center"/>
    </xf>
    <xf numFmtId="37" fontId="17" fillId="0" borderId="3" xfId="28" applyNumberFormat="1" applyFont="1" applyFill="1" applyBorder="1" applyAlignment="1">
      <alignment horizontal="center" vertical="center"/>
    </xf>
    <xf numFmtId="0" fontId="17" fillId="0" borderId="1" xfId="0" applyFont="1" applyFill="1" applyBorder="1" applyAlignment="1">
      <alignment horizontal="center" vertical="center"/>
    </xf>
    <xf numFmtId="3" fontId="1" fillId="0" borderId="3" xfId="29" applyNumberFormat="1" applyFont="1" applyFill="1" applyBorder="1" applyAlignment="1">
      <alignment horizontal="center" vertical="center" wrapText="1"/>
    </xf>
    <xf numFmtId="3" fontId="1" fillId="0" borderId="46" xfId="29" applyNumberFormat="1" applyFont="1" applyFill="1" applyBorder="1" applyAlignment="1">
      <alignment horizontal="center" vertical="center" wrapText="1"/>
    </xf>
    <xf numFmtId="3" fontId="1" fillId="0" borderId="26" xfId="29" applyNumberFormat="1" applyFont="1" applyFill="1" applyBorder="1" applyAlignment="1">
      <alignment horizontal="center" vertical="center" wrapText="1"/>
    </xf>
    <xf numFmtId="10" fontId="36" fillId="0" borderId="4" xfId="43" applyNumberFormat="1" applyFont="1" applyFill="1" applyBorder="1" applyAlignment="1">
      <alignment horizontal="center" vertical="center"/>
    </xf>
    <xf numFmtId="0" fontId="14" fillId="14" borderId="38" xfId="0" applyFont="1" applyFill="1" applyBorder="1" applyAlignment="1" applyProtection="1">
      <alignment horizontal="left" vertical="center" wrapText="1"/>
      <protection locked="0"/>
    </xf>
    <xf numFmtId="0" fontId="14" fillId="15" borderId="12" xfId="0" applyFont="1" applyFill="1" applyBorder="1" applyAlignment="1" applyProtection="1">
      <alignment horizontal="left" vertical="center" wrapText="1"/>
      <protection locked="0"/>
    </xf>
    <xf numFmtId="0" fontId="14" fillId="14" borderId="15" xfId="0" applyFont="1" applyFill="1" applyBorder="1" applyAlignment="1" applyProtection="1">
      <alignment horizontal="left" vertical="center" wrapText="1"/>
      <protection locked="0"/>
    </xf>
    <xf numFmtId="10" fontId="36" fillId="0" borderId="1" xfId="43" applyNumberFormat="1" applyFont="1" applyFill="1" applyBorder="1" applyAlignment="1">
      <alignment horizontal="center" vertical="center"/>
    </xf>
    <xf numFmtId="43" fontId="36" fillId="0" borderId="1" xfId="2884" applyNumberFormat="1" applyFont="1" applyFill="1" applyBorder="1" applyAlignment="1">
      <alignment horizontal="right" vertical="center" wrapText="1"/>
    </xf>
    <xf numFmtId="183" fontId="27" fillId="0" borderId="1" xfId="0" applyNumberFormat="1" applyFont="1" applyFill="1" applyBorder="1" applyAlignment="1">
      <alignment horizontal="right" vertical="center"/>
    </xf>
    <xf numFmtId="3" fontId="27" fillId="0" borderId="1" xfId="0" applyNumberFormat="1" applyFont="1" applyFill="1" applyBorder="1" applyAlignment="1">
      <alignment horizontal="right" vertical="center"/>
    </xf>
    <xf numFmtId="177" fontId="36" fillId="0" borderId="1" xfId="0" applyNumberFormat="1" applyFont="1" applyFill="1" applyBorder="1" applyAlignment="1">
      <alignment horizontal="center" vertical="center"/>
    </xf>
    <xf numFmtId="0" fontId="36" fillId="0" borderId="1" xfId="0" applyFont="1" applyFill="1" applyBorder="1" applyAlignment="1">
      <alignment horizontal="center" vertical="center"/>
    </xf>
    <xf numFmtId="184" fontId="1" fillId="0" borderId="1" xfId="0" applyNumberFormat="1" applyFont="1" applyFill="1" applyBorder="1" applyAlignment="1">
      <alignment horizontal="center" vertical="center" wrapText="1"/>
    </xf>
    <xf numFmtId="3" fontId="3" fillId="0" borderId="1" xfId="29" applyNumberFormat="1" applyFont="1" applyFill="1" applyBorder="1" applyAlignment="1">
      <alignment horizontal="center" vertical="center" wrapText="1"/>
    </xf>
    <xf numFmtId="170" fontId="3" fillId="0" borderId="1" xfId="22"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10" fontId="36" fillId="0" borderId="26" xfId="43" applyNumberFormat="1" applyFont="1" applyFill="1" applyBorder="1" applyAlignment="1">
      <alignment horizontal="center" vertical="center"/>
    </xf>
    <xf numFmtId="3" fontId="36" fillId="0" borderId="10" xfId="0" applyNumberFormat="1" applyFont="1" applyFill="1" applyBorder="1" applyAlignment="1">
      <alignment horizontal="center" vertical="center"/>
    </xf>
    <xf numFmtId="177" fontId="36" fillId="0" borderId="10" xfId="22" applyNumberFormat="1" applyFont="1" applyFill="1" applyBorder="1" applyAlignment="1">
      <alignment horizontal="center" vertical="center"/>
    </xf>
    <xf numFmtId="10" fontId="36" fillId="0" borderId="10" xfId="43" applyNumberFormat="1" applyFont="1" applyFill="1" applyBorder="1" applyAlignment="1">
      <alignment horizontal="center" vertical="center"/>
    </xf>
    <xf numFmtId="3" fontId="1" fillId="0" borderId="13" xfId="29" applyNumberFormat="1" applyFont="1" applyFill="1" applyBorder="1" applyAlignment="1">
      <alignment horizontal="center" vertical="center" wrapText="1"/>
    </xf>
    <xf numFmtId="37" fontId="27" fillId="0" borderId="3" xfId="29" applyNumberFormat="1" applyFont="1" applyFill="1" applyBorder="1" applyAlignment="1">
      <alignment horizontal="center" vertical="center"/>
    </xf>
    <xf numFmtId="170" fontId="27" fillId="0" borderId="3" xfId="22" applyFont="1" applyFill="1" applyBorder="1" applyAlignment="1">
      <alignment horizontal="center" vertical="center"/>
    </xf>
    <xf numFmtId="3" fontId="36" fillId="0" borderId="3" xfId="0" applyNumberFormat="1" applyFont="1" applyFill="1" applyBorder="1" applyAlignment="1">
      <alignment horizontal="center" vertical="center"/>
    </xf>
    <xf numFmtId="177" fontId="57" fillId="0" borderId="3" xfId="0" applyNumberFormat="1" applyFont="1" applyFill="1" applyBorder="1" applyAlignment="1">
      <alignment horizontal="center" vertical="center"/>
    </xf>
    <xf numFmtId="10" fontId="36" fillId="0" borderId="3" xfId="43" applyNumberFormat="1" applyFont="1" applyFill="1" applyBorder="1" applyAlignment="1">
      <alignment horizontal="center" vertical="center"/>
    </xf>
    <xf numFmtId="177" fontId="57" fillId="0" borderId="3" xfId="22" applyNumberFormat="1" applyFont="1" applyFill="1" applyBorder="1" applyAlignment="1">
      <alignment horizontal="center" vertical="center"/>
    </xf>
    <xf numFmtId="3" fontId="3" fillId="0" borderId="26" xfId="29" applyNumberFormat="1" applyFont="1" applyFill="1" applyBorder="1" applyAlignment="1">
      <alignment horizontal="center" vertical="center" wrapText="1"/>
    </xf>
    <xf numFmtId="3" fontId="16" fillId="0" borderId="26" xfId="29" applyNumberFormat="1" applyFont="1" applyFill="1" applyBorder="1" applyAlignment="1">
      <alignment horizontal="center" vertical="center" wrapText="1"/>
    </xf>
    <xf numFmtId="170" fontId="3" fillId="0" borderId="26" xfId="22" applyFont="1" applyFill="1" applyBorder="1" applyAlignment="1">
      <alignment horizontal="center" vertical="center" wrapText="1"/>
    </xf>
    <xf numFmtId="173" fontId="27" fillId="0" borderId="26" xfId="0" applyNumberFormat="1" applyFont="1" applyFill="1" applyBorder="1" applyAlignment="1">
      <alignment horizontal="right" vertical="center"/>
    </xf>
    <xf numFmtId="4"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186" fontId="1" fillId="0" borderId="10" xfId="0" applyNumberFormat="1" applyFont="1" applyFill="1" applyBorder="1" applyAlignment="1">
      <alignment horizontal="center" vertical="center" wrapText="1"/>
    </xf>
    <xf numFmtId="184" fontId="1"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xf>
    <xf numFmtId="4" fontId="1" fillId="0" borderId="10" xfId="29" applyNumberFormat="1" applyFont="1" applyFill="1" applyBorder="1" applyAlignment="1">
      <alignment horizontal="center" vertical="center" wrapText="1"/>
    </xf>
    <xf numFmtId="0" fontId="36" fillId="0" borderId="10" xfId="0" applyFont="1" applyFill="1" applyBorder="1" applyAlignment="1">
      <alignment horizontal="center" vertical="center"/>
    </xf>
    <xf numFmtId="0" fontId="27" fillId="0" borderId="13" xfId="0" applyFont="1" applyFill="1" applyBorder="1" applyAlignment="1">
      <alignment horizontal="center" vertical="center"/>
    </xf>
    <xf numFmtId="0" fontId="36" fillId="0" borderId="3" xfId="0" applyFont="1" applyFill="1" applyBorder="1" applyAlignment="1">
      <alignment horizontal="center" vertical="center"/>
    </xf>
    <xf numFmtId="10" fontId="14" fillId="0" borderId="3" xfId="0" applyNumberFormat="1" applyFont="1" applyFill="1" applyBorder="1" applyAlignment="1">
      <alignment horizontal="center" vertical="center"/>
    </xf>
    <xf numFmtId="10" fontId="20" fillId="0" borderId="10" xfId="35" applyNumberFormat="1" applyFont="1" applyFill="1" applyBorder="1" applyAlignment="1">
      <alignment horizontal="center" vertical="center" wrapText="1"/>
      <protection/>
    </xf>
    <xf numFmtId="3" fontId="16" fillId="0" borderId="12" xfId="0" applyNumberFormat="1" applyFont="1" applyBorder="1" applyAlignment="1">
      <alignment horizontal="center" vertical="center"/>
    </xf>
    <xf numFmtId="3" fontId="16" fillId="0" borderId="13" xfId="0" applyNumberFormat="1" applyFont="1" applyBorder="1" applyAlignment="1">
      <alignment horizontal="center" vertical="center"/>
    </xf>
    <xf numFmtId="3" fontId="16" fillId="0" borderId="52"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16" fillId="0" borderId="10" xfId="0" applyNumberFormat="1" applyFont="1" applyBorder="1" applyAlignment="1">
      <alignment horizontal="center" vertical="center"/>
    </xf>
    <xf numFmtId="3" fontId="16" fillId="0" borderId="26" xfId="0" applyNumberFormat="1" applyFont="1" applyBorder="1" applyAlignment="1">
      <alignment horizontal="center" vertical="center"/>
    </xf>
    <xf numFmtId="4" fontId="18" fillId="0" borderId="12" xfId="0" applyNumberFormat="1" applyFont="1" applyBorder="1" applyAlignment="1">
      <alignment horizontal="center" vertical="center"/>
    </xf>
    <xf numFmtId="4" fontId="18" fillId="0" borderId="13" xfId="0" applyNumberFormat="1" applyFont="1" applyBorder="1" applyAlignment="1">
      <alignment horizontal="center" vertical="center"/>
    </xf>
    <xf numFmtId="4" fontId="18" fillId="0" borderId="52" xfId="0" applyNumberFormat="1" applyFont="1" applyBorder="1" applyAlignment="1">
      <alignment horizontal="center" vertical="center"/>
    </xf>
    <xf numFmtId="170" fontId="1" fillId="0" borderId="22" xfId="10861" applyFont="1" applyBorder="1" applyAlignment="1">
      <alignment horizontal="center" vertical="center"/>
    </xf>
    <xf numFmtId="4" fontId="18" fillId="0" borderId="15" xfId="0" applyNumberFormat="1" applyFont="1" applyBorder="1" applyAlignment="1">
      <alignment horizontal="center" vertical="center"/>
    </xf>
    <xf numFmtId="4" fontId="18" fillId="0" borderId="30" xfId="0" applyNumberFormat="1" applyFont="1" applyBorder="1" applyAlignment="1">
      <alignment horizontal="center" vertical="center"/>
    </xf>
    <xf numFmtId="4" fontId="18" fillId="0" borderId="9" xfId="0" applyNumberFormat="1" applyFont="1" applyBorder="1" applyAlignment="1">
      <alignment horizontal="center" vertical="center"/>
    </xf>
    <xf numFmtId="3" fontId="18" fillId="0" borderId="49" xfId="0" applyNumberFormat="1" applyFont="1" applyBorder="1" applyAlignment="1">
      <alignment horizontal="center" vertical="center" wrapText="1"/>
    </xf>
    <xf numFmtId="3" fontId="18" fillId="0" borderId="7" xfId="0" applyNumberFormat="1" applyFont="1" applyBorder="1" applyAlignment="1">
      <alignment horizontal="center" vertical="center" wrapText="1"/>
    </xf>
    <xf numFmtId="39" fontId="18" fillId="0" borderId="18" xfId="0" applyNumberFormat="1" applyFont="1" applyBorder="1" applyAlignment="1">
      <alignment horizontal="center" vertical="center" wrapText="1"/>
    </xf>
    <xf numFmtId="39" fontId="16" fillId="0" borderId="10" xfId="0" applyNumberFormat="1" applyFont="1" applyBorder="1" applyAlignment="1">
      <alignment horizontal="center" vertical="center" wrapText="1"/>
    </xf>
    <xf numFmtId="3" fontId="18" fillId="0" borderId="38"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37" fontId="17" fillId="0" borderId="25" xfId="29" applyNumberFormat="1" applyFont="1" applyFill="1" applyBorder="1" applyAlignment="1">
      <alignment horizontal="center" vertical="center"/>
    </xf>
    <xf numFmtId="37" fontId="17" fillId="0" borderId="19" xfId="29" applyNumberFormat="1" applyFont="1" applyFill="1" applyBorder="1" applyAlignment="1">
      <alignment horizontal="center" vertical="center"/>
    </xf>
    <xf numFmtId="37" fontId="17" fillId="0" borderId="12" xfId="29" applyNumberFormat="1" applyFont="1" applyFill="1" applyBorder="1" applyAlignment="1">
      <alignment horizontal="center" vertical="center"/>
    </xf>
    <xf numFmtId="37" fontId="17" fillId="0" borderId="8" xfId="29" applyNumberFormat="1" applyFont="1" applyFill="1" applyBorder="1" applyAlignment="1">
      <alignment horizontal="center" vertical="center"/>
    </xf>
    <xf numFmtId="39" fontId="16" fillId="0" borderId="1"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4" fontId="16" fillId="0" borderId="1" xfId="0" applyNumberFormat="1" applyFont="1" applyBorder="1" applyAlignment="1">
      <alignment horizontal="center" vertical="center"/>
    </xf>
    <xf numFmtId="4" fontId="18" fillId="0" borderId="8" xfId="0" applyNumberFormat="1" applyFont="1" applyBorder="1" applyAlignment="1">
      <alignment horizontal="center" vertical="center"/>
    </xf>
    <xf numFmtId="4" fontId="18" fillId="0" borderId="53" xfId="0" applyNumberFormat="1" applyFont="1" applyBorder="1" applyAlignment="1">
      <alignment horizontal="center" vertical="center"/>
    </xf>
    <xf numFmtId="4" fontId="18" fillId="0" borderId="54" xfId="0" applyNumberFormat="1" applyFont="1" applyBorder="1" applyAlignment="1">
      <alignment horizontal="center" vertical="center"/>
    </xf>
    <xf numFmtId="3" fontId="18" fillId="0" borderId="46" xfId="0" applyNumberFormat="1" applyFont="1" applyBorder="1" applyAlignment="1">
      <alignment horizontal="center" vertical="center" wrapText="1"/>
    </xf>
    <xf numFmtId="3" fontId="18" fillId="0" borderId="9" xfId="0" applyNumberFormat="1" applyFont="1" applyBorder="1" applyAlignment="1">
      <alignment horizontal="center" vertical="center" wrapText="1"/>
    </xf>
    <xf numFmtId="3" fontId="18" fillId="0" borderId="55" xfId="0" applyNumberFormat="1" applyFont="1" applyBorder="1" applyAlignment="1">
      <alignment horizontal="center" vertical="center" wrapText="1"/>
    </xf>
    <xf numFmtId="3" fontId="18" fillId="0" borderId="56" xfId="0" applyNumberFormat="1" applyFont="1" applyBorder="1" applyAlignment="1">
      <alignment horizontal="center" vertical="center" wrapText="1"/>
    </xf>
    <xf numFmtId="3" fontId="18" fillId="0" borderId="20" xfId="0" applyNumberFormat="1" applyFont="1" applyBorder="1" applyAlignment="1">
      <alignment horizontal="center" vertical="center" wrapText="1"/>
    </xf>
    <xf numFmtId="3" fontId="18" fillId="0" borderId="57" xfId="0" applyNumberFormat="1" applyFont="1" applyBorder="1" applyAlignment="1">
      <alignment horizontal="center" vertical="center" wrapText="1"/>
    </xf>
    <xf numFmtId="3" fontId="18" fillId="0" borderId="19" xfId="0" applyNumberFormat="1" applyFont="1" applyBorder="1" applyAlignment="1">
      <alignment horizontal="center" vertical="center" wrapText="1"/>
    </xf>
    <xf numFmtId="4" fontId="18" fillId="0" borderId="28" xfId="0" applyNumberFormat="1" applyFont="1" applyBorder="1" applyAlignment="1">
      <alignment horizontal="center" vertical="center"/>
    </xf>
    <xf numFmtId="4" fontId="18" fillId="0" borderId="7" xfId="0" applyNumberFormat="1" applyFont="1" applyBorder="1" applyAlignment="1">
      <alignment horizontal="center" vertical="center"/>
    </xf>
    <xf numFmtId="4" fontId="18" fillId="0" borderId="21" xfId="0" applyNumberFormat="1" applyFont="1" applyBorder="1" applyAlignment="1">
      <alignment horizontal="center" vertical="center"/>
    </xf>
    <xf numFmtId="184" fontId="18" fillId="0" borderId="58" xfId="0" applyNumberFormat="1" applyFont="1" applyBorder="1" applyAlignment="1">
      <alignment horizontal="center" vertical="center"/>
    </xf>
    <xf numFmtId="184" fontId="18" fillId="0" borderId="7" xfId="0" applyNumberFormat="1" applyFont="1" applyBorder="1" applyAlignment="1">
      <alignment horizontal="center" vertical="center"/>
    </xf>
    <xf numFmtId="170" fontId="16" fillId="0" borderId="8" xfId="10861" applyFont="1" applyFill="1" applyBorder="1" applyAlignment="1">
      <alignment horizontal="center" vertical="center" wrapText="1"/>
    </xf>
    <xf numFmtId="4" fontId="16" fillId="0" borderId="22" xfId="0" applyNumberFormat="1" applyFont="1" applyBorder="1" applyAlignment="1">
      <alignment horizontal="center" vertical="center" wrapText="1"/>
    </xf>
    <xf numFmtId="4" fontId="16" fillId="0" borderId="54" xfId="0" applyNumberFormat="1" applyFont="1" applyBorder="1" applyAlignment="1">
      <alignment horizontal="center" vertical="center" wrapText="1"/>
    </xf>
    <xf numFmtId="4" fontId="16" fillId="0" borderId="8"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184" fontId="18" fillId="0" borderId="54" xfId="0" applyNumberFormat="1" applyFont="1" applyBorder="1" applyAlignment="1">
      <alignment horizontal="center" vertical="center"/>
    </xf>
    <xf numFmtId="184" fontId="18" fillId="0" borderId="8" xfId="0" applyNumberFormat="1" applyFont="1" applyBorder="1" applyAlignment="1">
      <alignment horizontal="center" vertical="center"/>
    </xf>
    <xf numFmtId="3" fontId="18" fillId="0" borderId="3" xfId="0" applyNumberFormat="1" applyFont="1" applyBorder="1" applyAlignment="1">
      <alignment horizontal="center" vertical="center" wrapText="1"/>
    </xf>
    <xf numFmtId="3" fontId="18" fillId="0" borderId="4" xfId="0" applyNumberFormat="1" applyFont="1" applyBorder="1" applyAlignment="1">
      <alignment horizontal="center" vertical="center" wrapText="1"/>
    </xf>
    <xf numFmtId="3" fontId="18" fillId="0" borderId="59" xfId="0" applyNumberFormat="1" applyFont="1" applyBorder="1" applyAlignment="1">
      <alignment horizontal="center" vertical="center" wrapText="1"/>
    </xf>
    <xf numFmtId="0" fontId="26" fillId="16" borderId="1" xfId="0" applyFont="1" applyFill="1" applyBorder="1" applyAlignment="1">
      <alignment horizontal="center" vertical="center"/>
    </xf>
    <xf numFmtId="0" fontId="26" fillId="16"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5" fillId="14" borderId="48"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5" fillId="14" borderId="33" xfId="0" applyFont="1" applyFill="1" applyBorder="1" applyAlignment="1">
      <alignment horizontal="center" vertical="center" wrapText="1"/>
    </xf>
    <xf numFmtId="0" fontId="5" fillId="14" borderId="60" xfId="0" applyFont="1" applyFill="1" applyBorder="1" applyAlignment="1">
      <alignment horizontal="center" vertical="center"/>
    </xf>
    <xf numFmtId="0" fontId="5" fillId="14" borderId="43" xfId="0" applyFont="1" applyFill="1" applyBorder="1" applyAlignment="1">
      <alignment horizontal="center" vertical="center"/>
    </xf>
    <xf numFmtId="0" fontId="5" fillId="14" borderId="36"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32" xfId="0" applyFont="1" applyFill="1" applyBorder="1" applyAlignment="1">
      <alignment horizontal="center" vertical="center"/>
    </xf>
    <xf numFmtId="0" fontId="8" fillId="14" borderId="28" xfId="0" applyFont="1" applyFill="1" applyBorder="1" applyAlignment="1">
      <alignment horizontal="left" vertical="center" wrapText="1"/>
    </xf>
    <xf numFmtId="0" fontId="8" fillId="14" borderId="58" xfId="0" applyFont="1" applyFill="1" applyBorder="1" applyAlignment="1">
      <alignment horizontal="left" vertical="center" wrapText="1"/>
    </xf>
    <xf numFmtId="0" fontId="9" fillId="14" borderId="10"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4" borderId="25" xfId="0" applyFont="1" applyFill="1" applyBorder="1" applyAlignment="1" applyProtection="1">
      <alignment horizontal="center" vertical="center" wrapText="1"/>
      <protection locked="0"/>
    </xf>
    <xf numFmtId="0" fontId="5" fillId="15" borderId="19" xfId="0" applyFont="1" applyFill="1" applyBorder="1" applyAlignment="1">
      <alignment horizontal="center" vertical="center"/>
    </xf>
    <xf numFmtId="0" fontId="5" fillId="15" borderId="25" xfId="0" applyFont="1" applyFill="1" applyBorder="1" applyAlignment="1">
      <alignment horizontal="center" vertical="center"/>
    </xf>
    <xf numFmtId="0" fontId="5" fillId="14" borderId="28" xfId="0" applyFont="1" applyFill="1" applyBorder="1" applyAlignment="1">
      <alignment horizontal="center" vertical="center"/>
    </xf>
    <xf numFmtId="0" fontId="5" fillId="14" borderId="58" xfId="0" applyFont="1" applyFill="1" applyBorder="1" applyAlignment="1">
      <alignment horizontal="center" vertical="center"/>
    </xf>
    <xf numFmtId="0" fontId="5" fillId="14" borderId="61" xfId="0" applyFont="1" applyFill="1" applyBorder="1" applyAlignment="1">
      <alignment horizontal="center" vertical="center"/>
    </xf>
    <xf numFmtId="0" fontId="5" fillId="14" borderId="10"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8" fillId="0" borderId="60" xfId="0"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44" xfId="0" applyFont="1" applyFill="1" applyBorder="1" applyAlignment="1">
      <alignment horizontal="left" vertical="top" wrapText="1"/>
    </xf>
    <xf numFmtId="0" fontId="8" fillId="0" borderId="60"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31" fillId="14" borderId="28" xfId="0" applyFont="1" applyFill="1" applyBorder="1" applyAlignment="1">
      <alignment horizontal="center" vertical="center" wrapText="1"/>
    </xf>
    <xf numFmtId="0" fontId="31" fillId="14" borderId="58" xfId="0" applyFont="1" applyFill="1" applyBorder="1" applyAlignment="1">
      <alignment horizontal="center" vertical="center" wrapText="1"/>
    </xf>
    <xf numFmtId="0" fontId="31" fillId="14" borderId="61" xfId="0" applyFont="1" applyFill="1" applyBorder="1" applyAlignment="1">
      <alignment horizontal="center" vertical="center" wrapText="1"/>
    </xf>
    <xf numFmtId="0" fontId="29" fillId="12" borderId="60" xfId="0" applyFont="1" applyFill="1" applyBorder="1" applyAlignment="1">
      <alignment horizontal="left" vertical="center" wrapText="1"/>
    </xf>
    <xf numFmtId="0" fontId="29" fillId="12" borderId="43" xfId="0" applyFont="1" applyFill="1" applyBorder="1" applyAlignment="1">
      <alignment horizontal="left" vertical="center" wrapText="1"/>
    </xf>
    <xf numFmtId="0" fontId="29" fillId="12" borderId="44" xfId="0" applyFont="1" applyFill="1" applyBorder="1" applyAlignment="1">
      <alignment horizontal="left" vertical="center" wrapText="1"/>
    </xf>
    <xf numFmtId="0" fontId="29" fillId="12" borderId="59" xfId="0" applyFont="1" applyFill="1" applyBorder="1" applyAlignment="1">
      <alignment horizontal="left" vertical="center" wrapText="1"/>
    </xf>
    <xf numFmtId="0" fontId="29" fillId="12" borderId="56" xfId="0" applyFont="1" applyFill="1" applyBorder="1" applyAlignment="1">
      <alignment horizontal="left" vertical="center" wrapText="1"/>
    </xf>
    <xf numFmtId="0" fontId="30" fillId="0" borderId="62" xfId="0" applyFont="1" applyFill="1" applyBorder="1" applyAlignment="1">
      <alignment horizontal="center"/>
    </xf>
    <xf numFmtId="0" fontId="30" fillId="0" borderId="32" xfId="0" applyFont="1" applyFill="1" applyBorder="1" applyAlignment="1">
      <alignment horizontal="center"/>
    </xf>
    <xf numFmtId="0" fontId="30" fillId="0" borderId="14" xfId="0" applyFont="1" applyFill="1" applyBorder="1" applyAlignment="1">
      <alignment horizontal="center"/>
    </xf>
    <xf numFmtId="0" fontId="30" fillId="0" borderId="0" xfId="0" applyFont="1" applyFill="1" applyBorder="1" applyAlignment="1">
      <alignment horizontal="center"/>
    </xf>
    <xf numFmtId="0" fontId="30" fillId="0" borderId="5" xfId="0" applyFont="1" applyFill="1" applyBorder="1" applyAlignment="1">
      <alignment horizontal="center"/>
    </xf>
    <xf numFmtId="0" fontId="30" fillId="0" borderId="6" xfId="0" applyFont="1" applyFill="1" applyBorder="1" applyAlignment="1">
      <alignment horizontal="center"/>
    </xf>
    <xf numFmtId="0" fontId="33" fillId="14" borderId="63"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33" fillId="14" borderId="54" xfId="0" applyFont="1" applyFill="1" applyBorder="1" applyAlignment="1">
      <alignment horizontal="center" vertical="center" wrapText="1"/>
    </xf>
    <xf numFmtId="0" fontId="33" fillId="14" borderId="5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9" fillId="14" borderId="62" xfId="0" applyFont="1" applyFill="1" applyBorder="1" applyAlignment="1">
      <alignment horizontal="center" vertical="center" wrapText="1"/>
    </xf>
    <xf numFmtId="0" fontId="9" fillId="14" borderId="32" xfId="0" applyFont="1" applyFill="1" applyBorder="1" applyAlignment="1">
      <alignment horizontal="center" vertical="center" wrapText="1"/>
    </xf>
    <xf numFmtId="0" fontId="9" fillId="14" borderId="64"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9" fillId="14" borderId="60" xfId="0" applyFont="1" applyFill="1" applyBorder="1" applyAlignment="1">
      <alignment horizontal="center" vertical="center" wrapText="1"/>
    </xf>
    <xf numFmtId="0" fontId="9" fillId="14" borderId="43" xfId="0" applyFont="1" applyFill="1" applyBorder="1" applyAlignment="1">
      <alignment horizontal="center" vertical="center" wrapText="1"/>
    </xf>
    <xf numFmtId="0" fontId="9" fillId="14" borderId="21" xfId="0" applyFont="1" applyFill="1" applyBorder="1" applyAlignment="1" applyProtection="1">
      <alignment horizontal="center" vertical="center" wrapText="1"/>
      <protection locked="0"/>
    </xf>
    <xf numFmtId="0" fontId="9" fillId="14" borderId="22" xfId="0" applyFont="1" applyFill="1" applyBorder="1" applyAlignment="1" applyProtection="1">
      <alignment horizontal="center" vertical="center" wrapText="1"/>
      <protection locked="0"/>
    </xf>
    <xf numFmtId="0" fontId="9" fillId="14" borderId="31" xfId="0" applyFont="1" applyFill="1" applyBorder="1" applyAlignment="1" applyProtection="1">
      <alignment horizontal="center" vertical="center" wrapText="1"/>
      <protection locked="0"/>
    </xf>
    <xf numFmtId="0" fontId="5" fillId="14" borderId="45" xfId="0" applyFont="1" applyFill="1" applyBorder="1" applyAlignment="1">
      <alignment horizontal="center" vertical="center" wrapText="1"/>
    </xf>
    <xf numFmtId="0" fontId="5" fillId="14" borderId="65" xfId="0" applyFont="1" applyFill="1" applyBorder="1" applyAlignment="1">
      <alignment horizontal="center" vertical="center" wrapText="1"/>
    </xf>
    <xf numFmtId="0" fontId="5" fillId="14" borderId="53"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69" fillId="0" borderId="42" xfId="0" applyFont="1" applyFill="1" applyBorder="1" applyAlignment="1">
      <alignment horizontal="left" vertical="center" wrapText="1"/>
    </xf>
    <xf numFmtId="0" fontId="69" fillId="0" borderId="66"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67"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51" fillId="20" borderId="1" xfId="0" applyFont="1" applyFill="1" applyBorder="1" applyAlignment="1">
      <alignment horizontal="center" vertical="center" wrapText="1"/>
    </xf>
    <xf numFmtId="0" fontId="69" fillId="0" borderId="33" xfId="0" applyFont="1" applyFill="1" applyBorder="1" applyAlignment="1">
      <alignment horizontal="left" vertical="center" wrapText="1"/>
    </xf>
    <xf numFmtId="0" fontId="69" fillId="0" borderId="34" xfId="0" applyFont="1" applyFill="1" applyBorder="1" applyAlignment="1">
      <alignment horizontal="left" vertical="center" wrapText="1"/>
    </xf>
    <xf numFmtId="0" fontId="69" fillId="0" borderId="35"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8" fillId="14" borderId="60" xfId="0" applyFont="1" applyFill="1" applyBorder="1" applyAlignment="1">
      <alignment horizontal="center" vertical="center" wrapText="1"/>
    </xf>
    <xf numFmtId="0" fontId="8" fillId="14" borderId="43" xfId="0" applyFont="1" applyFill="1" applyBorder="1" applyAlignment="1">
      <alignment horizontal="center" vertical="center" wrapText="1"/>
    </xf>
    <xf numFmtId="0" fontId="8" fillId="14" borderId="44" xfId="0" applyFont="1" applyFill="1" applyBorder="1" applyAlignment="1">
      <alignment horizontal="center" vertical="center" wrapText="1"/>
    </xf>
    <xf numFmtId="0" fontId="5" fillId="14" borderId="42" xfId="0" applyFont="1" applyFill="1" applyBorder="1" applyAlignment="1">
      <alignment horizontal="center" vertical="center" wrapText="1"/>
    </xf>
    <xf numFmtId="0" fontId="5" fillId="14" borderId="66"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47"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49" xfId="0" applyFont="1" applyFill="1" applyBorder="1" applyAlignment="1">
      <alignment horizontal="center" vertical="center"/>
    </xf>
    <xf numFmtId="0" fontId="5" fillId="14" borderId="10" xfId="0" applyFont="1" applyFill="1" applyBorder="1" applyAlignment="1">
      <alignment horizontal="center" vertical="center"/>
    </xf>
    <xf numFmtId="0" fontId="5" fillId="14" borderId="21" xfId="0" applyFont="1" applyFill="1" applyBorder="1" applyAlignment="1">
      <alignment horizontal="center" vertical="center"/>
    </xf>
    <xf numFmtId="0" fontId="5" fillId="14" borderId="0" xfId="0" applyFont="1" applyFill="1" applyBorder="1" applyAlignment="1">
      <alignment horizontal="center" vertical="center"/>
    </xf>
    <xf numFmtId="0" fontId="5" fillId="14" borderId="68" xfId="0" applyFont="1" applyFill="1" applyBorder="1" applyAlignment="1">
      <alignment horizontal="center" vertical="center"/>
    </xf>
    <xf numFmtId="0" fontId="5" fillId="15" borderId="18" xfId="0" applyFont="1" applyFill="1" applyBorder="1" applyAlignment="1">
      <alignment horizontal="center" vertical="center"/>
    </xf>
    <xf numFmtId="0" fontId="5" fillId="15" borderId="10" xfId="0" applyFont="1" applyFill="1" applyBorder="1" applyAlignment="1">
      <alignment horizontal="center" vertical="center"/>
    </xf>
    <xf numFmtId="0" fontId="5" fillId="15" borderId="21" xfId="0" applyFont="1" applyFill="1" applyBorder="1" applyAlignment="1">
      <alignment horizontal="center" vertical="center"/>
    </xf>
    <xf numFmtId="0" fontId="5" fillId="14" borderId="34" xfId="0" applyFont="1" applyFill="1" applyBorder="1" applyAlignment="1">
      <alignment horizontal="center" vertical="center" wrapText="1"/>
    </xf>
    <xf numFmtId="0" fontId="0" fillId="0" borderId="62" xfId="0" applyFill="1" applyBorder="1" applyAlignment="1">
      <alignment horizontal="center"/>
    </xf>
    <xf numFmtId="0" fontId="0" fillId="0" borderId="32" xfId="0" applyFill="1" applyBorder="1" applyAlignment="1">
      <alignment horizontal="center"/>
    </xf>
    <xf numFmtId="0" fontId="0" fillId="0" borderId="64" xfId="0" applyFill="1"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6" xfId="0" applyFill="1" applyBorder="1" applyAlignment="1">
      <alignment horizontal="center"/>
    </xf>
    <xf numFmtId="0" fontId="33" fillId="14" borderId="69" xfId="0" applyFont="1" applyFill="1" applyBorder="1" applyAlignment="1">
      <alignment horizontal="center" vertical="center" wrapText="1"/>
    </xf>
    <xf numFmtId="0" fontId="29" fillId="12" borderId="60" xfId="0" applyFont="1" applyFill="1" applyBorder="1" applyAlignment="1">
      <alignment horizontal="left" vertical="center"/>
    </xf>
    <xf numFmtId="0" fontId="29" fillId="12" borderId="43" xfId="0" applyFont="1" applyFill="1" applyBorder="1" applyAlignment="1">
      <alignment horizontal="left" vertical="center"/>
    </xf>
    <xf numFmtId="0" fontId="29" fillId="12" borderId="44" xfId="0" applyFont="1" applyFill="1" applyBorder="1" applyAlignment="1">
      <alignment horizontal="left" vertical="center"/>
    </xf>
    <xf numFmtId="0" fontId="4" fillId="14" borderId="14"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5" xfId="0" applyFont="1" applyFill="1" applyBorder="1" applyAlignment="1" applyProtection="1">
      <alignment horizontal="center" vertical="center" wrapText="1"/>
      <protection locked="0"/>
    </xf>
    <xf numFmtId="0" fontId="4" fillId="14" borderId="6" xfId="0"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7"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10"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6" xfId="0" applyFont="1" applyFill="1" applyBorder="1" applyAlignment="1">
      <alignment horizontal="justify" vertical="center" wrapText="1"/>
    </xf>
    <xf numFmtId="0" fontId="1" fillId="0" borderId="39" xfId="0" applyFont="1" applyFill="1" applyBorder="1" applyAlignment="1">
      <alignment horizontal="justify" vertical="center" wrapText="1"/>
    </xf>
    <xf numFmtId="0" fontId="1" fillId="0" borderId="51" xfId="0" applyFont="1" applyFill="1" applyBorder="1" applyAlignment="1">
      <alignment horizontal="justify" vertical="center" wrapText="1"/>
    </xf>
    <xf numFmtId="0" fontId="5" fillId="0" borderId="4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 fillId="0" borderId="23"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47" xfId="0" applyFont="1" applyFill="1" applyBorder="1" applyAlignment="1">
      <alignment horizontal="justify" vertical="center" wrapText="1"/>
    </xf>
    <xf numFmtId="0" fontId="1" fillId="0" borderId="67"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4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38" xfId="0" applyFont="1" applyFill="1" applyBorder="1" applyAlignment="1">
      <alignment horizontal="center" vertical="center" wrapText="1"/>
    </xf>
    <xf numFmtId="0" fontId="5" fillId="14" borderId="68" xfId="0" applyFont="1" applyFill="1" applyBorder="1" applyAlignment="1">
      <alignment horizontal="center" vertical="center" wrapText="1"/>
    </xf>
    <xf numFmtId="0" fontId="5" fillId="14" borderId="70" xfId="0" applyFont="1" applyFill="1" applyBorder="1" applyAlignment="1">
      <alignment horizontal="center" vertical="center" wrapText="1"/>
    </xf>
    <xf numFmtId="0" fontId="5" fillId="14" borderId="18" xfId="0" applyFont="1" applyFill="1" applyBorder="1" applyAlignment="1">
      <alignment horizontal="center" vertical="center"/>
    </xf>
    <xf numFmtId="0" fontId="5" fillId="14" borderId="47" xfId="0" applyFont="1" applyFill="1" applyBorder="1" applyAlignment="1">
      <alignment horizontal="center" vertical="center"/>
    </xf>
    <xf numFmtId="0" fontId="5" fillId="14" borderId="64"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68" fillId="0" borderId="45" xfId="0" applyFont="1" applyFill="1" applyBorder="1" applyAlignment="1">
      <alignment horizontal="left" vertical="top" wrapText="1"/>
    </xf>
    <xf numFmtId="0" fontId="68" fillId="0" borderId="71" xfId="0" applyFont="1" applyFill="1" applyBorder="1" applyAlignment="1">
      <alignment horizontal="left" vertical="top" wrapText="1"/>
    </xf>
    <xf numFmtId="10" fontId="14" fillId="0" borderId="10" xfId="0" applyNumberFormat="1" applyFont="1" applyFill="1" applyBorder="1" applyAlignment="1" applyProtection="1">
      <alignment horizontal="center" vertical="center" wrapText="1"/>
      <protection locked="0"/>
    </xf>
    <xf numFmtId="10" fontId="14" fillId="0" borderId="25"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10" fontId="13" fillId="0" borderId="3" xfId="0" applyNumberFormat="1" applyFont="1" applyFill="1" applyBorder="1" applyAlignment="1" applyProtection="1">
      <alignment horizontal="center" vertical="center" wrapText="1"/>
      <protection locked="0"/>
    </xf>
    <xf numFmtId="10" fontId="13" fillId="0" borderId="10" xfId="0" applyNumberFormat="1" applyFont="1" applyFill="1" applyBorder="1" applyAlignment="1" applyProtection="1">
      <alignment horizontal="center" vertical="center" wrapText="1"/>
      <protection locked="0"/>
    </xf>
    <xf numFmtId="10" fontId="13" fillId="0" borderId="47" xfId="0" applyNumberFormat="1" applyFont="1" applyFill="1" applyBorder="1" applyAlignment="1" applyProtection="1">
      <alignment horizontal="center" vertical="center" wrapText="1"/>
      <protection locked="0"/>
    </xf>
    <xf numFmtId="10" fontId="13" fillId="0" borderId="67" xfId="0" applyNumberFormat="1" applyFont="1" applyFill="1" applyBorder="1" applyAlignment="1" applyProtection="1">
      <alignment horizontal="center" vertical="center" wrapText="1"/>
      <protection locked="0"/>
    </xf>
    <xf numFmtId="10" fontId="13" fillId="0" borderId="17" xfId="0" applyNumberFormat="1" applyFont="1" applyFill="1" applyBorder="1" applyAlignment="1" applyProtection="1">
      <alignment horizontal="center" vertical="center" wrapText="1"/>
      <protection locked="0"/>
    </xf>
    <xf numFmtId="10" fontId="14" fillId="0" borderId="17" xfId="0" applyNumberFormat="1" applyFont="1" applyFill="1" applyBorder="1" applyAlignment="1" applyProtection="1">
      <alignment horizontal="center" vertical="center" wrapText="1"/>
      <protection locked="0"/>
    </xf>
    <xf numFmtId="10" fontId="14" fillId="0" borderId="26" xfId="0" applyNumberFormat="1" applyFont="1" applyFill="1" applyBorder="1" applyAlignment="1" applyProtection="1">
      <alignment horizontal="center" vertical="center" wrapText="1"/>
      <protection locked="0"/>
    </xf>
    <xf numFmtId="10" fontId="14" fillId="0" borderId="47" xfId="0" applyNumberFormat="1" applyFont="1" applyFill="1" applyBorder="1" applyAlignment="1" applyProtection="1">
      <alignment horizontal="center" vertical="center" wrapText="1"/>
      <protection locked="0"/>
    </xf>
    <xf numFmtId="0" fontId="23" fillId="0" borderId="31" xfId="35" applyFont="1" applyFill="1" applyBorder="1" applyAlignment="1">
      <alignment horizontal="justify" vertical="top" wrapText="1"/>
      <protection/>
    </xf>
    <xf numFmtId="0" fontId="23" fillId="0" borderId="27" xfId="35" applyFont="1" applyFill="1" applyBorder="1" applyAlignment="1">
      <alignment horizontal="justify" vertical="top" wrapText="1"/>
      <protection/>
    </xf>
    <xf numFmtId="0" fontId="23" fillId="0" borderId="11" xfId="35" applyFont="1" applyFill="1" applyBorder="1" applyAlignment="1">
      <alignment horizontal="justify" vertical="top"/>
      <protection/>
    </xf>
    <xf numFmtId="0" fontId="23" fillId="0" borderId="27" xfId="35" applyFont="1" applyFill="1" applyBorder="1" applyAlignment="1">
      <alignment horizontal="justify" vertical="top"/>
      <protection/>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0" fillId="0" borderId="31" xfId="35" applyFont="1" applyFill="1" applyBorder="1" applyAlignment="1">
      <alignment horizontal="justify" vertical="top" wrapText="1"/>
      <protection/>
    </xf>
    <xf numFmtId="0" fontId="10" fillId="0" borderId="27" xfId="35" applyFont="1" applyFill="1" applyBorder="1" applyAlignment="1">
      <alignment horizontal="justify" vertical="top" wrapText="1"/>
      <protection/>
    </xf>
    <xf numFmtId="0" fontId="8" fillId="14" borderId="61" xfId="0" applyFont="1" applyFill="1" applyBorder="1" applyAlignment="1">
      <alignment horizontal="left" vertical="center" wrapText="1"/>
    </xf>
    <xf numFmtId="0" fontId="3" fillId="14" borderId="62" xfId="35" applyFont="1" applyFill="1" applyBorder="1" applyAlignment="1">
      <alignment horizontal="center" vertical="center" wrapText="1"/>
      <protection/>
    </xf>
    <xf numFmtId="0" fontId="3" fillId="14" borderId="5" xfId="35" applyFont="1" applyFill="1" applyBorder="1" applyAlignment="1">
      <alignment horizontal="center" vertical="center" wrapText="1"/>
      <protection/>
    </xf>
    <xf numFmtId="0" fontId="3" fillId="14" borderId="10"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10" fillId="0" borderId="14" xfId="35" applyFont="1" applyFill="1" applyBorder="1" applyAlignment="1">
      <alignment horizontal="center" vertical="center" wrapText="1"/>
      <protection/>
    </xf>
    <xf numFmtId="0" fontId="10" fillId="0" borderId="26" xfId="35" applyFont="1" applyFill="1" applyBorder="1" applyAlignment="1">
      <alignment horizontal="justify" vertical="top" wrapText="1"/>
      <protection/>
    </xf>
    <xf numFmtId="0" fontId="10" fillId="0" borderId="1" xfId="35" applyFont="1" applyFill="1" applyBorder="1" applyAlignment="1">
      <alignment horizontal="justify" vertical="top" wrapText="1"/>
      <protection/>
    </xf>
    <xf numFmtId="0" fontId="10" fillId="0" borderId="36" xfId="35" applyFont="1" applyFill="1" applyBorder="1" applyAlignment="1">
      <alignment horizontal="center" vertical="center" wrapText="1"/>
      <protection/>
    </xf>
    <xf numFmtId="0" fontId="10" fillId="0" borderId="39" xfId="35" applyFont="1" applyFill="1" applyBorder="1" applyAlignment="1">
      <alignment horizontal="center" vertical="center" wrapText="1"/>
      <protection/>
    </xf>
    <xf numFmtId="0" fontId="10" fillId="0" borderId="51" xfId="35" applyFont="1" applyFill="1" applyBorder="1" applyAlignment="1">
      <alignment horizontal="center" vertical="center" wrapText="1"/>
      <protection/>
    </xf>
    <xf numFmtId="0" fontId="10" fillId="0" borderId="3" xfId="35" applyFont="1" applyFill="1" applyBorder="1" applyAlignment="1">
      <alignment horizontal="justify" vertical="top" wrapText="1"/>
      <protection/>
    </xf>
    <xf numFmtId="0" fontId="12" fillId="0" borderId="10" xfId="0" applyFont="1" applyFill="1" applyBorder="1" applyAlignment="1" applyProtection="1">
      <alignment horizontal="center" vertical="center" wrapText="1"/>
      <protection locked="0"/>
    </xf>
    <xf numFmtId="0" fontId="10" fillId="0" borderId="10" xfId="35" applyFont="1" applyFill="1" applyBorder="1" applyAlignment="1">
      <alignment horizontal="justify" vertical="top" wrapText="1"/>
      <protection/>
    </xf>
    <xf numFmtId="0" fontId="29" fillId="12" borderId="30" xfId="0" applyFont="1" applyFill="1" applyBorder="1" applyAlignment="1">
      <alignment horizontal="left" vertical="center" wrapText="1"/>
    </xf>
    <xf numFmtId="0" fontId="29" fillId="12" borderId="55" xfId="0" applyFont="1" applyFill="1" applyBorder="1" applyAlignment="1">
      <alignment horizontal="left" vertical="center" wrapText="1"/>
    </xf>
    <xf numFmtId="0" fontId="8" fillId="0" borderId="6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3" fillId="14" borderId="21" xfId="35" applyFont="1" applyFill="1" applyBorder="1" applyAlignment="1">
      <alignment horizontal="center" vertical="center" wrapText="1"/>
      <protection/>
    </xf>
    <xf numFmtId="0" fontId="3" fillId="14" borderId="4" xfId="35" applyFont="1" applyFill="1" applyBorder="1" applyAlignment="1">
      <alignment horizontal="center" vertical="center" wrapText="1"/>
      <protection/>
    </xf>
    <xf numFmtId="0" fontId="31" fillId="14" borderId="49" xfId="0" applyFont="1" applyFill="1" applyBorder="1" applyAlignment="1">
      <alignment horizontal="center" vertical="center" wrapText="1"/>
    </xf>
    <xf numFmtId="0" fontId="31" fillId="14" borderId="10"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3" fillId="14" borderId="13"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33" fillId="14" borderId="22" xfId="0" applyFont="1" applyFill="1" applyBorder="1" applyAlignment="1">
      <alignment horizontal="center" vertical="center" wrapText="1"/>
    </xf>
    <xf numFmtId="0" fontId="3" fillId="14" borderId="47" xfId="35" applyFont="1" applyFill="1" applyBorder="1" applyAlignment="1">
      <alignment horizontal="center" vertical="center" wrapText="1"/>
      <protection/>
    </xf>
    <xf numFmtId="0" fontId="3" fillId="14" borderId="17" xfId="35" applyFont="1" applyFill="1" applyBorder="1" applyAlignment="1">
      <alignment horizontal="center" vertical="center" wrapText="1"/>
      <protection/>
    </xf>
    <xf numFmtId="0" fontId="12" fillId="14" borderId="72" xfId="35" applyFont="1" applyFill="1" applyBorder="1" applyAlignment="1">
      <alignment horizontal="center" vertical="center" wrapText="1"/>
      <protection/>
    </xf>
    <xf numFmtId="0" fontId="12" fillId="14" borderId="18" xfId="35" applyFont="1" applyFill="1" applyBorder="1" applyAlignment="1">
      <alignment horizontal="center" vertical="center" wrapText="1"/>
      <protection/>
    </xf>
    <xf numFmtId="0" fontId="8" fillId="14" borderId="30" xfId="0" applyFont="1" applyFill="1" applyBorder="1" applyAlignment="1">
      <alignment horizontal="left" vertical="center" wrapText="1"/>
    </xf>
    <xf numFmtId="0" fontId="8" fillId="14" borderId="59" xfId="0" applyFont="1" applyFill="1" applyBorder="1" applyAlignment="1">
      <alignment horizontal="left" vertical="center" wrapText="1"/>
    </xf>
    <xf numFmtId="0" fontId="8" fillId="14" borderId="56" xfId="0" applyFont="1" applyFill="1" applyBorder="1" applyAlignment="1">
      <alignment horizontal="left" vertical="center" wrapText="1"/>
    </xf>
    <xf numFmtId="0" fontId="10" fillId="0" borderId="29" xfId="35" applyFont="1" applyFill="1" applyBorder="1" applyAlignment="1">
      <alignment horizontal="center" vertical="center" wrapText="1"/>
      <protection/>
    </xf>
    <xf numFmtId="0" fontId="10" fillId="0" borderId="49" xfId="35" applyFont="1" applyFill="1" applyBorder="1" applyAlignment="1">
      <alignment horizontal="center" vertical="center" wrapText="1"/>
      <protection/>
    </xf>
    <xf numFmtId="0" fontId="10" fillId="0" borderId="46" xfId="35" applyFont="1" applyFill="1" applyBorder="1" applyAlignment="1">
      <alignment horizontal="center" vertical="center" wrapText="1"/>
      <protection/>
    </xf>
    <xf numFmtId="0" fontId="26" fillId="16" borderId="12" xfId="0" applyFont="1" applyFill="1" applyBorder="1" applyAlignment="1">
      <alignment horizontal="center" vertical="center"/>
    </xf>
    <xf numFmtId="0" fontId="26" fillId="16" borderId="54" xfId="0" applyFont="1" applyFill="1" applyBorder="1" applyAlignment="1">
      <alignment horizontal="center" vertical="center"/>
    </xf>
    <xf numFmtId="0" fontId="26" fillId="16" borderId="53" xfId="0" applyFont="1" applyFill="1" applyBorder="1" applyAlignment="1">
      <alignment horizontal="center" vertical="center"/>
    </xf>
    <xf numFmtId="0" fontId="26" fillId="16" borderId="12" xfId="0" applyFont="1" applyFill="1" applyBorder="1" applyAlignment="1">
      <alignment horizontal="center" vertical="center" wrapText="1"/>
    </xf>
    <xf numFmtId="0" fontId="26" fillId="16" borderId="54" xfId="0" applyFont="1" applyFill="1" applyBorder="1" applyAlignment="1">
      <alignment horizontal="center" vertical="center" wrapText="1"/>
    </xf>
    <xf numFmtId="0" fontId="26" fillId="16" borderId="53" xfId="0" applyFont="1" applyFill="1" applyBorder="1" applyAlignment="1">
      <alignment horizontal="center" vertical="center" wrapText="1"/>
    </xf>
    <xf numFmtId="0" fontId="23" fillId="0" borderId="42" xfId="35" applyFont="1" applyFill="1" applyBorder="1" applyAlignment="1">
      <alignment horizontal="justify" vertical="top" wrapText="1"/>
      <protection/>
    </xf>
    <xf numFmtId="0" fontId="23" fillId="0" borderId="11" xfId="35" applyFont="1" applyFill="1" applyBorder="1" applyAlignment="1">
      <alignment horizontal="justify" vertical="top" wrapText="1"/>
      <protection/>
    </xf>
    <xf numFmtId="0" fontId="12" fillId="0" borderId="47" xfId="0" applyFont="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10" fillId="0" borderId="25" xfId="35" applyFont="1" applyFill="1" applyBorder="1" applyAlignment="1">
      <alignment horizontal="justify" vertical="top" wrapText="1"/>
      <protection/>
    </xf>
    <xf numFmtId="0" fontId="10" fillId="0" borderId="17" xfId="35" applyFont="1" applyFill="1" applyBorder="1" applyAlignment="1">
      <alignment horizontal="justify" vertical="top" wrapText="1"/>
      <protection/>
    </xf>
    <xf numFmtId="0" fontId="10" fillId="0" borderId="47" xfId="35" applyFont="1" applyFill="1" applyBorder="1" applyAlignment="1">
      <alignment horizontal="justify" vertical="center" wrapText="1"/>
      <protection/>
    </xf>
    <xf numFmtId="0" fontId="10" fillId="0" borderId="26" xfId="35" applyFont="1" applyFill="1" applyBorder="1" applyAlignment="1">
      <alignment horizontal="justify" vertical="center" wrapText="1"/>
      <protection/>
    </xf>
    <xf numFmtId="0" fontId="12" fillId="0" borderId="17" xfId="0" applyFont="1" applyFill="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3" fillId="14" borderId="51" xfId="35" applyFont="1" applyFill="1" applyBorder="1" applyAlignment="1">
      <alignment horizontal="center" vertical="center" wrapText="1"/>
      <protection/>
    </xf>
    <xf numFmtId="0" fontId="46" fillId="0" borderId="1" xfId="0" applyFont="1" applyBorder="1" applyAlignment="1">
      <alignment horizontal="center" vertical="center"/>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17" xfId="0" applyFont="1" applyBorder="1" applyAlignment="1">
      <alignment horizontal="center" vertical="center" wrapText="1"/>
    </xf>
    <xf numFmtId="3" fontId="16" fillId="0" borderId="72"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0" fontId="0" fillId="0" borderId="42"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0" fontId="12" fillId="14" borderId="13"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46"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47" fillId="19" borderId="1" xfId="0" applyFont="1" applyFill="1" applyBorder="1" applyAlignment="1">
      <alignment horizontal="center" vertical="center" wrapText="1"/>
    </xf>
    <xf numFmtId="3" fontId="16" fillId="0" borderId="10"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3" fontId="16" fillId="0" borderId="10"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66" xfId="0" applyBorder="1" applyAlignment="1">
      <alignment horizontal="center" vertical="center" wrapText="1"/>
    </xf>
    <xf numFmtId="0" fontId="0" fillId="0" borderId="11" xfId="0" applyBorder="1" applyAlignment="1">
      <alignment horizontal="center" vertical="center" wrapText="1"/>
    </xf>
    <xf numFmtId="0" fontId="16" fillId="0" borderId="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46" xfId="0" applyFont="1" applyBorder="1" applyAlignment="1">
      <alignment horizontal="center" vertical="center" wrapText="1"/>
    </xf>
    <xf numFmtId="0" fontId="7" fillId="0" borderId="10"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16" fillId="0" borderId="24"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21" borderId="26" xfId="0" applyFont="1" applyFill="1" applyBorder="1" applyAlignment="1">
      <alignment vertical="center" wrapText="1"/>
    </xf>
    <xf numFmtId="0" fontId="16" fillId="21" borderId="1" xfId="0" applyFont="1" applyFill="1" applyBorder="1" applyAlignment="1">
      <alignment vertical="center" wrapText="1"/>
    </xf>
    <xf numFmtId="0" fontId="16" fillId="21" borderId="25" xfId="0" applyFont="1" applyFill="1" applyBorder="1" applyAlignment="1">
      <alignment vertical="center" wrapText="1"/>
    </xf>
    <xf numFmtId="0" fontId="16" fillId="21" borderId="67" xfId="0" applyFont="1" applyFill="1" applyBorder="1" applyAlignment="1">
      <alignment horizontal="center" vertical="center" wrapText="1"/>
    </xf>
    <xf numFmtId="0" fontId="18" fillId="21" borderId="26" xfId="0" applyFont="1" applyFill="1" applyBorder="1" applyAlignment="1">
      <alignment vertical="center" wrapText="1"/>
    </xf>
    <xf numFmtId="0" fontId="18" fillId="21" borderId="1" xfId="0" applyFont="1" applyFill="1" applyBorder="1" applyAlignment="1">
      <alignment vertical="center" wrapText="1"/>
    </xf>
    <xf numFmtId="0" fontId="18" fillId="21" borderId="25" xfId="0" applyFont="1" applyFill="1" applyBorder="1" applyAlignment="1">
      <alignment vertical="center" wrapText="1"/>
    </xf>
    <xf numFmtId="0" fontId="0" fillId="21" borderId="26" xfId="0" applyFill="1" applyBorder="1" applyAlignment="1">
      <alignment horizontal="center"/>
    </xf>
    <xf numFmtId="0" fontId="0" fillId="21" borderId="1" xfId="0" applyFill="1" applyBorder="1" applyAlignment="1">
      <alignment horizontal="center"/>
    </xf>
    <xf numFmtId="0" fontId="0" fillId="21" borderId="25" xfId="0" applyFill="1" applyBorder="1" applyAlignment="1">
      <alignment horizontal="center"/>
    </xf>
    <xf numFmtId="0" fontId="16" fillId="21" borderId="26"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16" fillId="21" borderId="25" xfId="0" applyFont="1" applyFill="1" applyBorder="1" applyAlignment="1">
      <alignment horizontal="center" vertical="center" wrapText="1"/>
    </xf>
    <xf numFmtId="0" fontId="7" fillId="21" borderId="26" xfId="0" applyFont="1" applyFill="1" applyBorder="1" applyAlignment="1">
      <alignment vertical="center" wrapText="1"/>
    </xf>
    <xf numFmtId="0" fontId="7" fillId="21" borderId="1" xfId="0" applyFont="1" applyFill="1" applyBorder="1" applyAlignment="1">
      <alignment vertical="center" wrapText="1"/>
    </xf>
    <xf numFmtId="0" fontId="7" fillId="21" borderId="25" xfId="0" applyFont="1" applyFill="1" applyBorder="1" applyAlignment="1">
      <alignment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51" xfId="0" applyFont="1" applyBorder="1" applyAlignment="1">
      <alignment horizontal="center" vertical="center" wrapText="1"/>
    </xf>
    <xf numFmtId="0" fontId="16" fillId="21" borderId="70" xfId="0" applyFont="1" applyFill="1" applyBorder="1" applyAlignment="1">
      <alignment vertical="center" wrapText="1"/>
    </xf>
    <xf numFmtId="0" fontId="16" fillId="21" borderId="53" xfId="0" applyFont="1" applyFill="1" applyBorder="1" applyAlignment="1">
      <alignment vertical="center" wrapText="1"/>
    </xf>
    <xf numFmtId="0" fontId="16" fillId="21" borderId="19" xfId="0" applyFont="1" applyFill="1" applyBorder="1" applyAlignment="1">
      <alignment vertical="center" wrapText="1"/>
    </xf>
    <xf numFmtId="0" fontId="46" fillId="0" borderId="10"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5" xfId="0" applyFont="1" applyBorder="1" applyAlignment="1">
      <alignment horizontal="center" vertical="center" wrapText="1"/>
    </xf>
    <xf numFmtId="0" fontId="0" fillId="0" borderId="67" xfId="0" applyBorder="1" applyAlignment="1">
      <alignment horizontal="center" vertical="center"/>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5" xfId="0" applyFont="1" applyBorder="1" applyAlignment="1">
      <alignment horizontal="center" vertical="center" wrapText="1"/>
    </xf>
    <xf numFmtId="0" fontId="4" fillId="0" borderId="68" xfId="0" applyFont="1" applyBorder="1" applyAlignment="1">
      <alignment horizontal="center" vertical="center"/>
    </xf>
    <xf numFmtId="0" fontId="4" fillId="0" borderId="54"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16" fillId="0" borderId="10" xfId="0" applyFont="1" applyBorder="1" applyAlignment="1">
      <alignment vertical="center" wrapText="1"/>
    </xf>
    <xf numFmtId="0" fontId="16" fillId="0" borderId="1" xfId="0" applyFont="1" applyBorder="1" applyAlignment="1">
      <alignment vertical="center" wrapText="1"/>
    </xf>
    <xf numFmtId="0" fontId="16" fillId="0" borderId="3" xfId="0" applyFont="1" applyBorder="1" applyAlignment="1">
      <alignment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16" fillId="0" borderId="0" xfId="0" applyFont="1" applyAlignment="1">
      <alignment vertical="center" wrapText="1"/>
    </xf>
    <xf numFmtId="0" fontId="16" fillId="0" borderId="26" xfId="0" applyFont="1" applyBorder="1" applyAlignment="1">
      <alignment vertical="center" wrapText="1"/>
    </xf>
    <xf numFmtId="0" fontId="16" fillId="0" borderId="25" xfId="0" applyFont="1" applyBorder="1" applyAlignment="1">
      <alignment vertical="center" wrapText="1"/>
    </xf>
    <xf numFmtId="0" fontId="16" fillId="0" borderId="62" xfId="0" applyFont="1" applyBorder="1" applyAlignment="1">
      <alignment vertical="center" wrapText="1"/>
    </xf>
    <xf numFmtId="0" fontId="16" fillId="0" borderId="14" xfId="0" applyFont="1" applyBorder="1" applyAlignment="1">
      <alignment vertical="center" wrapText="1"/>
    </xf>
    <xf numFmtId="0" fontId="16" fillId="0" borderId="5" xfId="0" applyFont="1" applyBorder="1" applyAlignment="1">
      <alignment vertical="center" wrapText="1"/>
    </xf>
    <xf numFmtId="0" fontId="3" fillId="14" borderId="72" xfId="0" applyFont="1" applyFill="1" applyBorder="1" applyAlignment="1">
      <alignment horizontal="center" vertical="center" wrapText="1"/>
    </xf>
    <xf numFmtId="0" fontId="3" fillId="14" borderId="58"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3" fillId="14" borderId="42" xfId="0" applyFont="1" applyFill="1" applyBorder="1" applyAlignment="1">
      <alignment horizontal="center" vertical="center" wrapText="1"/>
    </xf>
    <xf numFmtId="0" fontId="3" fillId="14" borderId="66" xfId="0" applyFont="1" applyFill="1" applyBorder="1" applyAlignment="1">
      <alignment horizontal="center" vertical="center" wrapText="1"/>
    </xf>
    <xf numFmtId="3" fontId="16" fillId="0" borderId="36" xfId="0" applyNumberFormat="1" applyFont="1" applyBorder="1" applyAlignment="1">
      <alignment horizontal="center" vertical="center"/>
    </xf>
    <xf numFmtId="3" fontId="16" fillId="0" borderId="39" xfId="0" applyNumberFormat="1" applyFont="1" applyBorder="1" applyAlignment="1">
      <alignment horizontal="center" vertical="center"/>
    </xf>
    <xf numFmtId="3" fontId="16" fillId="0" borderId="23" xfId="0" applyNumberFormat="1" applyFont="1" applyBorder="1" applyAlignment="1">
      <alignment horizontal="center" vertical="center"/>
    </xf>
    <xf numFmtId="0" fontId="16" fillId="0" borderId="48"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38" xfId="0" applyFont="1" applyBorder="1" applyAlignment="1">
      <alignment horizontal="center" vertical="center" wrapText="1"/>
    </xf>
    <xf numFmtId="0" fontId="8" fillId="14" borderId="60" xfId="0" applyFont="1" applyFill="1" applyBorder="1" applyAlignment="1">
      <alignment horizontal="left" vertical="center" wrapText="1"/>
    </xf>
    <xf numFmtId="0" fontId="8" fillId="14" borderId="43" xfId="0" applyFont="1" applyFill="1" applyBorder="1" applyAlignment="1">
      <alignment horizontal="left" vertical="center" wrapText="1"/>
    </xf>
    <xf numFmtId="0" fontId="8" fillId="14" borderId="44" xfId="0" applyFont="1" applyFill="1" applyBorder="1" applyAlignment="1">
      <alignment horizontal="left" vertical="center" wrapText="1"/>
    </xf>
    <xf numFmtId="0" fontId="8" fillId="12" borderId="75" xfId="0" applyFont="1" applyFill="1" applyBorder="1" applyAlignment="1">
      <alignment horizontal="left" vertical="center" wrapText="1"/>
    </xf>
    <xf numFmtId="0" fontId="8" fillId="12" borderId="40" xfId="0" applyFont="1" applyFill="1" applyBorder="1" applyAlignment="1">
      <alignment horizontal="left" vertical="center" wrapText="1"/>
    </xf>
    <xf numFmtId="0" fontId="8" fillId="12" borderId="41" xfId="0" applyFont="1" applyFill="1" applyBorder="1" applyAlignment="1">
      <alignment horizontal="left" vertical="center" wrapText="1"/>
    </xf>
    <xf numFmtId="0" fontId="32" fillId="14" borderId="5" xfId="38" applyFont="1" applyFill="1" applyBorder="1" applyAlignment="1">
      <alignment horizontal="left" vertical="center" wrapText="1"/>
      <protection/>
    </xf>
    <xf numFmtId="0" fontId="32" fillId="14" borderId="6" xfId="38" applyFont="1" applyFill="1" applyBorder="1" applyAlignment="1">
      <alignment horizontal="left" vertical="center" wrapText="1"/>
      <protection/>
    </xf>
    <xf numFmtId="0" fontId="32" fillId="14" borderId="16" xfId="38" applyFont="1" applyFill="1" applyBorder="1" applyAlignment="1">
      <alignment horizontal="left" vertical="center" wrapText="1"/>
      <protection/>
    </xf>
    <xf numFmtId="0" fontId="9" fillId="13" borderId="75" xfId="0" applyFont="1" applyFill="1" applyBorder="1" applyAlignment="1">
      <alignment horizontal="left" vertical="center" wrapText="1"/>
    </xf>
    <xf numFmtId="0" fontId="9" fillId="13" borderId="40" xfId="0" applyFont="1" applyFill="1" applyBorder="1" applyAlignment="1">
      <alignment horizontal="left" vertical="center" wrapText="1"/>
    </xf>
    <xf numFmtId="0" fontId="9" fillId="13" borderId="41" xfId="0" applyFont="1" applyFill="1" applyBorder="1" applyAlignment="1">
      <alignment horizontal="left" vertical="center" wrapText="1"/>
    </xf>
    <xf numFmtId="0" fontId="32" fillId="0" borderId="60" xfId="38" applyFont="1" applyBorder="1" applyAlignment="1">
      <alignment horizontal="center" vertical="center" wrapText="1"/>
      <protection/>
    </xf>
    <xf numFmtId="0" fontId="32" fillId="0" borderId="43" xfId="38" applyFont="1" applyBorder="1" applyAlignment="1">
      <alignment horizontal="center" vertical="center" wrapText="1"/>
      <protection/>
    </xf>
    <xf numFmtId="0" fontId="32" fillId="0" borderId="44" xfId="38" applyFont="1" applyBorder="1" applyAlignment="1">
      <alignment horizontal="center" vertical="center" wrapText="1"/>
      <protection/>
    </xf>
    <xf numFmtId="0" fontId="3" fillId="14" borderId="60" xfId="0" applyFont="1" applyFill="1" applyBorder="1" applyAlignment="1">
      <alignment horizontal="center" vertical="center" wrapText="1"/>
    </xf>
    <xf numFmtId="0" fontId="3" fillId="14" borderId="43" xfId="0" applyFont="1" applyFill="1" applyBorder="1" applyAlignment="1">
      <alignment horizontal="center" vertical="center" wrapText="1"/>
    </xf>
    <xf numFmtId="0" fontId="3" fillId="14" borderId="62"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64"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4" borderId="68" xfId="0" applyFont="1" applyFill="1" applyBorder="1" applyAlignment="1">
      <alignment horizontal="center" vertical="center" wrapText="1"/>
    </xf>
    <xf numFmtId="0" fontId="3" fillId="14" borderId="70" xfId="0" applyFont="1" applyFill="1" applyBorder="1" applyAlignment="1">
      <alignment horizontal="center" vertical="center" wrapText="1"/>
    </xf>
    <xf numFmtId="0" fontId="0" fillId="0" borderId="62" xfId="0" applyBorder="1" applyAlignment="1">
      <alignment horizontal="center"/>
    </xf>
    <xf numFmtId="0" fontId="0" fillId="0" borderId="32"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26" fillId="14" borderId="1" xfId="0" applyFont="1" applyFill="1" applyBorder="1" applyAlignment="1">
      <alignment horizontal="center" vertical="center"/>
    </xf>
    <xf numFmtId="0" fontId="9" fillId="14" borderId="25" xfId="0" applyFont="1" applyFill="1" applyBorder="1" applyAlignment="1">
      <alignment horizontal="center" vertical="center" wrapText="1"/>
    </xf>
    <xf numFmtId="0" fontId="9" fillId="13" borderId="62" xfId="0" applyFont="1" applyFill="1" applyBorder="1" applyAlignment="1">
      <alignment horizontal="left" vertical="center" wrapText="1"/>
    </xf>
    <xf numFmtId="0" fontId="9" fillId="13" borderId="32" xfId="0" applyFont="1" applyFill="1" applyBorder="1" applyAlignment="1">
      <alignment horizontal="left" vertical="center" wrapText="1"/>
    </xf>
    <xf numFmtId="0" fontId="9" fillId="13" borderId="64" xfId="0" applyFont="1" applyFill="1" applyBorder="1" applyAlignment="1">
      <alignment horizontal="left" vertical="center" wrapText="1"/>
    </xf>
    <xf numFmtId="0" fontId="9" fillId="13" borderId="62" xfId="0" applyFont="1" applyFill="1" applyBorder="1" applyAlignment="1">
      <alignment horizontal="left" vertical="center"/>
    </xf>
    <xf numFmtId="0" fontId="9" fillId="13" borderId="32" xfId="0" applyFont="1" applyFill="1" applyBorder="1" applyAlignment="1">
      <alignment horizontal="left" vertical="center"/>
    </xf>
    <xf numFmtId="0" fontId="9" fillId="13" borderId="64" xfId="0" applyFont="1" applyFill="1" applyBorder="1" applyAlignment="1">
      <alignment horizontal="left" vertical="center"/>
    </xf>
    <xf numFmtId="0" fontId="8" fillId="14" borderId="60" xfId="0" applyFont="1" applyFill="1" applyBorder="1" applyAlignment="1">
      <alignment horizontal="left" vertical="center"/>
    </xf>
    <xf numFmtId="0" fontId="8" fillId="14" borderId="43" xfId="0" applyFont="1" applyFill="1" applyBorder="1" applyAlignment="1">
      <alignment horizontal="left" vertical="center"/>
    </xf>
    <xf numFmtId="0" fontId="8" fillId="14" borderId="44" xfId="0" applyFont="1" applyFill="1" applyBorder="1" applyAlignment="1">
      <alignment horizontal="left" vertical="center"/>
    </xf>
    <xf numFmtId="0" fontId="8" fillId="12" borderId="75" xfId="0" applyFont="1" applyFill="1" applyBorder="1" applyAlignment="1">
      <alignment horizontal="left" vertical="center"/>
    </xf>
    <xf numFmtId="0" fontId="8" fillId="12" borderId="40" xfId="0" applyFont="1" applyFill="1" applyBorder="1" applyAlignment="1">
      <alignment horizontal="left" vertical="center"/>
    </xf>
    <xf numFmtId="0" fontId="8" fillId="12" borderId="41" xfId="0" applyFont="1" applyFill="1" applyBorder="1" applyAlignment="1">
      <alignment horizontal="left" vertical="center"/>
    </xf>
    <xf numFmtId="0" fontId="67" fillId="0" borderId="12" xfId="0" applyFont="1" applyFill="1" applyBorder="1" applyAlignment="1">
      <alignment horizontal="center" vertical="top" wrapText="1"/>
    </xf>
    <xf numFmtId="0" fontId="67" fillId="0" borderId="54" xfId="0" applyFont="1" applyFill="1" applyBorder="1" applyAlignment="1">
      <alignment horizontal="center" vertical="top" wrapText="1"/>
    </xf>
    <xf numFmtId="0" fontId="67" fillId="0" borderId="53" xfId="0" applyFont="1" applyFill="1" applyBorder="1" applyAlignment="1">
      <alignment horizontal="center" vertical="top" wrapText="1"/>
    </xf>
    <xf numFmtId="0" fontId="66" fillId="0" borderId="12" xfId="0" applyFont="1" applyFill="1" applyBorder="1" applyAlignment="1">
      <alignment horizontal="center" vertical="top" wrapText="1"/>
    </xf>
    <xf numFmtId="0" fontId="66" fillId="0" borderId="54" xfId="0" applyFont="1" applyFill="1" applyBorder="1" applyAlignment="1">
      <alignment horizontal="center" vertical="top" wrapText="1"/>
    </xf>
    <xf numFmtId="0" fontId="65" fillId="15" borderId="28" xfId="0" applyFont="1" applyFill="1" applyBorder="1" applyAlignment="1">
      <alignment horizontal="center" vertical="top" wrapText="1"/>
    </xf>
    <xf numFmtId="0" fontId="65" fillId="15" borderId="58" xfId="0" applyFont="1" applyFill="1" applyBorder="1" applyAlignment="1">
      <alignment horizontal="center" vertical="top" wrapText="1"/>
    </xf>
    <xf numFmtId="0" fontId="65" fillId="15" borderId="61" xfId="0" applyFont="1" applyFill="1" applyBorder="1" applyAlignment="1">
      <alignment horizontal="center" vertical="top" wrapText="1"/>
    </xf>
    <xf numFmtId="0" fontId="66" fillId="19" borderId="12" xfId="0" applyFont="1" applyFill="1" applyBorder="1" applyAlignment="1">
      <alignment horizontal="center" vertical="top" wrapText="1"/>
    </xf>
    <xf numFmtId="0" fontId="66" fillId="19" borderId="54" xfId="0" applyFont="1" applyFill="1" applyBorder="1" applyAlignment="1">
      <alignment horizontal="center" vertical="top" wrapText="1"/>
    </xf>
    <xf numFmtId="0" fontId="66" fillId="19" borderId="53" xfId="0" applyFont="1" applyFill="1" applyBorder="1" applyAlignment="1">
      <alignment horizontal="center" vertical="top" wrapText="1"/>
    </xf>
    <xf numFmtId="0" fontId="65" fillId="15" borderId="49" xfId="0" applyFont="1" applyFill="1" applyBorder="1" applyAlignment="1">
      <alignment horizontal="center" vertical="top" wrapText="1"/>
    </xf>
    <xf numFmtId="0" fontId="65" fillId="15" borderId="10" xfId="0" applyFont="1" applyFill="1" applyBorder="1" applyAlignment="1">
      <alignment horizontal="center" vertical="top" wrapText="1"/>
    </xf>
    <xf numFmtId="0" fontId="65" fillId="15" borderId="21" xfId="0" applyFont="1" applyFill="1" applyBorder="1" applyAlignment="1">
      <alignment horizontal="center" vertical="top" wrapText="1"/>
    </xf>
    <xf numFmtId="0" fontId="65" fillId="15" borderId="76" xfId="0" applyFont="1" applyFill="1" applyBorder="1" applyAlignment="1">
      <alignment horizontal="center" vertical="top" wrapText="1"/>
    </xf>
    <xf numFmtId="0" fontId="64" fillId="0" borderId="62" xfId="0" applyFont="1" applyBorder="1" applyAlignment="1">
      <alignment horizontal="center" vertical="top" wrapText="1"/>
    </xf>
    <xf numFmtId="0" fontId="64" fillId="0" borderId="64" xfId="0" applyFont="1" applyBorder="1" applyAlignment="1">
      <alignment horizontal="center" vertical="top" wrapText="1"/>
    </xf>
    <xf numFmtId="0" fontId="64" fillId="0" borderId="14" xfId="0" applyFont="1" applyBorder="1" applyAlignment="1">
      <alignment horizontal="center" vertical="top" wrapText="1"/>
    </xf>
    <xf numFmtId="0" fontId="64" fillId="0" borderId="2" xfId="0" applyFont="1" applyBorder="1" applyAlignment="1">
      <alignment horizontal="center" vertical="top" wrapText="1"/>
    </xf>
    <xf numFmtId="0" fontId="64" fillId="0" borderId="5" xfId="0" applyFont="1" applyBorder="1" applyAlignment="1">
      <alignment horizontal="center" vertical="top" wrapText="1"/>
    </xf>
    <xf numFmtId="0" fontId="64" fillId="0" borderId="16" xfId="0" applyFont="1" applyBorder="1" applyAlignment="1">
      <alignment horizontal="center" vertical="top" wrapText="1"/>
    </xf>
    <xf numFmtId="0" fontId="65" fillId="14" borderId="49" xfId="0" applyFont="1" applyFill="1" applyBorder="1" applyAlignment="1">
      <alignment horizontal="center" vertical="top" wrapText="1"/>
    </xf>
    <xf numFmtId="0" fontId="65" fillId="14" borderId="10" xfId="0" applyFont="1" applyFill="1" applyBorder="1" applyAlignment="1">
      <alignment horizontal="center" vertical="top" wrapText="1"/>
    </xf>
    <xf numFmtId="0" fontId="65" fillId="14" borderId="21" xfId="0" applyFont="1" applyFill="1" applyBorder="1" applyAlignment="1">
      <alignment horizontal="center" vertical="top" wrapText="1"/>
    </xf>
    <xf numFmtId="0" fontId="65" fillId="14" borderId="13" xfId="0" applyFont="1" applyFill="1" applyBorder="1" applyAlignment="1">
      <alignment horizontal="center" vertical="top" wrapText="1"/>
    </xf>
    <xf numFmtId="0" fontId="65" fillId="14" borderId="1" xfId="0" applyFont="1" applyFill="1" applyBorder="1" applyAlignment="1">
      <alignment horizontal="center" vertical="top" wrapText="1"/>
    </xf>
    <xf numFmtId="0" fontId="65" fillId="14" borderId="25" xfId="0" applyFont="1" applyFill="1" applyBorder="1" applyAlignment="1">
      <alignment horizontal="center" vertical="top" wrapText="1"/>
    </xf>
    <xf numFmtId="0" fontId="65" fillId="14" borderId="31" xfId="0" applyFont="1" applyFill="1" applyBorder="1" applyAlignment="1">
      <alignment horizontal="center" vertical="top" wrapText="1"/>
    </xf>
    <xf numFmtId="0" fontId="65" fillId="0" borderId="30" xfId="0" applyFont="1" applyBorder="1" applyAlignment="1">
      <alignment horizontal="center" vertical="top" wrapText="1"/>
    </xf>
    <xf numFmtId="0" fontId="65" fillId="0" borderId="59" xfId="0" applyFont="1" applyBorder="1" applyAlignment="1">
      <alignment horizontal="center" vertical="top" wrapText="1"/>
    </xf>
    <xf numFmtId="0" fontId="65" fillId="0" borderId="60" xfId="0" applyFont="1" applyBorder="1" applyAlignment="1">
      <alignment horizontal="center" vertical="top" wrapText="1"/>
    </xf>
    <xf numFmtId="0" fontId="65" fillId="0" borderId="43" xfId="0" applyFont="1" applyBorder="1" applyAlignment="1">
      <alignment horizontal="center" vertical="top" wrapText="1"/>
    </xf>
    <xf numFmtId="0" fontId="65" fillId="0" borderId="44" xfId="0" applyFont="1" applyBorder="1" applyAlignment="1">
      <alignment horizontal="center" vertical="top" wrapText="1"/>
    </xf>
    <xf numFmtId="0" fontId="65" fillId="14" borderId="62" xfId="0" applyFont="1" applyFill="1" applyBorder="1" applyAlignment="1">
      <alignment horizontal="left" vertical="top" wrapText="1"/>
    </xf>
    <xf numFmtId="0" fontId="65" fillId="14" borderId="64" xfId="0" applyFont="1" applyFill="1" applyBorder="1" applyAlignment="1">
      <alignment horizontal="left" vertical="top" wrapText="1"/>
    </xf>
    <xf numFmtId="0" fontId="64" fillId="0" borderId="43" xfId="0" applyFont="1" applyBorder="1" applyAlignment="1">
      <alignment horizontal="center" vertical="top" wrapText="1"/>
    </xf>
    <xf numFmtId="0" fontId="64" fillId="0" borderId="44" xfId="0" applyFont="1" applyBorder="1" applyAlignment="1">
      <alignment horizontal="center" vertical="top" wrapText="1"/>
    </xf>
    <xf numFmtId="0" fontId="65" fillId="14" borderId="60" xfId="0" applyFont="1" applyFill="1" applyBorder="1" applyAlignment="1">
      <alignment horizontal="left" vertical="top" wrapText="1"/>
    </xf>
    <xf numFmtId="0" fontId="65" fillId="14" borderId="44" xfId="0" applyFont="1" applyFill="1" applyBorder="1" applyAlignment="1">
      <alignment horizontal="left" vertical="top" wrapText="1"/>
    </xf>
    <xf numFmtId="0" fontId="64" fillId="0" borderId="6" xfId="0" applyFont="1" applyBorder="1" applyAlignment="1">
      <alignment horizontal="center" vertical="top" wrapText="1"/>
    </xf>
  </cellXfs>
  <cellStyles count="10848">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Hipervínculo" xfId="2880"/>
    <cellStyle name="Hipervínculo visitado" xfId="2881"/>
    <cellStyle name="Hipervínculo" xfId="2882"/>
    <cellStyle name="Hipervínculo visitado" xfId="2883"/>
    <cellStyle name="Millares 13" xfId="2884"/>
    <cellStyle name="Normal_CADENA DE VALOR" xfId="2885"/>
    <cellStyle name="Moneda 53" xfId="2886"/>
    <cellStyle name="Moneda 2 3 13" xfId="2887"/>
    <cellStyle name="Currency 16" xfId="2888"/>
    <cellStyle name="Currency [0] 8" xfId="2889"/>
    <cellStyle name="Currency [0] 2 7" xfId="2890"/>
    <cellStyle name="Currency [0] 2 2 6" xfId="2891"/>
    <cellStyle name="Currency [0] 2 2 2 3" xfId="2892"/>
    <cellStyle name="Currency [0] 2 2 2 2 2" xfId="2893"/>
    <cellStyle name="Currency [0] 2 2 3 3" xfId="2894"/>
    <cellStyle name="Currency [0] 2 2 3 2 2" xfId="2895"/>
    <cellStyle name="Currency [0] 2 2 4 3" xfId="2896"/>
    <cellStyle name="Currency [0] 2 2 4 2 2" xfId="2897"/>
    <cellStyle name="Currency [0] 2 2 5 2" xfId="2898"/>
    <cellStyle name="Currency [0] 2 3 3" xfId="2899"/>
    <cellStyle name="Currency [0] 2 3 2 2" xfId="2900"/>
    <cellStyle name="Currency [0] 2 4 3" xfId="2901"/>
    <cellStyle name="Currency [0] 2 4 2 2" xfId="2902"/>
    <cellStyle name="Currency [0] 2 5 3" xfId="2903"/>
    <cellStyle name="Currency [0] 2 5 2 2" xfId="2904"/>
    <cellStyle name="Currency [0] 2 6 2" xfId="2905"/>
    <cellStyle name="Currency [0] 3 6" xfId="2906"/>
    <cellStyle name="Currency [0] 3 2 3" xfId="2907"/>
    <cellStyle name="Currency [0] 3 2 2 2" xfId="2908"/>
    <cellStyle name="Currency [0] 3 3 3" xfId="2909"/>
    <cellStyle name="Currency [0] 3 3 2 2" xfId="2910"/>
    <cellStyle name="Currency [0] 3 4 3" xfId="2911"/>
    <cellStyle name="Currency [0] 3 4 2 2" xfId="2912"/>
    <cellStyle name="Currency [0] 3 5 2" xfId="2913"/>
    <cellStyle name="Currency [0] 4 3" xfId="2914"/>
    <cellStyle name="Currency [0] 4 2 2" xfId="2915"/>
    <cellStyle name="Currency [0] 5 3" xfId="2916"/>
    <cellStyle name="Currency [0] 5 2 2" xfId="2917"/>
    <cellStyle name="Currency [0] 6 3" xfId="2918"/>
    <cellStyle name="Currency [0] 6 2 2" xfId="2919"/>
    <cellStyle name="Currency [0] 7 2" xfId="2920"/>
    <cellStyle name="Currency 10 3" xfId="2921"/>
    <cellStyle name="Currency 10 2 2" xfId="2922"/>
    <cellStyle name="Currency 11 3" xfId="2923"/>
    <cellStyle name="Currency 11 2 2" xfId="2924"/>
    <cellStyle name="Currency 12 3" xfId="2925"/>
    <cellStyle name="Currency 12 2 2" xfId="2926"/>
    <cellStyle name="Currency 13 3" xfId="2927"/>
    <cellStyle name="Currency 13 2 2" xfId="2928"/>
    <cellStyle name="Currency 14 2" xfId="2929"/>
    <cellStyle name="Currency 15 2" xfId="2930"/>
    <cellStyle name="Currency 2 7" xfId="2931"/>
    <cellStyle name="Currency 2 2 6" xfId="2932"/>
    <cellStyle name="Currency 2 2 2 3" xfId="2933"/>
    <cellStyle name="Currency 2 2 2 2 2" xfId="2934"/>
    <cellStyle name="Currency 2 2 3 3" xfId="2935"/>
    <cellStyle name="Currency 2 2 3 2 2" xfId="2936"/>
    <cellStyle name="Currency 2 2 4 3" xfId="2937"/>
    <cellStyle name="Currency 2 2 4 2 2" xfId="2938"/>
    <cellStyle name="Currency 2 2 5 2" xfId="2939"/>
    <cellStyle name="Currency 2 3 3" xfId="2940"/>
    <cellStyle name="Currency 2 3 2 2" xfId="2941"/>
    <cellStyle name="Currency 2 4 3" xfId="2942"/>
    <cellStyle name="Currency 2 4 2 2" xfId="2943"/>
    <cellStyle name="Currency 2 5 3" xfId="2944"/>
    <cellStyle name="Currency 2 5 2 2" xfId="2945"/>
    <cellStyle name="Currency 2 6 2" xfId="2946"/>
    <cellStyle name="Currency 3 6" xfId="2947"/>
    <cellStyle name="Currency 3 2 3" xfId="2948"/>
    <cellStyle name="Currency 3 2 2 2" xfId="2949"/>
    <cellStyle name="Currency 3 3 3" xfId="2950"/>
    <cellStyle name="Currency 3 3 2 2" xfId="2951"/>
    <cellStyle name="Currency 3 4 3" xfId="2952"/>
    <cellStyle name="Currency 3 4 2 2" xfId="2953"/>
    <cellStyle name="Currency 3 5 2" xfId="2954"/>
    <cellStyle name="Currency 4 6" xfId="2955"/>
    <cellStyle name="Currency 4 2 3" xfId="2956"/>
    <cellStyle name="Currency 4 2 2 2" xfId="2957"/>
    <cellStyle name="Currency 4 3 3" xfId="2958"/>
    <cellStyle name="Currency 4 3 2 2" xfId="2959"/>
    <cellStyle name="Currency 4 4 3" xfId="2960"/>
    <cellStyle name="Currency 4 4 2 2" xfId="2961"/>
    <cellStyle name="Currency 4 5 2" xfId="2962"/>
    <cellStyle name="Currency 5 6" xfId="2963"/>
    <cellStyle name="Currency 5 2 3" xfId="2964"/>
    <cellStyle name="Currency 5 2 2 2" xfId="2965"/>
    <cellStyle name="Currency 5 3 3" xfId="2966"/>
    <cellStyle name="Currency 5 3 2 2" xfId="2967"/>
    <cellStyle name="Currency 5 4 3" xfId="2968"/>
    <cellStyle name="Currency 5 4 2 2" xfId="2969"/>
    <cellStyle name="Currency 5 5 2" xfId="2970"/>
    <cellStyle name="Currency 6 3" xfId="2971"/>
    <cellStyle name="Currency 6 2 2" xfId="2972"/>
    <cellStyle name="Currency 7 3" xfId="2973"/>
    <cellStyle name="Currency 7 2 2" xfId="2974"/>
    <cellStyle name="Currency 8 3" xfId="2975"/>
    <cellStyle name="Currency 8 2 2" xfId="2976"/>
    <cellStyle name="Currency 9 3" xfId="2977"/>
    <cellStyle name="Currency 9 2 2" xfId="2978"/>
    <cellStyle name="Moneda [0] 2 6" xfId="2979"/>
    <cellStyle name="Moneda [0] 2 2 5" xfId="2980"/>
    <cellStyle name="Moneda [0] 3 2 6" xfId="2981"/>
    <cellStyle name="Moneda [0] 3 2 2 3" xfId="2982"/>
    <cellStyle name="Moneda [0] 3 2 2 2 2" xfId="2983"/>
    <cellStyle name="Moneda [0] 3 2 3 3" xfId="2984"/>
    <cellStyle name="Moneda [0] 3 2 3 2 2" xfId="2985"/>
    <cellStyle name="Moneda [0] 3 2 4 3" xfId="2986"/>
    <cellStyle name="Moneda [0] 3 2 4 2 2" xfId="2987"/>
    <cellStyle name="Moneda [0] 3 2 5 2" xfId="2988"/>
    <cellStyle name="Moneda [0] 3 3 3" xfId="2989"/>
    <cellStyle name="Moneda [0] 3 3 2 2" xfId="2990"/>
    <cellStyle name="Moneda [0] 3 4 3" xfId="2991"/>
    <cellStyle name="Moneda [0] 3 4 2 2" xfId="2992"/>
    <cellStyle name="Moneda [0] 3 5 3" xfId="2993"/>
    <cellStyle name="Moneda [0] 3 5 2 2" xfId="2994"/>
    <cellStyle name="Moneda [0] 3 6 2" xfId="2995"/>
    <cellStyle name="Moneda [0] 3 7 2" xfId="2996"/>
    <cellStyle name="Moneda [0] 4 6" xfId="2997"/>
    <cellStyle name="Moneda [0] 4 2 3" xfId="2998"/>
    <cellStyle name="Moneda [0] 4 2 2 2" xfId="2999"/>
    <cellStyle name="Moneda [0] 4 3 3" xfId="3000"/>
    <cellStyle name="Moneda [0] 4 3 2 2" xfId="3001"/>
    <cellStyle name="Moneda [0] 4 4 3" xfId="3002"/>
    <cellStyle name="Moneda [0] 4 4 2 2" xfId="3003"/>
    <cellStyle name="Moneda [0] 4 5 2" xfId="3004"/>
    <cellStyle name="Moneda [0] 5 6" xfId="3005"/>
    <cellStyle name="Moneda [0] 5 2 3" xfId="3006"/>
    <cellStyle name="Moneda [0] 5 2 2 2" xfId="3007"/>
    <cellStyle name="Moneda [0] 5 3 3" xfId="3008"/>
    <cellStyle name="Moneda [0] 5 3 2 2" xfId="3009"/>
    <cellStyle name="Moneda [0] 5 4 3" xfId="3010"/>
    <cellStyle name="Moneda [0] 5 4 2 2" xfId="3011"/>
    <cellStyle name="Moneda [0] 5 5 2" xfId="3012"/>
    <cellStyle name="Moneda [0] 6 3" xfId="3013"/>
    <cellStyle name="Moneda [0] 6 2 2" xfId="3014"/>
    <cellStyle name="Moneda [0] 7 3" xfId="3015"/>
    <cellStyle name="Moneda [0] 7 2 2" xfId="3016"/>
    <cellStyle name="Moneda [0] 8 3" xfId="3017"/>
    <cellStyle name="Moneda [0] 8 2 2" xfId="3018"/>
    <cellStyle name="Moneda [0] 9 3" xfId="3019"/>
    <cellStyle name="Moneda [0] 9 2 2" xfId="3020"/>
    <cellStyle name="Moneda 10 12" xfId="3021"/>
    <cellStyle name="Moneda 10 10 2" xfId="3022"/>
    <cellStyle name="Moneda 10 11 2" xfId="3023"/>
    <cellStyle name="Moneda 10 2 9" xfId="3024"/>
    <cellStyle name="Moneda 10 2 2 7" xfId="3025"/>
    <cellStyle name="Moneda 10 2 2 2 6" xfId="3026"/>
    <cellStyle name="Moneda 10 2 2 2 2 3" xfId="3027"/>
    <cellStyle name="Moneda 10 2 2 2 2 2 2" xfId="3028"/>
    <cellStyle name="Moneda 10 2 2 2 3 3" xfId="3029"/>
    <cellStyle name="Moneda 10 2 2 2 3 2 2" xfId="3030"/>
    <cellStyle name="Moneda 10 2 2 2 4 3" xfId="3031"/>
    <cellStyle name="Moneda 10 2 2 2 4 2 2" xfId="3032"/>
    <cellStyle name="Moneda 10 2 2 2 5 2" xfId="3033"/>
    <cellStyle name="Moneda 10 2 2 3 3" xfId="3034"/>
    <cellStyle name="Moneda 10 2 2 3 2 2" xfId="3035"/>
    <cellStyle name="Moneda 10 2 2 4 3" xfId="3036"/>
    <cellStyle name="Moneda 10 2 2 4 2 2" xfId="3037"/>
    <cellStyle name="Moneda 10 2 2 5 3" xfId="3038"/>
    <cellStyle name="Moneda 10 2 2 5 2 2" xfId="3039"/>
    <cellStyle name="Moneda 10 2 2 6 2" xfId="3040"/>
    <cellStyle name="Moneda 10 2 3 6" xfId="3041"/>
    <cellStyle name="Moneda 10 2 3 2 3" xfId="3042"/>
    <cellStyle name="Moneda 10 2 3 2 2 2" xfId="3043"/>
    <cellStyle name="Moneda 10 2 3 3 3" xfId="3044"/>
    <cellStyle name="Moneda 10 2 3 3 2 2" xfId="3045"/>
    <cellStyle name="Moneda 10 2 3 4 3" xfId="3046"/>
    <cellStyle name="Moneda 10 2 3 4 2 2" xfId="3047"/>
    <cellStyle name="Moneda 10 2 3 5 2" xfId="3048"/>
    <cellStyle name="Moneda 10 2 4 3" xfId="3049"/>
    <cellStyle name="Moneda 10 2 4 2 2" xfId="3050"/>
    <cellStyle name="Moneda 10 2 5 3" xfId="3051"/>
    <cellStyle name="Moneda 10 2 5 2 2" xfId="3052"/>
    <cellStyle name="Moneda 10 2 6 3" xfId="3053"/>
    <cellStyle name="Moneda 10 2 6 2 2" xfId="3054"/>
    <cellStyle name="Moneda 10 2 7 2" xfId="3055"/>
    <cellStyle name="Moneda 10 2 8 2" xfId="3056"/>
    <cellStyle name="Moneda 10 3 8" xfId="3057"/>
    <cellStyle name="Moneda 10 3 2 7" xfId="3058"/>
    <cellStyle name="Moneda 10 3 2 2 6" xfId="3059"/>
    <cellStyle name="Moneda 10 3 2 2 2 3" xfId="3060"/>
    <cellStyle name="Moneda 10 3 2 2 2 2 2" xfId="3061"/>
    <cellStyle name="Moneda 10 3 2 2 3 3" xfId="3062"/>
    <cellStyle name="Moneda 10 3 2 2 3 2 2" xfId="3063"/>
    <cellStyle name="Moneda 10 3 2 2 4 3" xfId="3064"/>
    <cellStyle name="Moneda 10 3 2 2 4 2 2" xfId="3065"/>
    <cellStyle name="Moneda 10 3 2 2 5 2" xfId="3066"/>
    <cellStyle name="Moneda 10 3 2 3 3" xfId="3067"/>
    <cellStyle name="Moneda 10 3 2 3 2 2" xfId="3068"/>
    <cellStyle name="Moneda 10 3 2 4 3" xfId="3069"/>
    <cellStyle name="Moneda 10 3 2 4 2 2" xfId="3070"/>
    <cellStyle name="Moneda 10 3 2 5 3" xfId="3071"/>
    <cellStyle name="Moneda 10 3 2 5 2 2" xfId="3072"/>
    <cellStyle name="Moneda 10 3 2 6 2" xfId="3073"/>
    <cellStyle name="Moneda 10 3 3 6" xfId="3074"/>
    <cellStyle name="Moneda 10 3 3 2 3" xfId="3075"/>
    <cellStyle name="Moneda 10 3 3 2 2 2" xfId="3076"/>
    <cellStyle name="Moneda 10 3 3 3 3" xfId="3077"/>
    <cellStyle name="Moneda 10 3 3 3 2 2" xfId="3078"/>
    <cellStyle name="Moneda 10 3 3 4 3" xfId="3079"/>
    <cellStyle name="Moneda 10 3 3 4 2 2" xfId="3080"/>
    <cellStyle name="Moneda 10 3 3 5 2" xfId="3081"/>
    <cellStyle name="Moneda 10 3 4 3" xfId="3082"/>
    <cellStyle name="Moneda 10 3 4 2 2" xfId="3083"/>
    <cellStyle name="Moneda 10 3 5 3" xfId="3084"/>
    <cellStyle name="Moneda 10 3 5 2 2" xfId="3085"/>
    <cellStyle name="Moneda 10 3 6 3" xfId="3086"/>
    <cellStyle name="Moneda 10 3 6 2 2" xfId="3087"/>
    <cellStyle name="Moneda 10 3 7 2" xfId="3088"/>
    <cellStyle name="Moneda 10 4 8" xfId="3089"/>
    <cellStyle name="Moneda 10 4 2 7" xfId="3090"/>
    <cellStyle name="Moneda 10 4 2 2 6" xfId="3091"/>
    <cellStyle name="Moneda 10 4 2 2 2 3" xfId="3092"/>
    <cellStyle name="Moneda 10 4 2 2 2 2 2" xfId="3093"/>
    <cellStyle name="Moneda 10 4 2 2 3 3" xfId="3094"/>
    <cellStyle name="Moneda 10 4 2 2 3 2 2" xfId="3095"/>
    <cellStyle name="Moneda 10 4 2 2 4 3" xfId="3096"/>
    <cellStyle name="Moneda 10 4 2 2 4 2 2" xfId="3097"/>
    <cellStyle name="Moneda 10 4 2 2 5 2" xfId="3098"/>
    <cellStyle name="Moneda 10 4 2 3 3" xfId="3099"/>
    <cellStyle name="Moneda 10 4 2 3 2 2" xfId="3100"/>
    <cellStyle name="Moneda 10 4 2 4 3" xfId="3101"/>
    <cellStyle name="Moneda 10 4 2 4 2 2" xfId="3102"/>
    <cellStyle name="Moneda 10 4 2 5 3" xfId="3103"/>
    <cellStyle name="Moneda 10 4 2 5 2 2" xfId="3104"/>
    <cellStyle name="Moneda 10 4 2 6 2" xfId="3105"/>
    <cellStyle name="Moneda 10 4 3 6" xfId="3106"/>
    <cellStyle name="Moneda 10 4 3 2 3" xfId="3107"/>
    <cellStyle name="Moneda 10 4 3 2 2 2" xfId="3108"/>
    <cellStyle name="Moneda 10 4 3 3 3" xfId="3109"/>
    <cellStyle name="Moneda 10 4 3 3 2 2" xfId="3110"/>
    <cellStyle name="Moneda 10 4 3 4 3" xfId="3111"/>
    <cellStyle name="Moneda 10 4 3 4 2 2" xfId="3112"/>
    <cellStyle name="Moneda 10 4 3 5 2" xfId="3113"/>
    <cellStyle name="Moneda 10 4 4 3" xfId="3114"/>
    <cellStyle name="Moneda 10 4 4 2 2" xfId="3115"/>
    <cellStyle name="Moneda 10 4 5 3" xfId="3116"/>
    <cellStyle name="Moneda 10 4 5 2 2" xfId="3117"/>
    <cellStyle name="Moneda 10 4 6 3" xfId="3118"/>
    <cellStyle name="Moneda 10 4 6 2 2" xfId="3119"/>
    <cellStyle name="Moneda 10 4 7 2" xfId="3120"/>
    <cellStyle name="Moneda 10 5 7" xfId="3121"/>
    <cellStyle name="Moneda 10 5 2 6" xfId="3122"/>
    <cellStyle name="Moneda 10 5 2 2 3" xfId="3123"/>
    <cellStyle name="Moneda 10 5 2 2 2 2" xfId="3124"/>
    <cellStyle name="Moneda 10 5 2 3 3" xfId="3125"/>
    <cellStyle name="Moneda 10 5 2 3 2 2" xfId="3126"/>
    <cellStyle name="Moneda 10 5 2 4 3" xfId="3127"/>
    <cellStyle name="Moneda 10 5 2 4 2 2" xfId="3128"/>
    <cellStyle name="Moneda 10 5 2 5 2" xfId="3129"/>
    <cellStyle name="Moneda 10 5 3 3" xfId="3130"/>
    <cellStyle name="Moneda 10 5 3 2 2" xfId="3131"/>
    <cellStyle name="Moneda 10 5 4 3" xfId="3132"/>
    <cellStyle name="Moneda 10 5 4 2 2" xfId="3133"/>
    <cellStyle name="Moneda 10 5 5 3" xfId="3134"/>
    <cellStyle name="Moneda 10 5 5 2 2" xfId="3135"/>
    <cellStyle name="Moneda 10 5 6 2" xfId="3136"/>
    <cellStyle name="Moneda 10 6 6" xfId="3137"/>
    <cellStyle name="Moneda 10 6 2 3" xfId="3138"/>
    <cellStyle name="Moneda 10 6 2 2 2" xfId="3139"/>
    <cellStyle name="Moneda 10 6 3 3" xfId="3140"/>
    <cellStyle name="Moneda 10 6 3 2 2" xfId="3141"/>
    <cellStyle name="Moneda 10 6 4 3" xfId="3142"/>
    <cellStyle name="Moneda 10 6 4 2 2" xfId="3143"/>
    <cellStyle name="Moneda 10 6 5 2" xfId="3144"/>
    <cellStyle name="Moneda 10 7 3" xfId="3145"/>
    <cellStyle name="Moneda 10 7 2 2" xfId="3146"/>
    <cellStyle name="Moneda 10 8 3" xfId="3147"/>
    <cellStyle name="Moneda 10 8 2 2" xfId="3148"/>
    <cellStyle name="Moneda 10 9 3" xfId="3149"/>
    <cellStyle name="Moneda 10 9 2 2" xfId="3150"/>
    <cellStyle name="Moneda 11 12" xfId="3151"/>
    <cellStyle name="Moneda 11 10 2" xfId="3152"/>
    <cellStyle name="Moneda 11 11 2" xfId="3153"/>
    <cellStyle name="Moneda 11 2 9" xfId="3154"/>
    <cellStyle name="Moneda 11 2 2 7" xfId="3155"/>
    <cellStyle name="Moneda 11 2 2 2 6" xfId="3156"/>
    <cellStyle name="Moneda 11 2 2 2 2 3" xfId="3157"/>
    <cellStyle name="Moneda 11 2 2 2 2 2 2" xfId="3158"/>
    <cellStyle name="Moneda 11 2 2 2 3 3" xfId="3159"/>
    <cellStyle name="Moneda 11 2 2 2 3 2 2" xfId="3160"/>
    <cellStyle name="Moneda 11 2 2 2 4 3" xfId="3161"/>
    <cellStyle name="Moneda 11 2 2 2 4 2 2" xfId="3162"/>
    <cellStyle name="Moneda 11 2 2 2 5 2" xfId="3163"/>
    <cellStyle name="Moneda 11 2 2 3 3" xfId="3164"/>
    <cellStyle name="Moneda 11 2 2 3 2 2" xfId="3165"/>
    <cellStyle name="Moneda 11 2 2 4 3" xfId="3166"/>
    <cellStyle name="Moneda 11 2 2 4 2 2" xfId="3167"/>
    <cellStyle name="Moneda 11 2 2 5 3" xfId="3168"/>
    <cellStyle name="Moneda 11 2 2 5 2 2" xfId="3169"/>
    <cellStyle name="Moneda 11 2 2 6 2" xfId="3170"/>
    <cellStyle name="Moneda 11 2 3 6" xfId="3171"/>
    <cellStyle name="Moneda 11 2 3 2 3" xfId="3172"/>
    <cellStyle name="Moneda 11 2 3 2 2 2" xfId="3173"/>
    <cellStyle name="Moneda 11 2 3 3 3" xfId="3174"/>
    <cellStyle name="Moneda 11 2 3 3 2 2" xfId="3175"/>
    <cellStyle name="Moneda 11 2 3 4 3" xfId="3176"/>
    <cellStyle name="Moneda 11 2 3 4 2 2" xfId="3177"/>
    <cellStyle name="Moneda 11 2 3 5 2" xfId="3178"/>
    <cellStyle name="Moneda 11 2 4 3" xfId="3179"/>
    <cellStyle name="Moneda 11 2 4 2 2" xfId="3180"/>
    <cellStyle name="Moneda 11 2 5 3" xfId="3181"/>
    <cellStyle name="Moneda 11 2 5 2 2" xfId="3182"/>
    <cellStyle name="Moneda 11 2 6 3" xfId="3183"/>
    <cellStyle name="Moneda 11 2 6 2 2" xfId="3184"/>
    <cellStyle name="Moneda 11 2 7 2" xfId="3185"/>
    <cellStyle name="Moneda 11 2 8 2" xfId="3186"/>
    <cellStyle name="Moneda 11 3 8" xfId="3187"/>
    <cellStyle name="Moneda 11 3 2 7" xfId="3188"/>
    <cellStyle name="Moneda 11 3 2 2 6" xfId="3189"/>
    <cellStyle name="Moneda 11 3 2 2 2 3" xfId="3190"/>
    <cellStyle name="Moneda 11 3 2 2 2 2 2" xfId="3191"/>
    <cellStyle name="Moneda 11 3 2 2 3 3" xfId="3192"/>
    <cellStyle name="Moneda 11 3 2 2 3 2 2" xfId="3193"/>
    <cellStyle name="Moneda 11 3 2 2 4 3" xfId="3194"/>
    <cellStyle name="Moneda 11 3 2 2 4 2 2" xfId="3195"/>
    <cellStyle name="Moneda 11 3 2 2 5 2" xfId="3196"/>
    <cellStyle name="Moneda 11 3 2 3 3" xfId="3197"/>
    <cellStyle name="Moneda 11 3 2 3 2 2" xfId="3198"/>
    <cellStyle name="Moneda 11 3 2 4 3" xfId="3199"/>
    <cellStyle name="Moneda 11 3 2 4 2 2" xfId="3200"/>
    <cellStyle name="Moneda 11 3 2 5 3" xfId="3201"/>
    <cellStyle name="Moneda 11 3 2 5 2 2" xfId="3202"/>
    <cellStyle name="Moneda 11 3 2 6 2" xfId="3203"/>
    <cellStyle name="Moneda 11 3 3 6" xfId="3204"/>
    <cellStyle name="Moneda 11 3 3 2 3" xfId="3205"/>
    <cellStyle name="Moneda 11 3 3 2 2 2" xfId="3206"/>
    <cellStyle name="Moneda 11 3 3 3 3" xfId="3207"/>
    <cellStyle name="Moneda 11 3 3 3 2 2" xfId="3208"/>
    <cellStyle name="Moneda 11 3 3 4 3" xfId="3209"/>
    <cellStyle name="Moneda 11 3 3 4 2 2" xfId="3210"/>
    <cellStyle name="Moneda 11 3 3 5 2" xfId="3211"/>
    <cellStyle name="Moneda 11 3 4 3" xfId="3212"/>
    <cellStyle name="Moneda 11 3 4 2 2" xfId="3213"/>
    <cellStyle name="Moneda 11 3 5 3" xfId="3214"/>
    <cellStyle name="Moneda 11 3 5 2 2" xfId="3215"/>
    <cellStyle name="Moneda 11 3 6 3" xfId="3216"/>
    <cellStyle name="Moneda 11 3 6 2 2" xfId="3217"/>
    <cellStyle name="Moneda 11 3 7 2" xfId="3218"/>
    <cellStyle name="Moneda 11 4 8" xfId="3219"/>
    <cellStyle name="Moneda 11 4 2 7" xfId="3220"/>
    <cellStyle name="Moneda 11 4 2 2 6" xfId="3221"/>
    <cellStyle name="Moneda 11 4 2 2 2 3" xfId="3222"/>
    <cellStyle name="Moneda 11 4 2 2 2 2 2" xfId="3223"/>
    <cellStyle name="Moneda 11 4 2 2 3 3" xfId="3224"/>
    <cellStyle name="Moneda 11 4 2 2 3 2 2" xfId="3225"/>
    <cellStyle name="Moneda 11 4 2 2 4 3" xfId="3226"/>
    <cellStyle name="Moneda 11 4 2 2 4 2 2" xfId="3227"/>
    <cellStyle name="Moneda 11 4 2 2 5 2" xfId="3228"/>
    <cellStyle name="Moneda 11 4 2 3 3" xfId="3229"/>
    <cellStyle name="Moneda 11 4 2 3 2 2" xfId="3230"/>
    <cellStyle name="Moneda 11 4 2 4 3" xfId="3231"/>
    <cellStyle name="Moneda 11 4 2 4 2 2" xfId="3232"/>
    <cellStyle name="Moneda 11 4 2 5 3" xfId="3233"/>
    <cellStyle name="Moneda 11 4 2 5 2 2" xfId="3234"/>
    <cellStyle name="Moneda 11 4 2 6 2" xfId="3235"/>
    <cellStyle name="Moneda 11 4 3 6" xfId="3236"/>
    <cellStyle name="Moneda 11 4 3 2 3" xfId="3237"/>
    <cellStyle name="Moneda 11 4 3 2 2 2" xfId="3238"/>
    <cellStyle name="Moneda 11 4 3 3 3" xfId="3239"/>
    <cellStyle name="Moneda 11 4 3 3 2 2" xfId="3240"/>
    <cellStyle name="Moneda 11 4 3 4 3" xfId="3241"/>
    <cellStyle name="Moneda 11 4 3 4 2 2" xfId="3242"/>
    <cellStyle name="Moneda 11 4 3 5 2" xfId="3243"/>
    <cellStyle name="Moneda 11 4 4 3" xfId="3244"/>
    <cellStyle name="Moneda 11 4 4 2 2" xfId="3245"/>
    <cellStyle name="Moneda 11 4 5 3" xfId="3246"/>
    <cellStyle name="Moneda 11 4 5 2 2" xfId="3247"/>
    <cellStyle name="Moneda 11 4 6 3" xfId="3248"/>
    <cellStyle name="Moneda 11 4 6 2 2" xfId="3249"/>
    <cellStyle name="Moneda 11 4 7 2" xfId="3250"/>
    <cellStyle name="Moneda 11 5 7" xfId="3251"/>
    <cellStyle name="Moneda 11 5 2 6" xfId="3252"/>
    <cellStyle name="Moneda 11 5 2 2 3" xfId="3253"/>
    <cellStyle name="Moneda 11 5 2 2 2 2" xfId="3254"/>
    <cellStyle name="Moneda 11 5 2 3 3" xfId="3255"/>
    <cellStyle name="Moneda 11 5 2 3 2 2" xfId="3256"/>
    <cellStyle name="Moneda 11 5 2 4 3" xfId="3257"/>
    <cellStyle name="Moneda 11 5 2 4 2 2" xfId="3258"/>
    <cellStyle name="Moneda 11 5 2 5 2" xfId="3259"/>
    <cellStyle name="Moneda 11 5 3 3" xfId="3260"/>
    <cellStyle name="Moneda 11 5 3 2 2" xfId="3261"/>
    <cellStyle name="Moneda 11 5 4 3" xfId="3262"/>
    <cellStyle name="Moneda 11 5 4 2 2" xfId="3263"/>
    <cellStyle name="Moneda 11 5 5 3" xfId="3264"/>
    <cellStyle name="Moneda 11 5 5 2 2" xfId="3265"/>
    <cellStyle name="Moneda 11 5 6 2" xfId="3266"/>
    <cellStyle name="Moneda 11 6 6" xfId="3267"/>
    <cellStyle name="Moneda 11 6 2 3" xfId="3268"/>
    <cellStyle name="Moneda 11 6 2 2 2" xfId="3269"/>
    <cellStyle name="Moneda 11 6 3 3" xfId="3270"/>
    <cellStyle name="Moneda 11 6 3 2 2" xfId="3271"/>
    <cellStyle name="Moneda 11 6 4 3" xfId="3272"/>
    <cellStyle name="Moneda 11 6 4 2 2" xfId="3273"/>
    <cellStyle name="Moneda 11 6 5 2" xfId="3274"/>
    <cellStyle name="Moneda 11 7 3" xfId="3275"/>
    <cellStyle name="Moneda 11 7 2 2" xfId="3276"/>
    <cellStyle name="Moneda 11 8 3" xfId="3277"/>
    <cellStyle name="Moneda 11 8 2 2" xfId="3278"/>
    <cellStyle name="Moneda 11 9 3" xfId="3279"/>
    <cellStyle name="Moneda 11 9 2 2" xfId="3280"/>
    <cellStyle name="Moneda 12 10" xfId="3281"/>
    <cellStyle name="Moneda 12 2 9" xfId="3282"/>
    <cellStyle name="Moneda 12 2 2 7" xfId="3283"/>
    <cellStyle name="Moneda 12 2 2 2 6" xfId="3284"/>
    <cellStyle name="Moneda 12 2 2 2 2 3" xfId="3285"/>
    <cellStyle name="Moneda 12 2 2 2 2 2 2" xfId="3286"/>
    <cellStyle name="Moneda 12 2 2 2 3 3" xfId="3287"/>
    <cellStyle name="Moneda 12 2 2 2 3 2 2" xfId="3288"/>
    <cellStyle name="Moneda 12 2 2 2 4 3" xfId="3289"/>
    <cellStyle name="Moneda 12 2 2 2 4 2 2" xfId="3290"/>
    <cellStyle name="Moneda 12 2 2 2 5 2" xfId="3291"/>
    <cellStyle name="Moneda 12 2 2 3 3" xfId="3292"/>
    <cellStyle name="Moneda 12 2 2 3 2 2" xfId="3293"/>
    <cellStyle name="Moneda 12 2 2 4 3" xfId="3294"/>
    <cellStyle name="Moneda 12 2 2 4 2 2" xfId="3295"/>
    <cellStyle name="Moneda 12 2 2 5 3" xfId="3296"/>
    <cellStyle name="Moneda 12 2 2 5 2 2" xfId="3297"/>
    <cellStyle name="Moneda 12 2 2 6 2" xfId="3298"/>
    <cellStyle name="Moneda 12 2 3 6" xfId="3299"/>
    <cellStyle name="Moneda 12 2 3 2 3" xfId="3300"/>
    <cellStyle name="Moneda 12 2 3 2 2 2" xfId="3301"/>
    <cellStyle name="Moneda 12 2 3 3 3" xfId="3302"/>
    <cellStyle name="Moneda 12 2 3 3 2 2" xfId="3303"/>
    <cellStyle name="Moneda 12 2 3 4 3" xfId="3304"/>
    <cellStyle name="Moneda 12 2 3 4 2 2" xfId="3305"/>
    <cellStyle name="Moneda 12 2 3 5 2" xfId="3306"/>
    <cellStyle name="Moneda 12 2 4 3" xfId="3307"/>
    <cellStyle name="Moneda 12 2 4 2 2" xfId="3308"/>
    <cellStyle name="Moneda 12 2 5 3" xfId="3309"/>
    <cellStyle name="Moneda 12 2 5 2 2" xfId="3310"/>
    <cellStyle name="Moneda 12 2 6 3" xfId="3311"/>
    <cellStyle name="Moneda 12 2 6 2 2" xfId="3312"/>
    <cellStyle name="Moneda 12 2 7 2" xfId="3313"/>
    <cellStyle name="Moneda 12 2 8 2" xfId="3314"/>
    <cellStyle name="Moneda 12 3 7" xfId="3315"/>
    <cellStyle name="Moneda 12 3 2 6" xfId="3316"/>
    <cellStyle name="Moneda 12 3 2 2 3" xfId="3317"/>
    <cellStyle name="Moneda 12 3 2 2 2 2" xfId="3318"/>
    <cellStyle name="Moneda 12 3 2 3 3" xfId="3319"/>
    <cellStyle name="Moneda 12 3 2 3 2 2" xfId="3320"/>
    <cellStyle name="Moneda 12 3 2 4 3" xfId="3321"/>
    <cellStyle name="Moneda 12 3 2 4 2 2" xfId="3322"/>
    <cellStyle name="Moneda 12 3 2 5 2" xfId="3323"/>
    <cellStyle name="Moneda 12 3 3 3" xfId="3324"/>
    <cellStyle name="Moneda 12 3 3 2 2" xfId="3325"/>
    <cellStyle name="Moneda 12 3 4 3" xfId="3326"/>
    <cellStyle name="Moneda 12 3 4 2 2" xfId="3327"/>
    <cellStyle name="Moneda 12 3 5 3" xfId="3328"/>
    <cellStyle name="Moneda 12 3 5 2 2" xfId="3329"/>
    <cellStyle name="Moneda 12 3 6 2" xfId="3330"/>
    <cellStyle name="Moneda 12 4 6" xfId="3331"/>
    <cellStyle name="Moneda 12 4 2 3" xfId="3332"/>
    <cellStyle name="Moneda 12 4 2 2 2" xfId="3333"/>
    <cellStyle name="Moneda 12 4 3 3" xfId="3334"/>
    <cellStyle name="Moneda 12 4 3 2 2" xfId="3335"/>
    <cellStyle name="Moneda 12 4 4 3" xfId="3336"/>
    <cellStyle name="Moneda 12 4 4 2 2" xfId="3337"/>
    <cellStyle name="Moneda 12 4 5 2" xfId="3338"/>
    <cellStyle name="Moneda 12 5 3" xfId="3339"/>
    <cellStyle name="Moneda 12 5 2 2" xfId="3340"/>
    <cellStyle name="Moneda 12 6 3" xfId="3341"/>
    <cellStyle name="Moneda 12 6 2 2" xfId="3342"/>
    <cellStyle name="Moneda 12 7 3" xfId="3343"/>
    <cellStyle name="Moneda 12 7 2 2" xfId="3344"/>
    <cellStyle name="Moneda 12 8 2" xfId="3345"/>
    <cellStyle name="Moneda 12 9 2" xfId="3346"/>
    <cellStyle name="Moneda 13 11" xfId="3347"/>
    <cellStyle name="Moneda 13 10 2" xfId="3348"/>
    <cellStyle name="Moneda 13 2 9" xfId="3349"/>
    <cellStyle name="Moneda 13 2 2 7" xfId="3350"/>
    <cellStyle name="Moneda 13 2 2 2 6" xfId="3351"/>
    <cellStyle name="Moneda 13 2 2 2 2 3" xfId="3352"/>
    <cellStyle name="Moneda 13 2 2 2 2 2 2" xfId="3353"/>
    <cellStyle name="Moneda 13 2 2 2 3 3" xfId="3354"/>
    <cellStyle name="Moneda 13 2 2 2 3 2 2" xfId="3355"/>
    <cellStyle name="Moneda 13 2 2 2 4 3" xfId="3356"/>
    <cellStyle name="Moneda 13 2 2 2 4 2 2" xfId="3357"/>
    <cellStyle name="Moneda 13 2 2 2 5 2" xfId="3358"/>
    <cellStyle name="Moneda 13 2 2 3 3" xfId="3359"/>
    <cellStyle name="Moneda 13 2 2 3 2 2" xfId="3360"/>
    <cellStyle name="Moneda 13 2 2 4 3" xfId="3361"/>
    <cellStyle name="Moneda 13 2 2 4 2 2" xfId="3362"/>
    <cellStyle name="Moneda 13 2 2 5 3" xfId="3363"/>
    <cellStyle name="Moneda 13 2 2 5 2 2" xfId="3364"/>
    <cellStyle name="Moneda 13 2 2 6 2" xfId="3365"/>
    <cellStyle name="Moneda 13 2 3 6" xfId="3366"/>
    <cellStyle name="Moneda 13 2 3 2 3" xfId="3367"/>
    <cellStyle name="Moneda 13 2 3 2 2 2" xfId="3368"/>
    <cellStyle name="Moneda 13 2 3 3 3" xfId="3369"/>
    <cellStyle name="Moneda 13 2 3 3 2 2" xfId="3370"/>
    <cellStyle name="Moneda 13 2 3 4 3" xfId="3371"/>
    <cellStyle name="Moneda 13 2 3 4 2 2" xfId="3372"/>
    <cellStyle name="Moneda 13 2 3 5 2" xfId="3373"/>
    <cellStyle name="Moneda 13 2 4 3" xfId="3374"/>
    <cellStyle name="Moneda 13 2 4 2 2" xfId="3375"/>
    <cellStyle name="Moneda 13 2 5 3" xfId="3376"/>
    <cellStyle name="Moneda 13 2 5 2 2" xfId="3377"/>
    <cellStyle name="Moneda 13 2 6 3" xfId="3378"/>
    <cellStyle name="Moneda 13 2 6 2 2" xfId="3379"/>
    <cellStyle name="Moneda 13 2 7 2" xfId="3380"/>
    <cellStyle name="Moneda 13 2 8 2" xfId="3381"/>
    <cellStyle name="Moneda 13 3 7" xfId="3382"/>
    <cellStyle name="Moneda 13 3 2 6" xfId="3383"/>
    <cellStyle name="Moneda 13 3 2 2 3" xfId="3384"/>
    <cellStyle name="Moneda 13 3 2 2 2 2" xfId="3385"/>
    <cellStyle name="Moneda 13 3 2 3 3" xfId="3386"/>
    <cellStyle name="Moneda 13 3 2 3 2 2" xfId="3387"/>
    <cellStyle name="Moneda 13 3 2 4 3" xfId="3388"/>
    <cellStyle name="Moneda 13 3 2 4 2 2" xfId="3389"/>
    <cellStyle name="Moneda 13 3 2 5 2" xfId="3390"/>
    <cellStyle name="Moneda 13 3 3 3" xfId="3391"/>
    <cellStyle name="Moneda 13 3 3 2 2" xfId="3392"/>
    <cellStyle name="Moneda 13 3 4 3" xfId="3393"/>
    <cellStyle name="Moneda 13 3 4 2 2" xfId="3394"/>
    <cellStyle name="Moneda 13 3 5 3" xfId="3395"/>
    <cellStyle name="Moneda 13 3 5 2 2" xfId="3396"/>
    <cellStyle name="Moneda 13 3 6 2" xfId="3397"/>
    <cellStyle name="Moneda 13 4 6" xfId="3398"/>
    <cellStyle name="Moneda 13 4 2 3" xfId="3399"/>
    <cellStyle name="Moneda 13 4 2 2 2" xfId="3400"/>
    <cellStyle name="Moneda 13 4 3 3" xfId="3401"/>
    <cellStyle name="Moneda 13 4 3 2 2" xfId="3402"/>
    <cellStyle name="Moneda 13 4 4 3" xfId="3403"/>
    <cellStyle name="Moneda 13 4 4 2 2" xfId="3404"/>
    <cellStyle name="Moneda 13 4 5 2" xfId="3405"/>
    <cellStyle name="Moneda 13 5 6" xfId="3406"/>
    <cellStyle name="Moneda 13 5 2 3" xfId="3407"/>
    <cellStyle name="Moneda 13 5 2 2 2" xfId="3408"/>
    <cellStyle name="Moneda 13 5 3 3" xfId="3409"/>
    <cellStyle name="Moneda 13 5 3 2 2" xfId="3410"/>
    <cellStyle name="Moneda 13 5 4 3" xfId="3411"/>
    <cellStyle name="Moneda 13 5 4 2 2" xfId="3412"/>
    <cellStyle name="Moneda 13 5 5 2" xfId="3413"/>
    <cellStyle name="Moneda 13 6 3" xfId="3414"/>
    <cellStyle name="Moneda 13 6 2 2" xfId="3415"/>
    <cellStyle name="Moneda 13 7 3" xfId="3416"/>
    <cellStyle name="Moneda 13 7 2 2" xfId="3417"/>
    <cellStyle name="Moneda 13 8 3" xfId="3418"/>
    <cellStyle name="Moneda 13 8 2 2" xfId="3419"/>
    <cellStyle name="Moneda 13 9 2" xfId="3420"/>
    <cellStyle name="Moneda 14 10" xfId="3421"/>
    <cellStyle name="Moneda 14 2 9" xfId="3422"/>
    <cellStyle name="Moneda 14 2 2 7" xfId="3423"/>
    <cellStyle name="Moneda 14 2 2 2 6" xfId="3424"/>
    <cellStyle name="Moneda 14 2 2 2 2 3" xfId="3425"/>
    <cellStyle name="Moneda 14 2 2 2 2 2 2" xfId="3426"/>
    <cellStyle name="Moneda 14 2 2 2 3 3" xfId="3427"/>
    <cellStyle name="Moneda 14 2 2 2 3 2 2" xfId="3428"/>
    <cellStyle name="Moneda 14 2 2 2 4 3" xfId="3429"/>
    <cellStyle name="Moneda 14 2 2 2 4 2 2" xfId="3430"/>
    <cellStyle name="Moneda 14 2 2 2 5 2" xfId="3431"/>
    <cellStyle name="Moneda 14 2 2 3 3" xfId="3432"/>
    <cellStyle name="Moneda 14 2 2 3 2 2" xfId="3433"/>
    <cellStyle name="Moneda 14 2 2 4 3" xfId="3434"/>
    <cellStyle name="Moneda 14 2 2 4 2 2" xfId="3435"/>
    <cellStyle name="Moneda 14 2 2 5 3" xfId="3436"/>
    <cellStyle name="Moneda 14 2 2 5 2 2" xfId="3437"/>
    <cellStyle name="Moneda 14 2 2 6 2" xfId="3438"/>
    <cellStyle name="Moneda 14 2 3 6" xfId="3439"/>
    <cellStyle name="Moneda 14 2 3 2 3" xfId="3440"/>
    <cellStyle name="Moneda 14 2 3 2 2 2" xfId="3441"/>
    <cellStyle name="Moneda 14 2 3 3 3" xfId="3442"/>
    <cellStyle name="Moneda 14 2 3 3 2 2" xfId="3443"/>
    <cellStyle name="Moneda 14 2 3 4 3" xfId="3444"/>
    <cellStyle name="Moneda 14 2 3 4 2 2" xfId="3445"/>
    <cellStyle name="Moneda 14 2 3 5 2" xfId="3446"/>
    <cellStyle name="Moneda 14 2 4 3" xfId="3447"/>
    <cellStyle name="Moneda 14 2 4 2 2" xfId="3448"/>
    <cellStyle name="Moneda 14 2 5 3" xfId="3449"/>
    <cellStyle name="Moneda 14 2 5 2 2" xfId="3450"/>
    <cellStyle name="Moneda 14 2 6 3" xfId="3451"/>
    <cellStyle name="Moneda 14 2 6 2 2" xfId="3452"/>
    <cellStyle name="Moneda 14 2 7 2" xfId="3453"/>
    <cellStyle name="Moneda 14 2 8 2" xfId="3454"/>
    <cellStyle name="Moneda 14 3 7" xfId="3455"/>
    <cellStyle name="Moneda 14 3 2 6" xfId="3456"/>
    <cellStyle name="Moneda 14 3 2 2 3" xfId="3457"/>
    <cellStyle name="Moneda 14 3 2 2 2 2" xfId="3458"/>
    <cellStyle name="Moneda 14 3 2 3 3" xfId="3459"/>
    <cellStyle name="Moneda 14 3 2 3 2 2" xfId="3460"/>
    <cellStyle name="Moneda 14 3 2 4 3" xfId="3461"/>
    <cellStyle name="Moneda 14 3 2 4 2 2" xfId="3462"/>
    <cellStyle name="Moneda 14 3 2 5 2" xfId="3463"/>
    <cellStyle name="Moneda 14 3 3 3" xfId="3464"/>
    <cellStyle name="Moneda 14 3 3 2 2" xfId="3465"/>
    <cellStyle name="Moneda 14 3 4 3" xfId="3466"/>
    <cellStyle name="Moneda 14 3 4 2 2" xfId="3467"/>
    <cellStyle name="Moneda 14 3 5 3" xfId="3468"/>
    <cellStyle name="Moneda 14 3 5 2 2" xfId="3469"/>
    <cellStyle name="Moneda 14 3 6 2" xfId="3470"/>
    <cellStyle name="Moneda 14 4 6" xfId="3471"/>
    <cellStyle name="Moneda 14 4 2 3" xfId="3472"/>
    <cellStyle name="Moneda 14 4 2 2 2" xfId="3473"/>
    <cellStyle name="Moneda 14 4 3 3" xfId="3474"/>
    <cellStyle name="Moneda 14 4 3 2 2" xfId="3475"/>
    <cellStyle name="Moneda 14 4 4 3" xfId="3476"/>
    <cellStyle name="Moneda 14 4 4 2 2" xfId="3477"/>
    <cellStyle name="Moneda 14 4 5 2" xfId="3478"/>
    <cellStyle name="Moneda 14 5 3" xfId="3479"/>
    <cellStyle name="Moneda 14 5 2 2" xfId="3480"/>
    <cellStyle name="Moneda 14 6 3" xfId="3481"/>
    <cellStyle name="Moneda 14 6 2 2" xfId="3482"/>
    <cellStyle name="Moneda 14 7 3" xfId="3483"/>
    <cellStyle name="Moneda 14 7 2 2" xfId="3484"/>
    <cellStyle name="Moneda 14 8 2" xfId="3485"/>
    <cellStyle name="Moneda 14 9 2" xfId="3486"/>
    <cellStyle name="Moneda 15 10" xfId="3487"/>
    <cellStyle name="Moneda 15 2 9" xfId="3488"/>
    <cellStyle name="Moneda 15 2 2 7" xfId="3489"/>
    <cellStyle name="Moneda 15 2 2 2 6" xfId="3490"/>
    <cellStyle name="Moneda 15 2 2 2 2 3" xfId="3491"/>
    <cellStyle name="Moneda 15 2 2 2 2 2 2" xfId="3492"/>
    <cellStyle name="Moneda 15 2 2 2 3 3" xfId="3493"/>
    <cellStyle name="Moneda 15 2 2 2 3 2 2" xfId="3494"/>
    <cellStyle name="Moneda 15 2 2 2 4 3" xfId="3495"/>
    <cellStyle name="Moneda 15 2 2 2 4 2 2" xfId="3496"/>
    <cellStyle name="Moneda 15 2 2 2 5 2" xfId="3497"/>
    <cellStyle name="Moneda 15 2 2 3 3" xfId="3498"/>
    <cellStyle name="Moneda 15 2 2 3 2 2" xfId="3499"/>
    <cellStyle name="Moneda 15 2 2 4 3" xfId="3500"/>
    <cellStyle name="Moneda 15 2 2 4 2 2" xfId="3501"/>
    <cellStyle name="Moneda 15 2 2 5 3" xfId="3502"/>
    <cellStyle name="Moneda 15 2 2 5 2 2" xfId="3503"/>
    <cellStyle name="Moneda 15 2 2 6 2" xfId="3504"/>
    <cellStyle name="Moneda 15 2 3 6" xfId="3505"/>
    <cellStyle name="Moneda 15 2 3 2 3" xfId="3506"/>
    <cellStyle name="Moneda 15 2 3 2 2 2" xfId="3507"/>
    <cellStyle name="Moneda 15 2 3 3 3" xfId="3508"/>
    <cellStyle name="Moneda 15 2 3 3 2 2" xfId="3509"/>
    <cellStyle name="Moneda 15 2 3 4 3" xfId="3510"/>
    <cellStyle name="Moneda 15 2 3 4 2 2" xfId="3511"/>
    <cellStyle name="Moneda 15 2 3 5 2" xfId="3512"/>
    <cellStyle name="Moneda 15 2 4 3" xfId="3513"/>
    <cellStyle name="Moneda 15 2 4 2 2" xfId="3514"/>
    <cellStyle name="Moneda 15 2 5 3" xfId="3515"/>
    <cellStyle name="Moneda 15 2 5 2 2" xfId="3516"/>
    <cellStyle name="Moneda 15 2 6 3" xfId="3517"/>
    <cellStyle name="Moneda 15 2 6 2 2" xfId="3518"/>
    <cellStyle name="Moneda 15 2 7 2" xfId="3519"/>
    <cellStyle name="Moneda 15 2 8 2" xfId="3520"/>
    <cellStyle name="Moneda 15 3 7" xfId="3521"/>
    <cellStyle name="Moneda 15 3 2 6" xfId="3522"/>
    <cellStyle name="Moneda 15 3 2 2 3" xfId="3523"/>
    <cellStyle name="Moneda 15 3 2 2 2 2" xfId="3524"/>
    <cellStyle name="Moneda 15 3 2 3 3" xfId="3525"/>
    <cellStyle name="Moneda 15 3 2 3 2 2" xfId="3526"/>
    <cellStyle name="Moneda 15 3 2 4 3" xfId="3527"/>
    <cellStyle name="Moneda 15 3 2 4 2 2" xfId="3528"/>
    <cellStyle name="Moneda 15 3 2 5 2" xfId="3529"/>
    <cellStyle name="Moneda 15 3 3 3" xfId="3530"/>
    <cellStyle name="Moneda 15 3 3 2 2" xfId="3531"/>
    <cellStyle name="Moneda 15 3 4 3" xfId="3532"/>
    <cellStyle name="Moneda 15 3 4 2 2" xfId="3533"/>
    <cellStyle name="Moneda 15 3 5 3" xfId="3534"/>
    <cellStyle name="Moneda 15 3 5 2 2" xfId="3535"/>
    <cellStyle name="Moneda 15 3 6 2" xfId="3536"/>
    <cellStyle name="Moneda 15 4 6" xfId="3537"/>
    <cellStyle name="Moneda 15 4 2 3" xfId="3538"/>
    <cellStyle name="Moneda 15 4 2 2 2" xfId="3539"/>
    <cellStyle name="Moneda 15 4 3 3" xfId="3540"/>
    <cellStyle name="Moneda 15 4 3 2 2" xfId="3541"/>
    <cellStyle name="Moneda 15 4 4 3" xfId="3542"/>
    <cellStyle name="Moneda 15 4 4 2 2" xfId="3543"/>
    <cellStyle name="Moneda 15 4 5 2" xfId="3544"/>
    <cellStyle name="Moneda 15 5 3" xfId="3545"/>
    <cellStyle name="Moneda 15 5 2 2" xfId="3546"/>
    <cellStyle name="Moneda 15 6 3" xfId="3547"/>
    <cellStyle name="Moneda 15 6 2 2" xfId="3548"/>
    <cellStyle name="Moneda 15 7 3" xfId="3549"/>
    <cellStyle name="Moneda 15 7 2 2" xfId="3550"/>
    <cellStyle name="Moneda 15 8 2" xfId="3551"/>
    <cellStyle name="Moneda 15 9 2" xfId="3552"/>
    <cellStyle name="Moneda 16 9" xfId="3553"/>
    <cellStyle name="Moneda 16 2 8" xfId="3554"/>
    <cellStyle name="Moneda 16 2 2 6" xfId="3555"/>
    <cellStyle name="Moneda 16 2 2 2 3" xfId="3556"/>
    <cellStyle name="Moneda 16 2 2 2 2 2" xfId="3557"/>
    <cellStyle name="Moneda 16 2 2 3 3" xfId="3558"/>
    <cellStyle name="Moneda 16 2 2 3 2 2" xfId="3559"/>
    <cellStyle name="Moneda 16 2 2 4 3" xfId="3560"/>
    <cellStyle name="Moneda 16 2 2 4 2 2" xfId="3561"/>
    <cellStyle name="Moneda 16 2 2 5 2" xfId="3562"/>
    <cellStyle name="Moneda 16 2 3 3" xfId="3563"/>
    <cellStyle name="Moneda 16 2 3 2 2" xfId="3564"/>
    <cellStyle name="Moneda 16 2 4 3" xfId="3565"/>
    <cellStyle name="Moneda 16 2 4 2 2" xfId="3566"/>
    <cellStyle name="Moneda 16 2 5 3" xfId="3567"/>
    <cellStyle name="Moneda 16 2 5 2 2" xfId="3568"/>
    <cellStyle name="Moneda 16 2 6 2" xfId="3569"/>
    <cellStyle name="Moneda 16 2 7 2" xfId="3570"/>
    <cellStyle name="Moneda 16 3 6" xfId="3571"/>
    <cellStyle name="Moneda 16 3 2 3" xfId="3572"/>
    <cellStyle name="Moneda 16 3 2 2 2" xfId="3573"/>
    <cellStyle name="Moneda 16 3 3 3" xfId="3574"/>
    <cellStyle name="Moneda 16 3 3 2 2" xfId="3575"/>
    <cellStyle name="Moneda 16 3 4 3" xfId="3576"/>
    <cellStyle name="Moneda 16 3 4 2 2" xfId="3577"/>
    <cellStyle name="Moneda 16 3 5 2" xfId="3578"/>
    <cellStyle name="Moneda 16 4 3" xfId="3579"/>
    <cellStyle name="Moneda 16 4 2 2" xfId="3580"/>
    <cellStyle name="Moneda 16 5 3" xfId="3581"/>
    <cellStyle name="Moneda 16 5 2 2" xfId="3582"/>
    <cellStyle name="Moneda 16 6 3" xfId="3583"/>
    <cellStyle name="Moneda 16 6 2 2" xfId="3584"/>
    <cellStyle name="Moneda 16 7 2" xfId="3585"/>
    <cellStyle name="Moneda 16 8 2" xfId="3586"/>
    <cellStyle name="Moneda 17 9" xfId="3587"/>
    <cellStyle name="Moneda 17 2 8" xfId="3588"/>
    <cellStyle name="Moneda 17 2 2 6" xfId="3589"/>
    <cellStyle name="Moneda 17 2 2 2 3" xfId="3590"/>
    <cellStyle name="Moneda 17 2 2 2 2 2" xfId="3591"/>
    <cellStyle name="Moneda 17 2 2 3 3" xfId="3592"/>
    <cellStyle name="Moneda 17 2 2 3 2 2" xfId="3593"/>
    <cellStyle name="Moneda 17 2 2 4 3" xfId="3594"/>
    <cellStyle name="Moneda 17 2 2 4 2 2" xfId="3595"/>
    <cellStyle name="Moneda 17 2 2 5 2" xfId="3596"/>
    <cellStyle name="Moneda 17 2 3 3" xfId="3597"/>
    <cellStyle name="Moneda 17 2 3 2 2" xfId="3598"/>
    <cellStyle name="Moneda 17 2 4 3" xfId="3599"/>
    <cellStyle name="Moneda 17 2 4 2 2" xfId="3600"/>
    <cellStyle name="Moneda 17 2 5 3" xfId="3601"/>
    <cellStyle name="Moneda 17 2 5 2 2" xfId="3602"/>
    <cellStyle name="Moneda 17 2 6 2" xfId="3603"/>
    <cellStyle name="Moneda 17 2 7 2" xfId="3604"/>
    <cellStyle name="Moneda 17 3 6" xfId="3605"/>
    <cellStyle name="Moneda 17 3 2 3" xfId="3606"/>
    <cellStyle name="Moneda 17 3 2 2 2" xfId="3607"/>
    <cellStyle name="Moneda 17 3 3 3" xfId="3608"/>
    <cellStyle name="Moneda 17 3 3 2 2" xfId="3609"/>
    <cellStyle name="Moneda 17 3 4 3" xfId="3610"/>
    <cellStyle name="Moneda 17 3 4 2 2" xfId="3611"/>
    <cellStyle name="Moneda 17 3 5 2" xfId="3612"/>
    <cellStyle name="Moneda 17 4 3" xfId="3613"/>
    <cellStyle name="Moneda 17 4 2 2" xfId="3614"/>
    <cellStyle name="Moneda 17 5 3" xfId="3615"/>
    <cellStyle name="Moneda 17 5 2 2" xfId="3616"/>
    <cellStyle name="Moneda 17 6 3" xfId="3617"/>
    <cellStyle name="Moneda 17 6 2 2" xfId="3618"/>
    <cellStyle name="Moneda 17 7 2" xfId="3619"/>
    <cellStyle name="Moneda 17 8 2" xfId="3620"/>
    <cellStyle name="Moneda 18 9" xfId="3621"/>
    <cellStyle name="Moneda 18 2 8" xfId="3622"/>
    <cellStyle name="Moneda 18 2 2 6" xfId="3623"/>
    <cellStyle name="Moneda 18 2 2 2 3" xfId="3624"/>
    <cellStyle name="Moneda 18 2 2 2 2 2" xfId="3625"/>
    <cellStyle name="Moneda 18 2 2 3 3" xfId="3626"/>
    <cellStyle name="Moneda 18 2 2 3 2 2" xfId="3627"/>
    <cellStyle name="Moneda 18 2 2 4 3" xfId="3628"/>
    <cellStyle name="Moneda 18 2 2 4 2 2" xfId="3629"/>
    <cellStyle name="Moneda 18 2 2 5 2" xfId="3630"/>
    <cellStyle name="Moneda 18 2 3 3" xfId="3631"/>
    <cellStyle name="Moneda 18 2 3 2 2" xfId="3632"/>
    <cellStyle name="Moneda 18 2 4 3" xfId="3633"/>
    <cellStyle name="Moneda 18 2 4 2 2" xfId="3634"/>
    <cellStyle name="Moneda 18 2 5 3" xfId="3635"/>
    <cellStyle name="Moneda 18 2 5 2 2" xfId="3636"/>
    <cellStyle name="Moneda 18 2 6 2" xfId="3637"/>
    <cellStyle name="Moneda 18 2 7 2" xfId="3638"/>
    <cellStyle name="Moneda 18 3 6" xfId="3639"/>
    <cellStyle name="Moneda 18 3 2 3" xfId="3640"/>
    <cellStyle name="Moneda 18 3 2 2 2" xfId="3641"/>
    <cellStyle name="Moneda 18 3 3 3" xfId="3642"/>
    <cellStyle name="Moneda 18 3 3 2 2" xfId="3643"/>
    <cellStyle name="Moneda 18 3 4 3" xfId="3644"/>
    <cellStyle name="Moneda 18 3 4 2 2" xfId="3645"/>
    <cellStyle name="Moneda 18 3 5 2" xfId="3646"/>
    <cellStyle name="Moneda 18 4 3" xfId="3647"/>
    <cellStyle name="Moneda 18 4 2 2" xfId="3648"/>
    <cellStyle name="Moneda 18 5 3" xfId="3649"/>
    <cellStyle name="Moneda 18 5 2 2" xfId="3650"/>
    <cellStyle name="Moneda 18 6 3" xfId="3651"/>
    <cellStyle name="Moneda 18 6 2 2" xfId="3652"/>
    <cellStyle name="Moneda 18 7 2" xfId="3653"/>
    <cellStyle name="Moneda 18 8 2" xfId="3654"/>
    <cellStyle name="Moneda 19 9" xfId="3655"/>
    <cellStyle name="Moneda 19 2 8" xfId="3656"/>
    <cellStyle name="Moneda 19 2 2 6" xfId="3657"/>
    <cellStyle name="Moneda 19 2 2 2 3" xfId="3658"/>
    <cellStyle name="Moneda 19 2 2 2 2 2" xfId="3659"/>
    <cellStyle name="Moneda 19 2 2 3 3" xfId="3660"/>
    <cellStyle name="Moneda 19 2 2 3 2 2" xfId="3661"/>
    <cellStyle name="Moneda 19 2 2 4 3" xfId="3662"/>
    <cellStyle name="Moneda 19 2 2 4 2 2" xfId="3663"/>
    <cellStyle name="Moneda 19 2 2 5 2" xfId="3664"/>
    <cellStyle name="Moneda 19 2 3 3" xfId="3665"/>
    <cellStyle name="Moneda 19 2 3 2 2" xfId="3666"/>
    <cellStyle name="Moneda 19 2 4 3" xfId="3667"/>
    <cellStyle name="Moneda 19 2 4 2 2" xfId="3668"/>
    <cellStyle name="Moneda 19 2 5 3" xfId="3669"/>
    <cellStyle name="Moneda 19 2 5 2 2" xfId="3670"/>
    <cellStyle name="Moneda 19 2 6 2" xfId="3671"/>
    <cellStyle name="Moneda 19 2 7 2" xfId="3672"/>
    <cellStyle name="Moneda 19 3 6" xfId="3673"/>
    <cellStyle name="Moneda 19 3 2 3" xfId="3674"/>
    <cellStyle name="Moneda 19 3 2 2 2" xfId="3675"/>
    <cellStyle name="Moneda 19 3 3 3" xfId="3676"/>
    <cellStyle name="Moneda 19 3 3 2 2" xfId="3677"/>
    <cellStyle name="Moneda 19 3 4 3" xfId="3678"/>
    <cellStyle name="Moneda 19 3 4 2 2" xfId="3679"/>
    <cellStyle name="Moneda 19 3 5 2" xfId="3680"/>
    <cellStyle name="Moneda 19 4 3" xfId="3681"/>
    <cellStyle name="Moneda 19 4 2 2" xfId="3682"/>
    <cellStyle name="Moneda 19 5 3" xfId="3683"/>
    <cellStyle name="Moneda 19 5 2 2" xfId="3684"/>
    <cellStyle name="Moneda 19 6 3" xfId="3685"/>
    <cellStyle name="Moneda 19 6 2 2" xfId="3686"/>
    <cellStyle name="Moneda 19 7 2" xfId="3687"/>
    <cellStyle name="Moneda 19 8 2" xfId="3688"/>
    <cellStyle name="Moneda 2 2 3 3" xfId="3689"/>
    <cellStyle name="Moneda 2 2 3 2 2" xfId="3690"/>
    <cellStyle name="Moneda 2 3 10 4" xfId="3691"/>
    <cellStyle name="Moneda 2 3 10 2 3" xfId="3692"/>
    <cellStyle name="Moneda 2 3 10 2 2 2" xfId="3693"/>
    <cellStyle name="Moneda 2 3 10 3 2" xfId="3694"/>
    <cellStyle name="Moneda 2 3 11 4" xfId="3695"/>
    <cellStyle name="Moneda 2 3 11 2 2" xfId="3696"/>
    <cellStyle name="Moneda 2 3 11 3 2" xfId="3697"/>
    <cellStyle name="Moneda 2 3 12 2" xfId="3698"/>
    <cellStyle name="Moneda 2 3 2 12" xfId="3699"/>
    <cellStyle name="Moneda 2 3 2 10 2" xfId="3700"/>
    <cellStyle name="Moneda 2 3 2 11 2" xfId="3701"/>
    <cellStyle name="Moneda 2 3 2 2 9" xfId="3702"/>
    <cellStyle name="Moneda 2 3 2 2 2 8" xfId="3703"/>
    <cellStyle name="Moneda 2 3 2 2 2 2 7" xfId="3704"/>
    <cellStyle name="Moneda 2 3 2 2 2 2 2 4" xfId="3705"/>
    <cellStyle name="Moneda 2 3 2 2 2 2 2 2 3" xfId="3706"/>
    <cellStyle name="Moneda 2 3 2 2 2 2 2 2 2 2" xfId="3707"/>
    <cellStyle name="Moneda 2 3 2 2 2 2 2 3 2" xfId="3708"/>
    <cellStyle name="Moneda 2 3 2 2 2 2 3 4" xfId="3709"/>
    <cellStyle name="Moneda 2 3 2 2 2 2 3 2 2" xfId="3710"/>
    <cellStyle name="Moneda 2 3 2 2 2 2 3 3 2" xfId="3711"/>
    <cellStyle name="Moneda 2 3 2 2 2 2 4 3" xfId="3712"/>
    <cellStyle name="Moneda 2 3 2 2 2 2 4 2 2" xfId="3713"/>
    <cellStyle name="Moneda 2 3 2 2 2 2 5 2" xfId="3714"/>
    <cellStyle name="Moneda 2 3 2 2 2 2 6 2" xfId="3715"/>
    <cellStyle name="Moneda 2 3 2 2 2 3 4" xfId="3716"/>
    <cellStyle name="Moneda 2 3 2 2 2 3 2 3" xfId="3717"/>
    <cellStyle name="Moneda 2 3 2 2 2 3 2 2 2" xfId="3718"/>
    <cellStyle name="Moneda 2 3 2 2 2 3 3 2" xfId="3719"/>
    <cellStyle name="Moneda 2 3 2 2 2 4 4" xfId="3720"/>
    <cellStyle name="Moneda 2 3 2 2 2 4 2 2" xfId="3721"/>
    <cellStyle name="Moneda 2 3 2 2 2 4 3 2" xfId="3722"/>
    <cellStyle name="Moneda 2 3 2 2 2 5 3" xfId="3723"/>
    <cellStyle name="Moneda 2 3 2 2 2 5 2 2" xfId="3724"/>
    <cellStyle name="Moneda 2 3 2 2 2 6 2" xfId="3725"/>
    <cellStyle name="Moneda 2 3 2 2 2 7 2" xfId="3726"/>
    <cellStyle name="Moneda 2 3 2 2 3 7" xfId="3727"/>
    <cellStyle name="Moneda 2 3 2 2 3 2 5" xfId="3728"/>
    <cellStyle name="Moneda 2 3 2 2 3 2 2 4" xfId="3729"/>
    <cellStyle name="Moneda 2 3 2 2 3 2 2 2 2" xfId="3730"/>
    <cellStyle name="Moneda 2 3 2 2 3 2 2 3 2" xfId="3731"/>
    <cellStyle name="Moneda 2 3 2 2 3 2 3 2" xfId="3732"/>
    <cellStyle name="Moneda 2 3 2 2 3 2 4 2" xfId="3733"/>
    <cellStyle name="Moneda 2 3 2 2 3 3 4" xfId="3734"/>
    <cellStyle name="Moneda 2 3 2 2 3 3 2 3" xfId="3735"/>
    <cellStyle name="Moneda 2 3 2 2 3 3 2 2 2" xfId="3736"/>
    <cellStyle name="Moneda 2 3 2 2 3 3 3 2" xfId="3737"/>
    <cellStyle name="Moneda 2 3 2 2 3 4 4" xfId="3738"/>
    <cellStyle name="Moneda 2 3 2 2 3 4 2 2" xfId="3739"/>
    <cellStyle name="Moneda 2 3 2 2 3 4 3 2" xfId="3740"/>
    <cellStyle name="Moneda 2 3 2 2 3 5 2" xfId="3741"/>
    <cellStyle name="Moneda 2 3 2 2 3 6 2" xfId="3742"/>
    <cellStyle name="Moneda 2 3 2 2 4 6" xfId="3743"/>
    <cellStyle name="Moneda 2 3 2 2 4 2 5" xfId="3744"/>
    <cellStyle name="Moneda 2 3 2 2 4 2 2 3" xfId="3745"/>
    <cellStyle name="Moneda 2 3 2 2 4 2 2 2 2" xfId="3746"/>
    <cellStyle name="Moneda 2 3 2 2 4 2 3 2" xfId="3747"/>
    <cellStyle name="Moneda 2 3 2 2 4 2 4 2" xfId="3748"/>
    <cellStyle name="Moneda 2 3 2 2 4 3 3" xfId="3749"/>
    <cellStyle name="Moneda 2 3 2 2 4 3 2 2" xfId="3750"/>
    <cellStyle name="Moneda 2 3 2 2 4 4 2" xfId="3751"/>
    <cellStyle name="Moneda 2 3 2 2 4 5 2" xfId="3752"/>
    <cellStyle name="Moneda 2 3 2 2 5 5" xfId="3753"/>
    <cellStyle name="Moneda 2 3 2 2 5 2 4" xfId="3754"/>
    <cellStyle name="Moneda 2 3 2 2 5 2 2 2" xfId="3755"/>
    <cellStyle name="Moneda 2 3 2 2 5 2 3 2" xfId="3756"/>
    <cellStyle name="Moneda 2 3 2 2 5 3 2" xfId="3757"/>
    <cellStyle name="Moneda 2 3 2 2 5 4 2" xfId="3758"/>
    <cellStyle name="Moneda 2 3 2 2 6 4" xfId="3759"/>
    <cellStyle name="Moneda 2 3 2 2 6 2 3" xfId="3760"/>
    <cellStyle name="Moneda 2 3 2 2 6 2 2 2" xfId="3761"/>
    <cellStyle name="Moneda 2 3 2 2 6 3 2" xfId="3762"/>
    <cellStyle name="Moneda 2 3 2 2 7 3" xfId="3763"/>
    <cellStyle name="Moneda 2 3 2 2 7 2 2" xfId="3764"/>
    <cellStyle name="Moneda 2 3 2 2 8 2" xfId="3765"/>
    <cellStyle name="Moneda 2 3 2 3 9" xfId="3766"/>
    <cellStyle name="Moneda 2 3 2 3 2 8" xfId="3767"/>
    <cellStyle name="Moneda 2 3 2 3 2 2 7" xfId="3768"/>
    <cellStyle name="Moneda 2 3 2 3 2 2 2 4" xfId="3769"/>
    <cellStyle name="Moneda 2 3 2 3 2 2 2 2 2" xfId="3770"/>
    <cellStyle name="Moneda 2 3 2 3 2 2 2 3 2" xfId="3771"/>
    <cellStyle name="Moneda 2 3 2 3 2 2 3 3" xfId="3772"/>
    <cellStyle name="Moneda 2 3 2 3 2 2 3 2 2" xfId="3773"/>
    <cellStyle name="Moneda 2 3 2 3 2 2 4 3" xfId="3774"/>
    <cellStyle name="Moneda 2 3 2 3 2 2 4 2 2" xfId="3775"/>
    <cellStyle name="Moneda 2 3 2 3 2 2 5 2" xfId="3776"/>
    <cellStyle name="Moneda 2 3 2 3 2 2 6 2" xfId="3777"/>
    <cellStyle name="Moneda 2 3 2 3 2 3 4" xfId="3778"/>
    <cellStyle name="Moneda 2 3 2 3 2 3 2 2" xfId="3779"/>
    <cellStyle name="Moneda 2 3 2 3 2 3 3 2" xfId="3780"/>
    <cellStyle name="Moneda 2 3 2 3 2 4 3" xfId="3781"/>
    <cellStyle name="Moneda 2 3 2 3 2 4 2 2" xfId="3782"/>
    <cellStyle name="Moneda 2 3 2 3 2 5 3" xfId="3783"/>
    <cellStyle name="Moneda 2 3 2 3 2 5 2 2" xfId="3784"/>
    <cellStyle name="Moneda 2 3 2 3 2 6 2" xfId="3785"/>
    <cellStyle name="Moneda 2 3 2 3 2 7 2" xfId="3786"/>
    <cellStyle name="Moneda 2 3 2 3 3 7" xfId="3787"/>
    <cellStyle name="Moneda 2 3 2 3 3 2 4" xfId="3788"/>
    <cellStyle name="Moneda 2 3 2 3 3 2 2 2" xfId="3789"/>
    <cellStyle name="Moneda 2 3 2 3 3 2 3 2" xfId="3790"/>
    <cellStyle name="Moneda 2 3 2 3 3 3 3" xfId="3791"/>
    <cellStyle name="Moneda 2 3 2 3 3 3 2 2" xfId="3792"/>
    <cellStyle name="Moneda 2 3 2 3 3 4 3" xfId="3793"/>
    <cellStyle name="Moneda 2 3 2 3 3 4 2 2" xfId="3794"/>
    <cellStyle name="Moneda 2 3 2 3 3 5 2" xfId="3795"/>
    <cellStyle name="Moneda 2 3 2 3 3 6 2" xfId="3796"/>
    <cellStyle name="Moneda 2 3 2 3 4 4" xfId="3797"/>
    <cellStyle name="Moneda 2 3 2 3 4 2 2" xfId="3798"/>
    <cellStyle name="Moneda 2 3 2 3 4 3 2" xfId="3799"/>
    <cellStyle name="Moneda 2 3 2 3 5 3" xfId="3800"/>
    <cellStyle name="Moneda 2 3 2 3 5 2 2" xfId="3801"/>
    <cellStyle name="Moneda 2 3 2 3 6 3" xfId="3802"/>
    <cellStyle name="Moneda 2 3 2 3 6 2 2" xfId="3803"/>
    <cellStyle name="Moneda 2 3 2 3 7 2" xfId="3804"/>
    <cellStyle name="Moneda 2 3 2 3 8 2" xfId="3805"/>
    <cellStyle name="Moneda 2 3 2 4 9" xfId="3806"/>
    <cellStyle name="Moneda 2 3 2 4 2 8" xfId="3807"/>
    <cellStyle name="Moneda 2 3 2 4 2 2 7" xfId="3808"/>
    <cellStyle name="Moneda 2 3 2 4 2 2 2 4" xfId="3809"/>
    <cellStyle name="Moneda 2 3 2 4 2 2 2 2 2" xfId="3810"/>
    <cellStyle name="Moneda 2 3 2 4 2 2 2 3 2" xfId="3811"/>
    <cellStyle name="Moneda 2 3 2 4 2 2 3 3" xfId="3812"/>
    <cellStyle name="Moneda 2 3 2 4 2 2 3 2 2" xfId="3813"/>
    <cellStyle name="Moneda 2 3 2 4 2 2 4 3" xfId="3814"/>
    <cellStyle name="Moneda 2 3 2 4 2 2 4 2 2" xfId="3815"/>
    <cellStyle name="Moneda 2 3 2 4 2 2 5 2" xfId="3816"/>
    <cellStyle name="Moneda 2 3 2 4 2 2 6 2" xfId="3817"/>
    <cellStyle name="Moneda 2 3 2 4 2 3 4" xfId="3818"/>
    <cellStyle name="Moneda 2 3 2 4 2 3 2 2" xfId="3819"/>
    <cellStyle name="Moneda 2 3 2 4 2 3 3 2" xfId="3820"/>
    <cellStyle name="Moneda 2 3 2 4 2 4 3" xfId="3821"/>
    <cellStyle name="Moneda 2 3 2 4 2 4 2 2" xfId="3822"/>
    <cellStyle name="Moneda 2 3 2 4 2 5 3" xfId="3823"/>
    <cellStyle name="Moneda 2 3 2 4 2 5 2 2" xfId="3824"/>
    <cellStyle name="Moneda 2 3 2 4 2 6 2" xfId="3825"/>
    <cellStyle name="Moneda 2 3 2 4 2 7 2" xfId="3826"/>
    <cellStyle name="Moneda 2 3 2 4 3 7" xfId="3827"/>
    <cellStyle name="Moneda 2 3 2 4 3 2 4" xfId="3828"/>
    <cellStyle name="Moneda 2 3 2 4 3 2 2 2" xfId="3829"/>
    <cellStyle name="Moneda 2 3 2 4 3 2 3 2" xfId="3830"/>
    <cellStyle name="Moneda 2 3 2 4 3 3 3" xfId="3831"/>
    <cellStyle name="Moneda 2 3 2 4 3 3 2 2" xfId="3832"/>
    <cellStyle name="Moneda 2 3 2 4 3 4 3" xfId="3833"/>
    <cellStyle name="Moneda 2 3 2 4 3 4 2 2" xfId="3834"/>
    <cellStyle name="Moneda 2 3 2 4 3 5 2" xfId="3835"/>
    <cellStyle name="Moneda 2 3 2 4 3 6 2" xfId="3836"/>
    <cellStyle name="Moneda 2 3 2 4 4 4" xfId="3837"/>
    <cellStyle name="Moneda 2 3 2 4 4 2 2" xfId="3838"/>
    <cellStyle name="Moneda 2 3 2 4 4 3 2" xfId="3839"/>
    <cellStyle name="Moneda 2 3 2 4 5 3" xfId="3840"/>
    <cellStyle name="Moneda 2 3 2 4 5 2 2" xfId="3841"/>
    <cellStyle name="Moneda 2 3 2 4 6 3" xfId="3842"/>
    <cellStyle name="Moneda 2 3 2 4 6 2 2" xfId="3843"/>
    <cellStyle name="Moneda 2 3 2 4 7 2" xfId="3844"/>
    <cellStyle name="Moneda 2 3 2 4 8 2" xfId="3845"/>
    <cellStyle name="Moneda 2 3 2 5 8" xfId="3846"/>
    <cellStyle name="Moneda 2 3 2 5 2 7" xfId="3847"/>
    <cellStyle name="Moneda 2 3 2 5 2 2 4" xfId="3848"/>
    <cellStyle name="Moneda 2 3 2 5 2 2 2 3" xfId="3849"/>
    <cellStyle name="Moneda 2 3 2 5 2 2 2 2 2" xfId="3850"/>
    <cellStyle name="Moneda 2 3 2 5 2 2 3 2" xfId="3851"/>
    <cellStyle name="Moneda 2 3 2 5 2 3 4" xfId="3852"/>
    <cellStyle name="Moneda 2 3 2 5 2 3 2 2" xfId="3853"/>
    <cellStyle name="Moneda 2 3 2 5 2 3 3 2" xfId="3854"/>
    <cellStyle name="Moneda 2 3 2 5 2 4 3" xfId="3855"/>
    <cellStyle name="Moneda 2 3 2 5 2 4 2 2" xfId="3856"/>
    <cellStyle name="Moneda 2 3 2 5 2 5 2" xfId="3857"/>
    <cellStyle name="Moneda 2 3 2 5 2 6 2" xfId="3858"/>
    <cellStyle name="Moneda 2 3 2 5 3 4" xfId="3859"/>
    <cellStyle name="Moneda 2 3 2 5 3 2 3" xfId="3860"/>
    <cellStyle name="Moneda 2 3 2 5 3 2 2 2" xfId="3861"/>
    <cellStyle name="Moneda 2 3 2 5 3 3 2" xfId="3862"/>
    <cellStyle name="Moneda 2 3 2 5 4 4" xfId="3863"/>
    <cellStyle name="Moneda 2 3 2 5 4 2 2" xfId="3864"/>
    <cellStyle name="Moneda 2 3 2 5 4 3 2" xfId="3865"/>
    <cellStyle name="Moneda 2 3 2 5 5 3" xfId="3866"/>
    <cellStyle name="Moneda 2 3 2 5 5 2 2" xfId="3867"/>
    <cellStyle name="Moneda 2 3 2 5 6 2" xfId="3868"/>
    <cellStyle name="Moneda 2 3 2 5 7 2" xfId="3869"/>
    <cellStyle name="Moneda 2 3 2 6 7" xfId="3870"/>
    <cellStyle name="Moneda 2 3 2 6 2 4" xfId="3871"/>
    <cellStyle name="Moneda 2 3 2 6 2 2 3" xfId="3872"/>
    <cellStyle name="Moneda 2 3 2 6 2 2 2 2" xfId="3873"/>
    <cellStyle name="Moneda 2 3 2 6 2 3 2" xfId="3874"/>
    <cellStyle name="Moneda 2 3 2 6 3 4" xfId="3875"/>
    <cellStyle name="Moneda 2 3 2 6 3 2 2" xfId="3876"/>
    <cellStyle name="Moneda 2 3 2 6 3 3 2" xfId="3877"/>
    <cellStyle name="Moneda 2 3 2 6 4 3" xfId="3878"/>
    <cellStyle name="Moneda 2 3 2 6 4 2 2" xfId="3879"/>
    <cellStyle name="Moneda 2 3 2 6 5 2" xfId="3880"/>
    <cellStyle name="Moneda 2 3 2 6 6 2" xfId="3881"/>
    <cellStyle name="Moneda 2 3 2 7 4" xfId="3882"/>
    <cellStyle name="Moneda 2 3 2 7 2 3" xfId="3883"/>
    <cellStyle name="Moneda 2 3 2 7 2 2 2" xfId="3884"/>
    <cellStyle name="Moneda 2 3 2 7 3 2" xfId="3885"/>
    <cellStyle name="Moneda 2 3 2 8 4" xfId="3886"/>
    <cellStyle name="Moneda 2 3 2 8 2 2" xfId="3887"/>
    <cellStyle name="Moneda 2 3 2 8 3 2" xfId="3888"/>
    <cellStyle name="Moneda 2 3 2 9 3" xfId="3889"/>
    <cellStyle name="Moneda 2 3 2 9 2 2" xfId="3890"/>
    <cellStyle name="Moneda 2 3 3 9" xfId="3891"/>
    <cellStyle name="Moneda 2 3 3 2 8" xfId="3892"/>
    <cellStyle name="Moneda 2 3 3 2 2 7" xfId="3893"/>
    <cellStyle name="Moneda 2 3 3 2 2 2 4" xfId="3894"/>
    <cellStyle name="Moneda 2 3 3 2 2 2 2 3" xfId="3895"/>
    <cellStyle name="Moneda 2 3 3 2 2 2 2 2 2" xfId="3896"/>
    <cellStyle name="Moneda 2 3 3 2 2 2 3 2" xfId="3897"/>
    <cellStyle name="Moneda 2 3 3 2 2 3 4" xfId="3898"/>
    <cellStyle name="Moneda 2 3 3 2 2 3 2 2" xfId="3899"/>
    <cellStyle name="Moneda 2 3 3 2 2 3 3 2" xfId="3900"/>
    <cellStyle name="Moneda 2 3 3 2 2 4 3" xfId="3901"/>
    <cellStyle name="Moneda 2 3 3 2 2 4 2 2" xfId="3902"/>
    <cellStyle name="Moneda 2 3 3 2 2 5 2" xfId="3903"/>
    <cellStyle name="Moneda 2 3 3 2 2 6 2" xfId="3904"/>
    <cellStyle name="Moneda 2 3 3 2 3 4" xfId="3905"/>
    <cellStyle name="Moneda 2 3 3 2 3 2 3" xfId="3906"/>
    <cellStyle name="Moneda 2 3 3 2 3 2 2 2" xfId="3907"/>
    <cellStyle name="Moneda 2 3 3 2 3 3 2" xfId="3908"/>
    <cellStyle name="Moneda 2 3 3 2 4 4" xfId="3909"/>
    <cellStyle name="Moneda 2 3 3 2 4 2 2" xfId="3910"/>
    <cellStyle name="Moneda 2 3 3 2 4 3 2" xfId="3911"/>
    <cellStyle name="Moneda 2 3 3 2 5 3" xfId="3912"/>
    <cellStyle name="Moneda 2 3 3 2 5 2 2" xfId="3913"/>
    <cellStyle name="Moneda 2 3 3 2 6 2" xfId="3914"/>
    <cellStyle name="Moneda 2 3 3 2 7 2" xfId="3915"/>
    <cellStyle name="Moneda 2 3 3 3 7" xfId="3916"/>
    <cellStyle name="Moneda 2 3 3 3 2 5" xfId="3917"/>
    <cellStyle name="Moneda 2 3 3 3 2 2 4" xfId="3918"/>
    <cellStyle name="Moneda 2 3 3 3 2 2 2 2" xfId="3919"/>
    <cellStyle name="Moneda 2 3 3 3 2 2 3 2" xfId="3920"/>
    <cellStyle name="Moneda 2 3 3 3 2 3 2" xfId="3921"/>
    <cellStyle name="Moneda 2 3 3 3 2 4 2" xfId="3922"/>
    <cellStyle name="Moneda 2 3 3 3 3 4" xfId="3923"/>
    <cellStyle name="Moneda 2 3 3 3 3 2 3" xfId="3924"/>
    <cellStyle name="Moneda 2 3 3 3 3 2 2 2" xfId="3925"/>
    <cellStyle name="Moneda 2 3 3 3 3 3 2" xfId="3926"/>
    <cellStyle name="Moneda 2 3 3 3 4 4" xfId="3927"/>
    <cellStyle name="Moneda 2 3 3 3 4 2 2" xfId="3928"/>
    <cellStyle name="Moneda 2 3 3 3 4 3 2" xfId="3929"/>
    <cellStyle name="Moneda 2 3 3 3 5 2" xfId="3930"/>
    <cellStyle name="Moneda 2 3 3 3 6 2" xfId="3931"/>
    <cellStyle name="Moneda 2 3 3 4 6" xfId="3932"/>
    <cellStyle name="Moneda 2 3 3 4 2 5" xfId="3933"/>
    <cellStyle name="Moneda 2 3 3 4 2 2 3" xfId="3934"/>
    <cellStyle name="Moneda 2 3 3 4 2 2 2 2" xfId="3935"/>
    <cellStyle name="Moneda 2 3 3 4 2 3 2" xfId="3936"/>
    <cellStyle name="Moneda 2 3 3 4 2 4 2" xfId="3937"/>
    <cellStyle name="Moneda 2 3 3 4 3 3" xfId="3938"/>
    <cellStyle name="Moneda 2 3 3 4 3 2 2" xfId="3939"/>
    <cellStyle name="Moneda 2 3 3 4 4 2" xfId="3940"/>
    <cellStyle name="Moneda 2 3 3 4 5 2" xfId="3941"/>
    <cellStyle name="Moneda 2 3 3 5 5" xfId="3942"/>
    <cellStyle name="Moneda 2 3 3 5 2 4" xfId="3943"/>
    <cellStyle name="Moneda 2 3 3 5 2 2 2" xfId="3944"/>
    <cellStyle name="Moneda 2 3 3 5 2 3 2" xfId="3945"/>
    <cellStyle name="Moneda 2 3 3 5 3 2" xfId="3946"/>
    <cellStyle name="Moneda 2 3 3 5 4 2" xfId="3947"/>
    <cellStyle name="Moneda 2 3 3 6 4" xfId="3948"/>
    <cellStyle name="Moneda 2 3 3 6 2 3" xfId="3949"/>
    <cellStyle name="Moneda 2 3 3 6 2 2 2" xfId="3950"/>
    <cellStyle name="Moneda 2 3 3 6 3 2" xfId="3951"/>
    <cellStyle name="Moneda 2 3 3 7 3" xfId="3952"/>
    <cellStyle name="Moneda 2 3 3 7 2 2" xfId="3953"/>
    <cellStyle name="Moneda 2 3 3 8 2" xfId="3954"/>
    <cellStyle name="Moneda 2 3 4 9" xfId="3955"/>
    <cellStyle name="Moneda 2 3 4 2 8" xfId="3956"/>
    <cellStyle name="Moneda 2 3 4 2 2 7" xfId="3957"/>
    <cellStyle name="Moneda 2 3 4 2 2 2 4" xfId="3958"/>
    <cellStyle name="Moneda 2 3 4 2 2 2 2 3" xfId="3959"/>
    <cellStyle name="Moneda 2 3 4 2 2 2 2 2 2" xfId="3960"/>
    <cellStyle name="Moneda 2 3 4 2 2 2 3 2" xfId="3961"/>
    <cellStyle name="Moneda 2 3 4 2 2 3 4" xfId="3962"/>
    <cellStyle name="Moneda 2 3 4 2 2 3 2 2" xfId="3963"/>
    <cellStyle name="Moneda 2 3 4 2 2 3 3 2" xfId="3964"/>
    <cellStyle name="Moneda 2 3 4 2 2 4 3" xfId="3965"/>
    <cellStyle name="Moneda 2 3 4 2 2 4 2 2" xfId="3966"/>
    <cellStyle name="Moneda 2 3 4 2 2 5 2" xfId="3967"/>
    <cellStyle name="Moneda 2 3 4 2 2 6 2" xfId="3968"/>
    <cellStyle name="Moneda 2 3 4 2 3 4" xfId="3969"/>
    <cellStyle name="Moneda 2 3 4 2 3 2 3" xfId="3970"/>
    <cellStyle name="Moneda 2 3 4 2 3 2 2 2" xfId="3971"/>
    <cellStyle name="Moneda 2 3 4 2 3 3 2" xfId="3972"/>
    <cellStyle name="Moneda 2 3 4 2 4 4" xfId="3973"/>
    <cellStyle name="Moneda 2 3 4 2 4 2 2" xfId="3974"/>
    <cellStyle name="Moneda 2 3 4 2 4 3 2" xfId="3975"/>
    <cellStyle name="Moneda 2 3 4 2 5 3" xfId="3976"/>
    <cellStyle name="Moneda 2 3 4 2 5 2 2" xfId="3977"/>
    <cellStyle name="Moneda 2 3 4 2 6 2" xfId="3978"/>
    <cellStyle name="Moneda 2 3 4 2 7 2" xfId="3979"/>
    <cellStyle name="Moneda 2 3 4 3 7" xfId="3980"/>
    <cellStyle name="Moneda 2 3 4 3 2 5" xfId="3981"/>
    <cellStyle name="Moneda 2 3 4 3 2 2 4" xfId="3982"/>
    <cellStyle name="Moneda 2 3 4 3 2 2 2 2" xfId="3983"/>
    <cellStyle name="Moneda 2 3 4 3 2 2 3 2" xfId="3984"/>
    <cellStyle name="Moneda 2 3 4 3 2 3 2" xfId="3985"/>
    <cellStyle name="Moneda 2 3 4 3 2 4 2" xfId="3986"/>
    <cellStyle name="Moneda 2 3 4 3 3 4" xfId="3987"/>
    <cellStyle name="Moneda 2 3 4 3 3 2 3" xfId="3988"/>
    <cellStyle name="Moneda 2 3 4 3 3 2 2 2" xfId="3989"/>
    <cellStyle name="Moneda 2 3 4 3 3 3 2" xfId="3990"/>
    <cellStyle name="Moneda 2 3 4 3 4 4" xfId="3991"/>
    <cellStyle name="Moneda 2 3 4 3 4 2 2" xfId="3992"/>
    <cellStyle name="Moneda 2 3 4 3 4 3 2" xfId="3993"/>
    <cellStyle name="Moneda 2 3 4 3 5 2" xfId="3994"/>
    <cellStyle name="Moneda 2 3 4 3 6 2" xfId="3995"/>
    <cellStyle name="Moneda 2 3 4 4 6" xfId="3996"/>
    <cellStyle name="Moneda 2 3 4 4 2 5" xfId="3997"/>
    <cellStyle name="Moneda 2 3 4 4 2 2 3" xfId="3998"/>
    <cellStyle name="Moneda 2 3 4 4 2 2 2 2" xfId="3999"/>
    <cellStyle name="Moneda 2 3 4 4 2 3 2" xfId="4000"/>
    <cellStyle name="Moneda 2 3 4 4 2 4 2" xfId="4001"/>
    <cellStyle name="Moneda 2 3 4 4 3 3" xfId="4002"/>
    <cellStyle name="Moneda 2 3 4 4 3 2 2" xfId="4003"/>
    <cellStyle name="Moneda 2 3 4 4 4 2" xfId="4004"/>
    <cellStyle name="Moneda 2 3 4 4 5 2" xfId="4005"/>
    <cellStyle name="Moneda 2 3 4 5 5" xfId="4006"/>
    <cellStyle name="Moneda 2 3 4 5 2 4" xfId="4007"/>
    <cellStyle name="Moneda 2 3 4 5 2 2 2" xfId="4008"/>
    <cellStyle name="Moneda 2 3 4 5 2 3 2" xfId="4009"/>
    <cellStyle name="Moneda 2 3 4 5 3 2" xfId="4010"/>
    <cellStyle name="Moneda 2 3 4 5 4 2" xfId="4011"/>
    <cellStyle name="Moneda 2 3 4 6 4" xfId="4012"/>
    <cellStyle name="Moneda 2 3 4 6 2 3" xfId="4013"/>
    <cellStyle name="Moneda 2 3 4 6 2 2 2" xfId="4014"/>
    <cellStyle name="Moneda 2 3 4 6 3 2" xfId="4015"/>
    <cellStyle name="Moneda 2 3 4 7 3" xfId="4016"/>
    <cellStyle name="Moneda 2 3 4 7 2 2" xfId="4017"/>
    <cellStyle name="Moneda 2 3 4 8 2" xfId="4018"/>
    <cellStyle name="Moneda 2 3 5 9" xfId="4019"/>
    <cellStyle name="Moneda 2 3 5 2 8" xfId="4020"/>
    <cellStyle name="Moneda 2 3 5 2 2 7" xfId="4021"/>
    <cellStyle name="Moneda 2 3 5 2 2 2 4" xfId="4022"/>
    <cellStyle name="Moneda 2 3 5 2 2 2 2 2" xfId="4023"/>
    <cellStyle name="Moneda 2 3 5 2 2 2 3 2" xfId="4024"/>
    <cellStyle name="Moneda 2 3 5 2 2 3 3" xfId="4025"/>
    <cellStyle name="Moneda 2 3 5 2 2 3 2 2" xfId="4026"/>
    <cellStyle name="Moneda 2 3 5 2 2 4 3" xfId="4027"/>
    <cellStyle name="Moneda 2 3 5 2 2 4 2 2" xfId="4028"/>
    <cellStyle name="Moneda 2 3 5 2 2 5 2" xfId="4029"/>
    <cellStyle name="Moneda 2 3 5 2 2 6 2" xfId="4030"/>
    <cellStyle name="Moneda 2 3 5 2 3 4" xfId="4031"/>
    <cellStyle name="Moneda 2 3 5 2 3 2 2" xfId="4032"/>
    <cellStyle name="Moneda 2 3 5 2 3 3 2" xfId="4033"/>
    <cellStyle name="Moneda 2 3 5 2 4 3" xfId="4034"/>
    <cellStyle name="Moneda 2 3 5 2 4 2 2" xfId="4035"/>
    <cellStyle name="Moneda 2 3 5 2 5 3" xfId="4036"/>
    <cellStyle name="Moneda 2 3 5 2 5 2 2" xfId="4037"/>
    <cellStyle name="Moneda 2 3 5 2 6 2" xfId="4038"/>
    <cellStyle name="Moneda 2 3 5 2 7 2" xfId="4039"/>
    <cellStyle name="Moneda 2 3 5 3 7" xfId="4040"/>
    <cellStyle name="Moneda 2 3 5 3 2 4" xfId="4041"/>
    <cellStyle name="Moneda 2 3 5 3 2 2 2" xfId="4042"/>
    <cellStyle name="Moneda 2 3 5 3 2 3 2" xfId="4043"/>
    <cellStyle name="Moneda 2 3 5 3 3 3" xfId="4044"/>
    <cellStyle name="Moneda 2 3 5 3 3 2 2" xfId="4045"/>
    <cellStyle name="Moneda 2 3 5 3 4 3" xfId="4046"/>
    <cellStyle name="Moneda 2 3 5 3 4 2 2" xfId="4047"/>
    <cellStyle name="Moneda 2 3 5 3 5 2" xfId="4048"/>
    <cellStyle name="Moneda 2 3 5 3 6 2" xfId="4049"/>
    <cellStyle name="Moneda 2 3 5 4 4" xfId="4050"/>
    <cellStyle name="Moneda 2 3 5 4 2 2" xfId="4051"/>
    <cellStyle name="Moneda 2 3 5 4 3 2" xfId="4052"/>
    <cellStyle name="Moneda 2 3 5 5 3" xfId="4053"/>
    <cellStyle name="Moneda 2 3 5 5 2 2" xfId="4054"/>
    <cellStyle name="Moneda 2 3 5 6 3" xfId="4055"/>
    <cellStyle name="Moneda 2 3 5 6 2 2" xfId="4056"/>
    <cellStyle name="Moneda 2 3 5 7 2" xfId="4057"/>
    <cellStyle name="Moneda 2 3 5 8 2" xfId="4058"/>
    <cellStyle name="Moneda 2 3 6 8" xfId="4059"/>
    <cellStyle name="Moneda 2 3 6 2 7" xfId="4060"/>
    <cellStyle name="Moneda 2 3 6 2 2 4" xfId="4061"/>
    <cellStyle name="Moneda 2 3 6 2 2 2 3" xfId="4062"/>
    <cellStyle name="Moneda 2 3 6 2 2 2 2 2" xfId="4063"/>
    <cellStyle name="Moneda 2 3 6 2 2 3 2" xfId="4064"/>
    <cellStyle name="Moneda 2 3 6 2 3 4" xfId="4065"/>
    <cellStyle name="Moneda 2 3 6 2 3 2 2" xfId="4066"/>
    <cellStyle name="Moneda 2 3 6 2 3 3 2" xfId="4067"/>
    <cellStyle name="Moneda 2 3 6 2 4 3" xfId="4068"/>
    <cellStyle name="Moneda 2 3 6 2 4 2 2" xfId="4069"/>
    <cellStyle name="Moneda 2 3 6 2 5 2" xfId="4070"/>
    <cellStyle name="Moneda 2 3 6 2 6 2" xfId="4071"/>
    <cellStyle name="Moneda 2 3 6 3 4" xfId="4072"/>
    <cellStyle name="Moneda 2 3 6 3 2 3" xfId="4073"/>
    <cellStyle name="Moneda 2 3 6 3 2 2 2" xfId="4074"/>
    <cellStyle name="Moneda 2 3 6 3 3 2" xfId="4075"/>
    <cellStyle name="Moneda 2 3 6 4 4" xfId="4076"/>
    <cellStyle name="Moneda 2 3 6 4 2 2" xfId="4077"/>
    <cellStyle name="Moneda 2 3 6 4 3 2" xfId="4078"/>
    <cellStyle name="Moneda 2 3 6 5 3" xfId="4079"/>
    <cellStyle name="Moneda 2 3 6 5 2 2" xfId="4080"/>
    <cellStyle name="Moneda 2 3 6 6 2" xfId="4081"/>
    <cellStyle name="Moneda 2 3 6 7 2" xfId="4082"/>
    <cellStyle name="Moneda 2 3 7 7" xfId="4083"/>
    <cellStyle name="Moneda 2 3 7 2 5" xfId="4084"/>
    <cellStyle name="Moneda 2 3 7 2 2 4" xfId="4085"/>
    <cellStyle name="Moneda 2 3 7 2 2 2 2" xfId="4086"/>
    <cellStyle name="Moneda 2 3 7 2 2 3 2" xfId="4087"/>
    <cellStyle name="Moneda 2 3 7 2 3 2" xfId="4088"/>
    <cellStyle name="Moneda 2 3 7 2 4 2" xfId="4089"/>
    <cellStyle name="Moneda 2 3 7 3 4" xfId="4090"/>
    <cellStyle name="Moneda 2 3 7 3 2 3" xfId="4091"/>
    <cellStyle name="Moneda 2 3 7 3 2 2 2" xfId="4092"/>
    <cellStyle name="Moneda 2 3 7 3 3 2" xfId="4093"/>
    <cellStyle name="Moneda 2 3 7 4 4" xfId="4094"/>
    <cellStyle name="Moneda 2 3 7 4 2 2" xfId="4095"/>
    <cellStyle name="Moneda 2 3 7 4 3 2" xfId="4096"/>
    <cellStyle name="Moneda 2 3 7 5 2" xfId="4097"/>
    <cellStyle name="Moneda 2 3 7 6 2" xfId="4098"/>
    <cellStyle name="Moneda 2 3 8 5" xfId="4099"/>
    <cellStyle name="Moneda 2 3 8 2 4" xfId="4100"/>
    <cellStyle name="Moneda 2 3 8 2 2 2" xfId="4101"/>
    <cellStyle name="Moneda 2 3 8 2 3 2" xfId="4102"/>
    <cellStyle name="Moneda 2 3 8 3 2" xfId="4103"/>
    <cellStyle name="Moneda 2 3 8 4 2" xfId="4104"/>
    <cellStyle name="Moneda 2 3 9 4" xfId="4105"/>
    <cellStyle name="Moneda 2 3 9 2 3" xfId="4106"/>
    <cellStyle name="Moneda 2 3 9 2 2 2" xfId="4107"/>
    <cellStyle name="Moneda 2 3 9 3 2" xfId="4108"/>
    <cellStyle name="Moneda 2 5 6" xfId="4109"/>
    <cellStyle name="Moneda 2 5 2 3" xfId="4110"/>
    <cellStyle name="Moneda 2 5 2 2 2" xfId="4111"/>
    <cellStyle name="Moneda 2 5 3 3" xfId="4112"/>
    <cellStyle name="Moneda 2 5 3 2 2" xfId="4113"/>
    <cellStyle name="Moneda 2 5 4 3" xfId="4114"/>
    <cellStyle name="Moneda 2 5 4 2 2" xfId="4115"/>
    <cellStyle name="Moneda 2 5 5 2" xfId="4116"/>
    <cellStyle name="Moneda 20 9" xfId="4117"/>
    <cellStyle name="Moneda 20 2 8" xfId="4118"/>
    <cellStyle name="Moneda 20 2 2 6" xfId="4119"/>
    <cellStyle name="Moneda 20 2 2 2 3" xfId="4120"/>
    <cellStyle name="Moneda 20 2 2 2 2 2" xfId="4121"/>
    <cellStyle name="Moneda 20 2 2 3 3" xfId="4122"/>
    <cellStyle name="Moneda 20 2 2 3 2 2" xfId="4123"/>
    <cellStyle name="Moneda 20 2 2 4 3" xfId="4124"/>
    <cellStyle name="Moneda 20 2 2 4 2 2" xfId="4125"/>
    <cellStyle name="Moneda 20 2 2 5 2" xfId="4126"/>
    <cellStyle name="Moneda 20 2 3 3" xfId="4127"/>
    <cellStyle name="Moneda 20 2 3 2 2" xfId="4128"/>
    <cellStyle name="Moneda 20 2 4 3" xfId="4129"/>
    <cellStyle name="Moneda 20 2 4 2 2" xfId="4130"/>
    <cellStyle name="Moneda 20 2 5 3" xfId="4131"/>
    <cellStyle name="Moneda 20 2 5 2 2" xfId="4132"/>
    <cellStyle name="Moneda 20 2 6 2" xfId="4133"/>
    <cellStyle name="Moneda 20 2 7 2" xfId="4134"/>
    <cellStyle name="Moneda 20 3 6" xfId="4135"/>
    <cellStyle name="Moneda 20 3 2 3" xfId="4136"/>
    <cellStyle name="Moneda 20 3 2 2 2" xfId="4137"/>
    <cellStyle name="Moneda 20 3 3 3" xfId="4138"/>
    <cellStyle name="Moneda 20 3 3 2 2" xfId="4139"/>
    <cellStyle name="Moneda 20 3 4 3" xfId="4140"/>
    <cellStyle name="Moneda 20 3 4 2 2" xfId="4141"/>
    <cellStyle name="Moneda 20 3 5 2" xfId="4142"/>
    <cellStyle name="Moneda 20 4 3" xfId="4143"/>
    <cellStyle name="Moneda 20 4 2 2" xfId="4144"/>
    <cellStyle name="Moneda 20 5 3" xfId="4145"/>
    <cellStyle name="Moneda 20 5 2 2" xfId="4146"/>
    <cellStyle name="Moneda 20 6 3" xfId="4147"/>
    <cellStyle name="Moneda 20 6 2 2" xfId="4148"/>
    <cellStyle name="Moneda 20 7 2" xfId="4149"/>
    <cellStyle name="Moneda 20 8 2" xfId="4150"/>
    <cellStyle name="Moneda 21 9" xfId="4151"/>
    <cellStyle name="Moneda 21 2 8" xfId="4152"/>
    <cellStyle name="Moneda 21 2 2 6" xfId="4153"/>
    <cellStyle name="Moneda 21 2 2 2 3" xfId="4154"/>
    <cellStyle name="Moneda 21 2 2 2 2 2" xfId="4155"/>
    <cellStyle name="Moneda 21 2 2 3 3" xfId="4156"/>
    <cellStyle name="Moneda 21 2 2 3 2 2" xfId="4157"/>
    <cellStyle name="Moneda 21 2 2 4 3" xfId="4158"/>
    <cellStyle name="Moneda 21 2 2 4 2 2" xfId="4159"/>
    <cellStyle name="Moneda 21 2 2 5 2" xfId="4160"/>
    <cellStyle name="Moneda 21 2 3 3" xfId="4161"/>
    <cellStyle name="Moneda 21 2 3 2 2" xfId="4162"/>
    <cellStyle name="Moneda 21 2 4 3" xfId="4163"/>
    <cellStyle name="Moneda 21 2 4 2 2" xfId="4164"/>
    <cellStyle name="Moneda 21 2 5 3" xfId="4165"/>
    <cellStyle name="Moneda 21 2 5 2 2" xfId="4166"/>
    <cellStyle name="Moneda 21 2 6 2" xfId="4167"/>
    <cellStyle name="Moneda 21 2 7 2" xfId="4168"/>
    <cellStyle name="Moneda 21 3 6" xfId="4169"/>
    <cellStyle name="Moneda 21 3 2 3" xfId="4170"/>
    <cellStyle name="Moneda 21 3 2 2 2" xfId="4171"/>
    <cellStyle name="Moneda 21 3 3 3" xfId="4172"/>
    <cellStyle name="Moneda 21 3 3 2 2" xfId="4173"/>
    <cellStyle name="Moneda 21 3 4 3" xfId="4174"/>
    <cellStyle name="Moneda 21 3 4 2 2" xfId="4175"/>
    <cellStyle name="Moneda 21 3 5 2" xfId="4176"/>
    <cellStyle name="Moneda 21 4 3" xfId="4177"/>
    <cellStyle name="Moneda 21 4 2 2" xfId="4178"/>
    <cellStyle name="Moneda 21 5 3" xfId="4179"/>
    <cellStyle name="Moneda 21 5 2 2" xfId="4180"/>
    <cellStyle name="Moneda 21 6 3" xfId="4181"/>
    <cellStyle name="Moneda 21 6 2 2" xfId="4182"/>
    <cellStyle name="Moneda 21 7 2" xfId="4183"/>
    <cellStyle name="Moneda 21 8 2" xfId="4184"/>
    <cellStyle name="Moneda 22 2 7" xfId="4185"/>
    <cellStyle name="Moneda 22 2 2 6" xfId="4186"/>
    <cellStyle name="Moneda 22 2 2 2 3" xfId="4187"/>
    <cellStyle name="Moneda 22 2 2 2 2 2" xfId="4188"/>
    <cellStyle name="Moneda 22 2 2 3 3" xfId="4189"/>
    <cellStyle name="Moneda 22 2 2 3 2 2" xfId="4190"/>
    <cellStyle name="Moneda 22 2 2 4 3" xfId="4191"/>
    <cellStyle name="Moneda 22 2 2 4 2 2" xfId="4192"/>
    <cellStyle name="Moneda 22 2 2 5 2" xfId="4193"/>
    <cellStyle name="Moneda 22 2 3 3" xfId="4194"/>
    <cellStyle name="Moneda 22 2 3 2 2" xfId="4195"/>
    <cellStyle name="Moneda 22 2 4 3" xfId="4196"/>
    <cellStyle name="Moneda 22 2 4 2 2" xfId="4197"/>
    <cellStyle name="Moneda 22 2 5 3" xfId="4198"/>
    <cellStyle name="Moneda 22 2 5 2 2" xfId="4199"/>
    <cellStyle name="Moneda 22 2 6 2" xfId="4200"/>
    <cellStyle name="Moneda 22 3 6" xfId="4201"/>
    <cellStyle name="Moneda 22 3 2 3" xfId="4202"/>
    <cellStyle name="Moneda 22 3 2 2 2" xfId="4203"/>
    <cellStyle name="Moneda 22 3 3 3" xfId="4204"/>
    <cellStyle name="Moneda 22 3 3 2 2" xfId="4205"/>
    <cellStyle name="Moneda 22 3 4 3" xfId="4206"/>
    <cellStyle name="Moneda 22 3 4 2 2" xfId="4207"/>
    <cellStyle name="Moneda 22 3 5 2" xfId="4208"/>
    <cellStyle name="Moneda 22 4 3" xfId="4209"/>
    <cellStyle name="Moneda 22 4 2 2" xfId="4210"/>
    <cellStyle name="Moneda 22 5 3" xfId="4211"/>
    <cellStyle name="Moneda 22 5 2 2" xfId="4212"/>
    <cellStyle name="Moneda 22 6 3" xfId="4213"/>
    <cellStyle name="Moneda 22 6 2 2" xfId="4214"/>
    <cellStyle name="Moneda 22 7 2" xfId="4215"/>
    <cellStyle name="Moneda 22 8 2" xfId="4216"/>
    <cellStyle name="Moneda 23 2 6" xfId="4217"/>
    <cellStyle name="Moneda 23 2 2 3" xfId="4218"/>
    <cellStyle name="Moneda 23 2 2 2 2" xfId="4219"/>
    <cellStyle name="Moneda 23 2 3 3" xfId="4220"/>
    <cellStyle name="Moneda 23 2 3 2 2" xfId="4221"/>
    <cellStyle name="Moneda 23 2 4 3" xfId="4222"/>
    <cellStyle name="Moneda 23 2 4 2 2" xfId="4223"/>
    <cellStyle name="Moneda 23 2 5 2" xfId="4224"/>
    <cellStyle name="Moneda 23 3 3" xfId="4225"/>
    <cellStyle name="Moneda 23 3 2 2" xfId="4226"/>
    <cellStyle name="Moneda 23 4 3" xfId="4227"/>
    <cellStyle name="Moneda 23 4 2 2" xfId="4228"/>
    <cellStyle name="Moneda 23 5 3" xfId="4229"/>
    <cellStyle name="Moneda 23 5 2 2" xfId="4230"/>
    <cellStyle name="Moneda 23 6 2" xfId="4231"/>
    <cellStyle name="Moneda 23 7 2" xfId="4232"/>
    <cellStyle name="Moneda 24 2 6" xfId="4233"/>
    <cellStyle name="Moneda 24 2 2 3" xfId="4234"/>
    <cellStyle name="Moneda 24 2 2 2 2" xfId="4235"/>
    <cellStyle name="Moneda 24 2 3 3" xfId="4236"/>
    <cellStyle name="Moneda 24 2 3 2 2" xfId="4237"/>
    <cellStyle name="Moneda 24 2 4 3" xfId="4238"/>
    <cellStyle name="Moneda 24 2 4 2 2" xfId="4239"/>
    <cellStyle name="Moneda 24 2 5 2" xfId="4240"/>
    <cellStyle name="Moneda 24 3 3" xfId="4241"/>
    <cellStyle name="Moneda 24 3 2 2" xfId="4242"/>
    <cellStyle name="Moneda 24 4 3" xfId="4243"/>
    <cellStyle name="Moneda 24 4 2 2" xfId="4244"/>
    <cellStyle name="Moneda 24 5 3" xfId="4245"/>
    <cellStyle name="Moneda 24 5 2 2" xfId="4246"/>
    <cellStyle name="Moneda 24 6 2" xfId="4247"/>
    <cellStyle name="Moneda 24 7 2" xfId="4248"/>
    <cellStyle name="Moneda 25 6" xfId="4249"/>
    <cellStyle name="Moneda 25 2 3" xfId="4250"/>
    <cellStyle name="Moneda 25 2 2 2" xfId="4251"/>
    <cellStyle name="Moneda 25 3 3" xfId="4252"/>
    <cellStyle name="Moneda 25 3 2 2" xfId="4253"/>
    <cellStyle name="Moneda 25 4 3" xfId="4254"/>
    <cellStyle name="Moneda 25 4 2 2" xfId="4255"/>
    <cellStyle name="Moneda 25 5 2" xfId="4256"/>
    <cellStyle name="Moneda 26 6" xfId="4257"/>
    <cellStyle name="Moneda 26 2 3" xfId="4258"/>
    <cellStyle name="Moneda 26 2 2 2" xfId="4259"/>
    <cellStyle name="Moneda 26 3 3" xfId="4260"/>
    <cellStyle name="Moneda 26 3 2 2" xfId="4261"/>
    <cellStyle name="Moneda 26 4 3" xfId="4262"/>
    <cellStyle name="Moneda 26 4 2 2" xfId="4263"/>
    <cellStyle name="Moneda 26 5 2" xfId="4264"/>
    <cellStyle name="Moneda 27 6" xfId="4265"/>
    <cellStyle name="Moneda 27 2 3" xfId="4266"/>
    <cellStyle name="Moneda 27 2 2 2" xfId="4267"/>
    <cellStyle name="Moneda 27 3 3" xfId="4268"/>
    <cellStyle name="Moneda 27 3 2 2" xfId="4269"/>
    <cellStyle name="Moneda 27 4 3" xfId="4270"/>
    <cellStyle name="Moneda 27 4 2 2" xfId="4271"/>
    <cellStyle name="Moneda 27 5 2" xfId="4272"/>
    <cellStyle name="Moneda 28 6" xfId="4273"/>
    <cellStyle name="Moneda 28 2 3" xfId="4274"/>
    <cellStyle name="Moneda 28 2 2 2" xfId="4275"/>
    <cellStyle name="Moneda 28 3 3" xfId="4276"/>
    <cellStyle name="Moneda 28 3 2 2" xfId="4277"/>
    <cellStyle name="Moneda 28 4 3" xfId="4278"/>
    <cellStyle name="Moneda 28 4 2 2" xfId="4279"/>
    <cellStyle name="Moneda 28 5 2" xfId="4280"/>
    <cellStyle name="Moneda 29 6" xfId="4281"/>
    <cellStyle name="Moneda 29 2 3" xfId="4282"/>
    <cellStyle name="Moneda 29 2 2 2" xfId="4283"/>
    <cellStyle name="Moneda 29 3 3" xfId="4284"/>
    <cellStyle name="Moneda 29 3 2 2" xfId="4285"/>
    <cellStyle name="Moneda 29 4 3" xfId="4286"/>
    <cellStyle name="Moneda 29 4 2 2" xfId="4287"/>
    <cellStyle name="Moneda 29 5 2" xfId="4288"/>
    <cellStyle name="Moneda 3 10 6" xfId="4289"/>
    <cellStyle name="Moneda 3 10 2 3" xfId="4290"/>
    <cellStyle name="Moneda 3 10 2 2 2" xfId="4291"/>
    <cellStyle name="Moneda 3 10 3 3" xfId="4292"/>
    <cellStyle name="Moneda 3 10 3 2 2" xfId="4293"/>
    <cellStyle name="Moneda 3 10 4 3" xfId="4294"/>
    <cellStyle name="Moneda 3 10 4 2 2" xfId="4295"/>
    <cellStyle name="Moneda 3 10 5 2" xfId="4296"/>
    <cellStyle name="Moneda 3 11 3" xfId="4297"/>
    <cellStyle name="Moneda 3 11 2 2" xfId="4298"/>
    <cellStyle name="Moneda 3 12 3" xfId="4299"/>
    <cellStyle name="Moneda 3 12 2 2" xfId="4300"/>
    <cellStyle name="Moneda 3 13 3" xfId="4301"/>
    <cellStyle name="Moneda 3 13 2 2" xfId="4302"/>
    <cellStyle name="Moneda 3 14 3" xfId="4303"/>
    <cellStyle name="Moneda 3 14 2 2" xfId="4304"/>
    <cellStyle name="Moneda 3 15 2 2" xfId="4305"/>
    <cellStyle name="Moneda 3 2 12" xfId="4306"/>
    <cellStyle name="Moneda 3 2 10 3" xfId="4307"/>
    <cellStyle name="Moneda 3 2 10 2 2" xfId="4308"/>
    <cellStyle name="Moneda 3 2 11 2" xfId="4309"/>
    <cellStyle name="Moneda 3 2 2 8" xfId="4310"/>
    <cellStyle name="Moneda 3 2 2 2 7" xfId="4311"/>
    <cellStyle name="Moneda 3 2 2 2 2 6" xfId="4312"/>
    <cellStyle name="Moneda 3 2 2 2 2 2 3" xfId="4313"/>
    <cellStyle name="Moneda 3 2 2 2 2 2 2 2" xfId="4314"/>
    <cellStyle name="Moneda 3 2 2 2 2 3 3" xfId="4315"/>
    <cellStyle name="Moneda 3 2 2 2 2 3 2 2" xfId="4316"/>
    <cellStyle name="Moneda 3 2 2 2 2 4 3" xfId="4317"/>
    <cellStyle name="Moneda 3 2 2 2 2 4 2 2" xfId="4318"/>
    <cellStyle name="Moneda 3 2 2 2 2 5 2" xfId="4319"/>
    <cellStyle name="Moneda 3 2 2 2 3 3" xfId="4320"/>
    <cellStyle name="Moneda 3 2 2 2 3 2 2" xfId="4321"/>
    <cellStyle name="Moneda 3 2 2 2 4 3" xfId="4322"/>
    <cellStyle name="Moneda 3 2 2 2 4 2 2" xfId="4323"/>
    <cellStyle name="Moneda 3 2 2 2 5 3" xfId="4324"/>
    <cellStyle name="Moneda 3 2 2 2 5 2 2" xfId="4325"/>
    <cellStyle name="Moneda 3 2 2 2 6 2" xfId="4326"/>
    <cellStyle name="Moneda 3 2 2 3 6" xfId="4327"/>
    <cellStyle name="Moneda 3 2 2 3 2 4" xfId="4328"/>
    <cellStyle name="Moneda 3 2 2 3 2 2 3" xfId="4329"/>
    <cellStyle name="Moneda 3 2 2 3 2 2 2 2" xfId="4330"/>
    <cellStyle name="Moneda 3 2 2 3 2 3 2" xfId="4331"/>
    <cellStyle name="Moneda 3 2 2 3 3 3" xfId="4332"/>
    <cellStyle name="Moneda 3 2 2 3 3 2 2" xfId="4333"/>
    <cellStyle name="Moneda 3 2 2 3 4 3" xfId="4334"/>
    <cellStyle name="Moneda 3 2 2 3 4 2 2" xfId="4335"/>
    <cellStyle name="Moneda 3 2 2 3 5 2" xfId="4336"/>
    <cellStyle name="Moneda 3 2 2 4 5" xfId="4337"/>
    <cellStyle name="Moneda 3 2 2 4 2 4" xfId="4338"/>
    <cellStyle name="Moneda 3 2 2 4 2 2 3" xfId="4339"/>
    <cellStyle name="Moneda 3 2 2 4 2 2 2 2" xfId="4340"/>
    <cellStyle name="Moneda 3 2 2 4 2 3 2" xfId="4341"/>
    <cellStyle name="Moneda 3 2 2 4 3 3" xfId="4342"/>
    <cellStyle name="Moneda 3 2 2 4 3 2 2" xfId="4343"/>
    <cellStyle name="Moneda 3 2 2 4 4 2" xfId="4344"/>
    <cellStyle name="Moneda 3 2 2 5 4" xfId="4345"/>
    <cellStyle name="Moneda 3 2 2 5 2 3" xfId="4346"/>
    <cellStyle name="Moneda 3 2 2 5 2 2 2" xfId="4347"/>
    <cellStyle name="Moneda 3 2 2 5 3 2" xfId="4348"/>
    <cellStyle name="Moneda 3 2 2 6 3" xfId="4349"/>
    <cellStyle name="Moneda 3 2 2 6 2 2" xfId="4350"/>
    <cellStyle name="Moneda 3 2 2 7 2" xfId="4351"/>
    <cellStyle name="Moneda 3 2 3 8" xfId="4352"/>
    <cellStyle name="Moneda 3 2 3 2 7" xfId="4353"/>
    <cellStyle name="Moneda 3 2 3 2 2 6" xfId="4354"/>
    <cellStyle name="Moneda 3 2 3 2 2 2 3" xfId="4355"/>
    <cellStyle name="Moneda 3 2 3 2 2 2 2 2" xfId="4356"/>
    <cellStyle name="Moneda 3 2 3 2 2 3 3" xfId="4357"/>
    <cellStyle name="Moneda 3 2 3 2 2 3 2 2" xfId="4358"/>
    <cellStyle name="Moneda 3 2 3 2 2 4 3" xfId="4359"/>
    <cellStyle name="Moneda 3 2 3 2 2 4 2 2" xfId="4360"/>
    <cellStyle name="Moneda 3 2 3 2 2 5 2" xfId="4361"/>
    <cellStyle name="Moneda 3 2 3 2 3 3" xfId="4362"/>
    <cellStyle name="Moneda 3 2 3 2 3 2 2" xfId="4363"/>
    <cellStyle name="Moneda 3 2 3 2 4 3" xfId="4364"/>
    <cellStyle name="Moneda 3 2 3 2 4 2 2" xfId="4365"/>
    <cellStyle name="Moneda 3 2 3 2 5 3" xfId="4366"/>
    <cellStyle name="Moneda 3 2 3 2 5 2 2" xfId="4367"/>
    <cellStyle name="Moneda 3 2 3 2 6 2" xfId="4368"/>
    <cellStyle name="Moneda 3 2 3 3 6" xfId="4369"/>
    <cellStyle name="Moneda 3 2 3 3 2 3" xfId="4370"/>
    <cellStyle name="Moneda 3 2 3 3 2 2 2" xfId="4371"/>
    <cellStyle name="Moneda 3 2 3 3 3 3" xfId="4372"/>
    <cellStyle name="Moneda 3 2 3 3 3 2 2" xfId="4373"/>
    <cellStyle name="Moneda 3 2 3 3 4 3" xfId="4374"/>
    <cellStyle name="Moneda 3 2 3 3 4 2 2" xfId="4375"/>
    <cellStyle name="Moneda 3 2 3 3 5 2" xfId="4376"/>
    <cellStyle name="Moneda 3 2 3 4 3" xfId="4377"/>
    <cellStyle name="Moneda 3 2 3 4 2 2" xfId="4378"/>
    <cellStyle name="Moneda 3 2 3 5 3" xfId="4379"/>
    <cellStyle name="Moneda 3 2 3 5 2 2" xfId="4380"/>
    <cellStyle name="Moneda 3 2 3 6 3" xfId="4381"/>
    <cellStyle name="Moneda 3 2 3 6 2 2" xfId="4382"/>
    <cellStyle name="Moneda 3 2 3 7 2" xfId="4383"/>
    <cellStyle name="Moneda 3 2 4 8" xfId="4384"/>
    <cellStyle name="Moneda 3 2 4 2 7" xfId="4385"/>
    <cellStyle name="Moneda 3 2 4 2 2 6" xfId="4386"/>
    <cellStyle name="Moneda 3 2 4 2 2 2 3" xfId="4387"/>
    <cellStyle name="Moneda 3 2 4 2 2 2 2 2" xfId="4388"/>
    <cellStyle name="Moneda 3 2 4 2 2 3 3" xfId="4389"/>
    <cellStyle name="Moneda 3 2 4 2 2 3 2 2" xfId="4390"/>
    <cellStyle name="Moneda 3 2 4 2 2 4 3" xfId="4391"/>
    <cellStyle name="Moneda 3 2 4 2 2 4 2 2" xfId="4392"/>
    <cellStyle name="Moneda 3 2 4 2 2 5 2" xfId="4393"/>
    <cellStyle name="Moneda 3 2 4 2 3 3" xfId="4394"/>
    <cellStyle name="Moneda 3 2 4 2 3 2 2" xfId="4395"/>
    <cellStyle name="Moneda 3 2 4 2 4 3" xfId="4396"/>
    <cellStyle name="Moneda 3 2 4 2 4 2 2" xfId="4397"/>
    <cellStyle name="Moneda 3 2 4 2 5 3" xfId="4398"/>
    <cellStyle name="Moneda 3 2 4 2 5 2 2" xfId="4399"/>
    <cellStyle name="Moneda 3 2 4 2 6 2" xfId="4400"/>
    <cellStyle name="Moneda 3 2 4 3 6" xfId="4401"/>
    <cellStyle name="Moneda 3 2 4 3 2 3" xfId="4402"/>
    <cellStyle name="Moneda 3 2 4 3 2 2 2" xfId="4403"/>
    <cellStyle name="Moneda 3 2 4 3 3 3" xfId="4404"/>
    <cellStyle name="Moneda 3 2 4 3 3 2 2" xfId="4405"/>
    <cellStyle name="Moneda 3 2 4 3 4 3" xfId="4406"/>
    <cellStyle name="Moneda 3 2 4 3 4 2 2" xfId="4407"/>
    <cellStyle name="Moneda 3 2 4 3 5 2" xfId="4408"/>
    <cellStyle name="Moneda 3 2 4 4 3" xfId="4409"/>
    <cellStyle name="Moneda 3 2 4 4 2 2" xfId="4410"/>
    <cellStyle name="Moneda 3 2 4 5 3" xfId="4411"/>
    <cellStyle name="Moneda 3 2 4 5 2 2" xfId="4412"/>
    <cellStyle name="Moneda 3 2 4 6 3" xfId="4413"/>
    <cellStyle name="Moneda 3 2 4 6 2 2" xfId="4414"/>
    <cellStyle name="Moneda 3 2 4 7 2" xfId="4415"/>
    <cellStyle name="Moneda 3 2 5 7" xfId="4416"/>
    <cellStyle name="Moneda 3 2 5 2 6" xfId="4417"/>
    <cellStyle name="Moneda 3 2 5 2 2 3" xfId="4418"/>
    <cellStyle name="Moneda 3 2 5 2 2 2 2" xfId="4419"/>
    <cellStyle name="Moneda 3 2 5 2 3 3" xfId="4420"/>
    <cellStyle name="Moneda 3 2 5 2 3 2 2" xfId="4421"/>
    <cellStyle name="Moneda 3 2 5 2 4 3" xfId="4422"/>
    <cellStyle name="Moneda 3 2 5 2 4 2 2" xfId="4423"/>
    <cellStyle name="Moneda 3 2 5 2 5 2" xfId="4424"/>
    <cellStyle name="Moneda 3 2 5 3 3" xfId="4425"/>
    <cellStyle name="Moneda 3 2 5 3 2 2" xfId="4426"/>
    <cellStyle name="Moneda 3 2 5 4 3" xfId="4427"/>
    <cellStyle name="Moneda 3 2 5 4 2 2" xfId="4428"/>
    <cellStyle name="Moneda 3 2 5 5 3" xfId="4429"/>
    <cellStyle name="Moneda 3 2 5 5 2 2" xfId="4430"/>
    <cellStyle name="Moneda 3 2 5 6 2" xfId="4431"/>
    <cellStyle name="Moneda 3 2 6 5" xfId="4432"/>
    <cellStyle name="Moneda 3 2 6 2 4" xfId="4433"/>
    <cellStyle name="Moneda 3 2 6 2 2 2" xfId="4434"/>
    <cellStyle name="Moneda 3 2 6 3 2" xfId="4435"/>
    <cellStyle name="Moneda 3 2 7 6" xfId="4436"/>
    <cellStyle name="Moneda 3 2 7 2 3" xfId="4437"/>
    <cellStyle name="Moneda 3 2 7 2 2 2" xfId="4438"/>
    <cellStyle name="Moneda 3 2 7 3 3" xfId="4439"/>
    <cellStyle name="Moneda 3 2 7 3 2 2" xfId="4440"/>
    <cellStyle name="Moneda 3 2 7 4 3" xfId="4441"/>
    <cellStyle name="Moneda 3 2 7 4 2 2" xfId="4442"/>
    <cellStyle name="Moneda 3 2 7 5 2" xfId="4443"/>
    <cellStyle name="Moneda 3 2 8 2 2" xfId="4444"/>
    <cellStyle name="Moneda 3 2 8 3 2" xfId="4445"/>
    <cellStyle name="Moneda 3 2 9 3" xfId="4446"/>
    <cellStyle name="Moneda 3 2 9 2 2" xfId="4447"/>
    <cellStyle name="Moneda 3 3 9" xfId="4448"/>
    <cellStyle name="Moneda 3 3 2 8" xfId="4449"/>
    <cellStyle name="Moneda 3 3 2 2 6" xfId="4450"/>
    <cellStyle name="Moneda 3 3 2 2 2 3" xfId="4451"/>
    <cellStyle name="Moneda 3 3 2 2 2 2 2" xfId="4452"/>
    <cellStyle name="Moneda 3 3 2 2 3 3" xfId="4453"/>
    <cellStyle name="Moneda 3 3 2 2 3 2 2" xfId="4454"/>
    <cellStyle name="Moneda 3 3 2 2 4 3" xfId="4455"/>
    <cellStyle name="Moneda 3 3 2 2 4 2 2" xfId="4456"/>
    <cellStyle name="Moneda 3 3 2 2 5 2" xfId="4457"/>
    <cellStyle name="Moneda 3 3 2 3 3" xfId="4458"/>
    <cellStyle name="Moneda 3 3 2 3 2 2" xfId="4459"/>
    <cellStyle name="Moneda 3 3 2 4 3" xfId="4460"/>
    <cellStyle name="Moneda 3 3 2 4 2 2" xfId="4461"/>
    <cellStyle name="Moneda 3 3 2 5 3" xfId="4462"/>
    <cellStyle name="Moneda 3 3 2 5 2 2" xfId="4463"/>
    <cellStyle name="Moneda 3 3 2 6 2" xfId="4464"/>
    <cellStyle name="Moneda 3 3 2 7 2" xfId="4465"/>
    <cellStyle name="Moneda 3 3 3 6" xfId="4466"/>
    <cellStyle name="Moneda 3 3 3 2 3" xfId="4467"/>
    <cellStyle name="Moneda 3 3 3 2 2 2" xfId="4468"/>
    <cellStyle name="Moneda 3 3 3 3 3" xfId="4469"/>
    <cellStyle name="Moneda 3 3 3 3 2 2" xfId="4470"/>
    <cellStyle name="Moneda 3 3 3 4 3" xfId="4471"/>
    <cellStyle name="Moneda 3 3 3 4 2 2" xfId="4472"/>
    <cellStyle name="Moneda 3 3 3 5 2" xfId="4473"/>
    <cellStyle name="Moneda 3 3 4 3" xfId="4474"/>
    <cellStyle name="Moneda 3 3 4 2 2" xfId="4475"/>
    <cellStyle name="Moneda 3 3 5 3" xfId="4476"/>
    <cellStyle name="Moneda 3 3 5 2 2" xfId="4477"/>
    <cellStyle name="Moneda 3 3 6 3" xfId="4478"/>
    <cellStyle name="Moneda 3 3 6 2 2" xfId="4479"/>
    <cellStyle name="Moneda 3 3 7 2" xfId="4480"/>
    <cellStyle name="Moneda 3 3 8 2" xfId="4481"/>
    <cellStyle name="Moneda 3 4 8" xfId="4482"/>
    <cellStyle name="Moneda 3 4 2 7" xfId="4483"/>
    <cellStyle name="Moneda 3 4 2 2 6" xfId="4484"/>
    <cellStyle name="Moneda 3 4 2 2 2 3" xfId="4485"/>
    <cellStyle name="Moneda 3 4 2 2 2 2 2" xfId="4486"/>
    <cellStyle name="Moneda 3 4 2 2 3 3" xfId="4487"/>
    <cellStyle name="Moneda 3 4 2 2 3 2 2" xfId="4488"/>
    <cellStyle name="Moneda 3 4 2 2 4 3" xfId="4489"/>
    <cellStyle name="Moneda 3 4 2 2 4 2 2" xfId="4490"/>
    <cellStyle name="Moneda 3 4 2 2 5 2" xfId="4491"/>
    <cellStyle name="Moneda 3 4 2 3 3" xfId="4492"/>
    <cellStyle name="Moneda 3 4 2 3 2 2" xfId="4493"/>
    <cellStyle name="Moneda 3 4 2 4 3" xfId="4494"/>
    <cellStyle name="Moneda 3 4 2 4 2 2" xfId="4495"/>
    <cellStyle name="Moneda 3 4 2 5 3" xfId="4496"/>
    <cellStyle name="Moneda 3 4 2 5 2 2" xfId="4497"/>
    <cellStyle name="Moneda 3 4 2 6 2" xfId="4498"/>
    <cellStyle name="Moneda 3 4 3 6" xfId="4499"/>
    <cellStyle name="Moneda 3 4 3 2 3" xfId="4500"/>
    <cellStyle name="Moneda 3 4 3 2 2 2" xfId="4501"/>
    <cellStyle name="Moneda 3 4 3 3 3" xfId="4502"/>
    <cellStyle name="Moneda 3 4 3 3 2 2" xfId="4503"/>
    <cellStyle name="Moneda 3 4 3 4 3" xfId="4504"/>
    <cellStyle name="Moneda 3 4 3 4 2 2" xfId="4505"/>
    <cellStyle name="Moneda 3 4 3 5 2" xfId="4506"/>
    <cellStyle name="Moneda 3 4 4 3" xfId="4507"/>
    <cellStyle name="Moneda 3 4 4 2 2" xfId="4508"/>
    <cellStyle name="Moneda 3 4 5 3" xfId="4509"/>
    <cellStyle name="Moneda 3 4 5 2 2" xfId="4510"/>
    <cellStyle name="Moneda 3 4 6 3" xfId="4511"/>
    <cellStyle name="Moneda 3 4 6 2 2" xfId="4512"/>
    <cellStyle name="Moneda 3 4 7 2" xfId="4513"/>
    <cellStyle name="Moneda 3 5 2 7" xfId="4514"/>
    <cellStyle name="Moneda 3 5 2 2 6" xfId="4515"/>
    <cellStyle name="Moneda 3 5 2 2 2 3" xfId="4516"/>
    <cellStyle name="Moneda 3 5 2 2 2 2 2" xfId="4517"/>
    <cellStyle name="Moneda 3 5 2 2 3 3" xfId="4518"/>
    <cellStyle name="Moneda 3 5 2 2 3 2 2" xfId="4519"/>
    <cellStyle name="Moneda 3 5 2 2 4 3" xfId="4520"/>
    <cellStyle name="Moneda 3 5 2 2 4 2 2" xfId="4521"/>
    <cellStyle name="Moneda 3 5 2 2 5 2" xfId="4522"/>
    <cellStyle name="Moneda 3 5 2 3 3" xfId="4523"/>
    <cellStyle name="Moneda 3 5 2 3 2 2" xfId="4524"/>
    <cellStyle name="Moneda 3 5 2 4 3" xfId="4525"/>
    <cellStyle name="Moneda 3 5 2 4 2 2" xfId="4526"/>
    <cellStyle name="Moneda 3 5 2 5 3" xfId="4527"/>
    <cellStyle name="Moneda 3 5 2 5 2 2" xfId="4528"/>
    <cellStyle name="Moneda 3 5 2 6 2" xfId="4529"/>
    <cellStyle name="Moneda 3 5 3 6" xfId="4530"/>
    <cellStyle name="Moneda 3 5 3 2 3" xfId="4531"/>
    <cellStyle name="Moneda 3 5 3 2 2 2" xfId="4532"/>
    <cellStyle name="Moneda 3 5 3 3 3" xfId="4533"/>
    <cellStyle name="Moneda 3 5 3 3 2 2" xfId="4534"/>
    <cellStyle name="Moneda 3 5 3 4 3" xfId="4535"/>
    <cellStyle name="Moneda 3 5 3 4 2 2" xfId="4536"/>
    <cellStyle name="Moneda 3 5 3 5 2" xfId="4537"/>
    <cellStyle name="Moneda 3 5 4 3" xfId="4538"/>
    <cellStyle name="Moneda 3 5 4 2 2" xfId="4539"/>
    <cellStyle name="Moneda 3 5 5 3" xfId="4540"/>
    <cellStyle name="Moneda 3 5 5 2 2" xfId="4541"/>
    <cellStyle name="Moneda 3 5 6 3" xfId="4542"/>
    <cellStyle name="Moneda 3 5 6 2 2" xfId="4543"/>
    <cellStyle name="Moneda 3 5 7 2" xfId="4544"/>
    <cellStyle name="Moneda 3 5 8 2" xfId="4545"/>
    <cellStyle name="Moneda 3 8 7" xfId="4546"/>
    <cellStyle name="Moneda 3 8 2 6" xfId="4547"/>
    <cellStyle name="Moneda 3 8 2 2 3" xfId="4548"/>
    <cellStyle name="Moneda 3 8 2 2 2 2" xfId="4549"/>
    <cellStyle name="Moneda 3 8 2 3 3" xfId="4550"/>
    <cellStyle name="Moneda 3 8 2 3 2 2" xfId="4551"/>
    <cellStyle name="Moneda 3 8 2 4 3" xfId="4552"/>
    <cellStyle name="Moneda 3 8 2 4 2 2" xfId="4553"/>
    <cellStyle name="Moneda 3 8 2 5 2" xfId="4554"/>
    <cellStyle name="Moneda 3 8 3 3" xfId="4555"/>
    <cellStyle name="Moneda 3 8 3 2 2" xfId="4556"/>
    <cellStyle name="Moneda 3 8 4 3" xfId="4557"/>
    <cellStyle name="Moneda 3 8 4 2 2" xfId="4558"/>
    <cellStyle name="Moneda 3 8 5 3" xfId="4559"/>
    <cellStyle name="Moneda 3 8 5 2 2" xfId="4560"/>
    <cellStyle name="Moneda 3 8 6 2" xfId="4561"/>
    <cellStyle name="Moneda 30 6" xfId="4562"/>
    <cellStyle name="Moneda 30 2 3" xfId="4563"/>
    <cellStyle name="Moneda 30 2 2 2" xfId="4564"/>
    <cellStyle name="Moneda 30 3 3" xfId="4565"/>
    <cellStyle name="Moneda 30 3 2 2" xfId="4566"/>
    <cellStyle name="Moneda 30 4 3" xfId="4567"/>
    <cellStyle name="Moneda 30 4 2 2" xfId="4568"/>
    <cellStyle name="Moneda 30 5 2" xfId="4569"/>
    <cellStyle name="Moneda 31 3" xfId="4570"/>
    <cellStyle name="Moneda 31 2 2" xfId="4571"/>
    <cellStyle name="Moneda 32 3" xfId="4572"/>
    <cellStyle name="Moneda 32 2 2" xfId="4573"/>
    <cellStyle name="Moneda 33 3" xfId="4574"/>
    <cellStyle name="Moneda 33 2 2" xfId="4575"/>
    <cellStyle name="Moneda 34 3" xfId="4576"/>
    <cellStyle name="Moneda 34 2 2" xfId="4577"/>
    <cellStyle name="Moneda 35 3" xfId="4578"/>
    <cellStyle name="Moneda 35 2 2" xfId="4579"/>
    <cellStyle name="Moneda 36 3" xfId="4580"/>
    <cellStyle name="Moneda 36 2 2" xfId="4581"/>
    <cellStyle name="Moneda 37 3" xfId="4582"/>
    <cellStyle name="Moneda 37 2 2" xfId="4583"/>
    <cellStyle name="Moneda 38 3" xfId="4584"/>
    <cellStyle name="Moneda 38 2 2" xfId="4585"/>
    <cellStyle name="Moneda 39 3" xfId="4586"/>
    <cellStyle name="Moneda 39 2 2" xfId="4587"/>
    <cellStyle name="Moneda 40 3" xfId="4588"/>
    <cellStyle name="Moneda 40 2 2" xfId="4589"/>
    <cellStyle name="Moneda 41 3" xfId="4590"/>
    <cellStyle name="Moneda 41 2 2" xfId="4591"/>
    <cellStyle name="Moneda 42 3" xfId="4592"/>
    <cellStyle name="Moneda 42 2 2" xfId="4593"/>
    <cellStyle name="Moneda 43 3" xfId="4594"/>
    <cellStyle name="Moneda 43 2 2" xfId="4595"/>
    <cellStyle name="Moneda 44 3" xfId="4596"/>
    <cellStyle name="Moneda 44 2 2" xfId="4597"/>
    <cellStyle name="Moneda 45 3" xfId="4598"/>
    <cellStyle name="Moneda 45 2 2" xfId="4599"/>
    <cellStyle name="Moneda 46 3" xfId="4600"/>
    <cellStyle name="Moneda 46 2 2" xfId="4601"/>
    <cellStyle name="Moneda 47 3" xfId="4602"/>
    <cellStyle name="Moneda 47 2 2" xfId="4603"/>
    <cellStyle name="Moneda 48 3" xfId="4604"/>
    <cellStyle name="Moneda 48 2 2" xfId="4605"/>
    <cellStyle name="Moneda 49 2" xfId="4606"/>
    <cellStyle name="Moneda 5 4 2" xfId="4607"/>
    <cellStyle name="Moneda 5 5 2" xfId="4608"/>
    <cellStyle name="Moneda 50 2" xfId="4609"/>
    <cellStyle name="Moneda 51 2" xfId="4610"/>
    <cellStyle name="Moneda 52 2" xfId="4611"/>
    <cellStyle name="Moneda 6 13" xfId="4612"/>
    <cellStyle name="Moneda 6 10 3" xfId="4613"/>
    <cellStyle name="Moneda 6 10 2 2" xfId="4614"/>
    <cellStyle name="Moneda 6 11 3" xfId="4615"/>
    <cellStyle name="Moneda 6 11 2 2" xfId="4616"/>
    <cellStyle name="Moneda 6 12 2" xfId="4617"/>
    <cellStyle name="Moneda 6 2 12" xfId="4618"/>
    <cellStyle name="Moneda 6 2 10 2" xfId="4619"/>
    <cellStyle name="Moneda 6 2 11 2" xfId="4620"/>
    <cellStyle name="Moneda 6 2 2 8" xfId="4621"/>
    <cellStyle name="Moneda 6 2 2 2 7" xfId="4622"/>
    <cellStyle name="Moneda 6 2 2 2 2 6" xfId="4623"/>
    <cellStyle name="Moneda 6 2 2 2 2 2 3" xfId="4624"/>
    <cellStyle name="Moneda 6 2 2 2 2 2 2 2" xfId="4625"/>
    <cellStyle name="Moneda 6 2 2 2 2 3 3" xfId="4626"/>
    <cellStyle name="Moneda 6 2 2 2 2 3 2 2" xfId="4627"/>
    <cellStyle name="Moneda 6 2 2 2 2 4 3" xfId="4628"/>
    <cellStyle name="Moneda 6 2 2 2 2 4 2 2" xfId="4629"/>
    <cellStyle name="Moneda 6 2 2 2 2 5 2" xfId="4630"/>
    <cellStyle name="Moneda 6 2 2 2 3 3" xfId="4631"/>
    <cellStyle name="Moneda 6 2 2 2 3 2 2" xfId="4632"/>
    <cellStyle name="Moneda 6 2 2 2 4 3" xfId="4633"/>
    <cellStyle name="Moneda 6 2 2 2 4 2 2" xfId="4634"/>
    <cellStyle name="Moneda 6 2 2 2 5 3" xfId="4635"/>
    <cellStyle name="Moneda 6 2 2 2 5 2 2" xfId="4636"/>
    <cellStyle name="Moneda 6 2 2 2 6 2" xfId="4637"/>
    <cellStyle name="Moneda 6 2 2 3 6" xfId="4638"/>
    <cellStyle name="Moneda 6 2 2 3 2 3" xfId="4639"/>
    <cellStyle name="Moneda 6 2 2 3 2 2 2" xfId="4640"/>
    <cellStyle name="Moneda 6 2 2 3 3 3" xfId="4641"/>
    <cellStyle name="Moneda 6 2 2 3 3 2 2" xfId="4642"/>
    <cellStyle name="Moneda 6 2 2 3 4 3" xfId="4643"/>
    <cellStyle name="Moneda 6 2 2 3 4 2 2" xfId="4644"/>
    <cellStyle name="Moneda 6 2 2 3 5 2" xfId="4645"/>
    <cellStyle name="Moneda 6 2 2 4 3" xfId="4646"/>
    <cellStyle name="Moneda 6 2 2 4 2 2" xfId="4647"/>
    <cellStyle name="Moneda 6 2 2 5 3" xfId="4648"/>
    <cellStyle name="Moneda 6 2 2 5 2 2" xfId="4649"/>
    <cellStyle name="Moneda 6 2 2 6 3" xfId="4650"/>
    <cellStyle name="Moneda 6 2 2 6 2 2" xfId="4651"/>
    <cellStyle name="Moneda 6 2 2 7 2" xfId="4652"/>
    <cellStyle name="Moneda 6 2 3 8" xfId="4653"/>
    <cellStyle name="Moneda 6 2 3 2 7" xfId="4654"/>
    <cellStyle name="Moneda 6 2 3 2 2 6" xfId="4655"/>
    <cellStyle name="Moneda 6 2 3 2 2 2 3" xfId="4656"/>
    <cellStyle name="Moneda 6 2 3 2 2 2 2 2" xfId="4657"/>
    <cellStyle name="Moneda 6 2 3 2 2 3 3" xfId="4658"/>
    <cellStyle name="Moneda 6 2 3 2 2 3 2 2" xfId="4659"/>
    <cellStyle name="Moneda 6 2 3 2 2 4 3" xfId="4660"/>
    <cellStyle name="Moneda 6 2 3 2 2 4 2 2" xfId="4661"/>
    <cellStyle name="Moneda 6 2 3 2 2 5 2" xfId="4662"/>
    <cellStyle name="Moneda 6 2 3 2 3 3" xfId="4663"/>
    <cellStyle name="Moneda 6 2 3 2 3 2 2" xfId="4664"/>
    <cellStyle name="Moneda 6 2 3 2 4 3" xfId="4665"/>
    <cellStyle name="Moneda 6 2 3 2 4 2 2" xfId="4666"/>
    <cellStyle name="Moneda 6 2 3 2 5 3" xfId="4667"/>
    <cellStyle name="Moneda 6 2 3 2 5 2 2" xfId="4668"/>
    <cellStyle name="Moneda 6 2 3 2 6 2" xfId="4669"/>
    <cellStyle name="Moneda 6 2 3 3 6" xfId="4670"/>
    <cellStyle name="Moneda 6 2 3 3 2 3" xfId="4671"/>
    <cellStyle name="Moneda 6 2 3 3 2 2 2" xfId="4672"/>
    <cellStyle name="Moneda 6 2 3 3 3 3" xfId="4673"/>
    <cellStyle name="Moneda 6 2 3 3 3 2 2" xfId="4674"/>
    <cellStyle name="Moneda 6 2 3 3 4 3" xfId="4675"/>
    <cellStyle name="Moneda 6 2 3 3 4 2 2" xfId="4676"/>
    <cellStyle name="Moneda 6 2 3 3 5 2" xfId="4677"/>
    <cellStyle name="Moneda 6 2 3 4 3" xfId="4678"/>
    <cellStyle name="Moneda 6 2 3 4 2 2" xfId="4679"/>
    <cellStyle name="Moneda 6 2 3 5 3" xfId="4680"/>
    <cellStyle name="Moneda 6 2 3 5 2 2" xfId="4681"/>
    <cellStyle name="Moneda 6 2 3 6 3" xfId="4682"/>
    <cellStyle name="Moneda 6 2 3 6 2 2" xfId="4683"/>
    <cellStyle name="Moneda 6 2 3 7 2" xfId="4684"/>
    <cellStyle name="Moneda 6 2 4 8" xfId="4685"/>
    <cellStyle name="Moneda 6 2 4 2 7" xfId="4686"/>
    <cellStyle name="Moneda 6 2 4 2 2 6" xfId="4687"/>
    <cellStyle name="Moneda 6 2 4 2 2 2 3" xfId="4688"/>
    <cellStyle name="Moneda 6 2 4 2 2 2 2 2" xfId="4689"/>
    <cellStyle name="Moneda 6 2 4 2 2 3 3" xfId="4690"/>
    <cellStyle name="Moneda 6 2 4 2 2 3 2 2" xfId="4691"/>
    <cellStyle name="Moneda 6 2 4 2 2 4 3" xfId="4692"/>
    <cellStyle name="Moneda 6 2 4 2 2 4 2 2" xfId="4693"/>
    <cellStyle name="Moneda 6 2 4 2 2 5 2" xfId="4694"/>
    <cellStyle name="Moneda 6 2 4 2 3 3" xfId="4695"/>
    <cellStyle name="Moneda 6 2 4 2 3 2 2" xfId="4696"/>
    <cellStyle name="Moneda 6 2 4 2 4 3" xfId="4697"/>
    <cellStyle name="Moneda 6 2 4 2 4 2 2" xfId="4698"/>
    <cellStyle name="Moneda 6 2 4 2 5 3" xfId="4699"/>
    <cellStyle name="Moneda 6 2 4 2 5 2 2" xfId="4700"/>
    <cellStyle name="Moneda 6 2 4 2 6 2" xfId="4701"/>
    <cellStyle name="Moneda 6 2 4 3 6" xfId="4702"/>
    <cellStyle name="Moneda 6 2 4 3 2 3" xfId="4703"/>
    <cellStyle name="Moneda 6 2 4 3 2 2 2" xfId="4704"/>
    <cellStyle name="Moneda 6 2 4 3 3 3" xfId="4705"/>
    <cellStyle name="Moneda 6 2 4 3 3 2 2" xfId="4706"/>
    <cellStyle name="Moneda 6 2 4 3 4 3" xfId="4707"/>
    <cellStyle name="Moneda 6 2 4 3 4 2 2" xfId="4708"/>
    <cellStyle name="Moneda 6 2 4 3 5 2" xfId="4709"/>
    <cellStyle name="Moneda 6 2 4 4 3" xfId="4710"/>
    <cellStyle name="Moneda 6 2 4 4 2 2" xfId="4711"/>
    <cellStyle name="Moneda 6 2 4 5 3" xfId="4712"/>
    <cellStyle name="Moneda 6 2 4 5 2 2" xfId="4713"/>
    <cellStyle name="Moneda 6 2 4 6 3" xfId="4714"/>
    <cellStyle name="Moneda 6 2 4 6 2 2" xfId="4715"/>
    <cellStyle name="Moneda 6 2 4 7 2" xfId="4716"/>
    <cellStyle name="Moneda 6 2 5 7" xfId="4717"/>
    <cellStyle name="Moneda 6 2 5 2 6" xfId="4718"/>
    <cellStyle name="Moneda 6 2 5 2 2 3" xfId="4719"/>
    <cellStyle name="Moneda 6 2 5 2 2 2 2" xfId="4720"/>
    <cellStyle name="Moneda 6 2 5 2 3 3" xfId="4721"/>
    <cellStyle name="Moneda 6 2 5 2 3 2 2" xfId="4722"/>
    <cellStyle name="Moneda 6 2 5 2 4 3" xfId="4723"/>
    <cellStyle name="Moneda 6 2 5 2 4 2 2" xfId="4724"/>
    <cellStyle name="Moneda 6 2 5 2 5 2" xfId="4725"/>
    <cellStyle name="Moneda 6 2 5 3 3" xfId="4726"/>
    <cellStyle name="Moneda 6 2 5 3 2 2" xfId="4727"/>
    <cellStyle name="Moneda 6 2 5 4 3" xfId="4728"/>
    <cellStyle name="Moneda 6 2 5 4 2 2" xfId="4729"/>
    <cellStyle name="Moneda 6 2 5 5 3" xfId="4730"/>
    <cellStyle name="Moneda 6 2 5 5 2 2" xfId="4731"/>
    <cellStyle name="Moneda 6 2 5 6 2" xfId="4732"/>
    <cellStyle name="Moneda 6 2 6 6" xfId="4733"/>
    <cellStyle name="Moneda 6 2 6 2 3" xfId="4734"/>
    <cellStyle name="Moneda 6 2 6 2 2 2" xfId="4735"/>
    <cellStyle name="Moneda 6 2 6 3 3" xfId="4736"/>
    <cellStyle name="Moneda 6 2 6 3 2 2" xfId="4737"/>
    <cellStyle name="Moneda 6 2 6 4 3" xfId="4738"/>
    <cellStyle name="Moneda 6 2 6 4 2 2" xfId="4739"/>
    <cellStyle name="Moneda 6 2 6 5 2" xfId="4740"/>
    <cellStyle name="Moneda 6 2 7 3" xfId="4741"/>
    <cellStyle name="Moneda 6 2 7 2 2" xfId="4742"/>
    <cellStyle name="Moneda 6 2 8 3" xfId="4743"/>
    <cellStyle name="Moneda 6 2 8 2 2" xfId="4744"/>
    <cellStyle name="Moneda 6 2 9 3" xfId="4745"/>
    <cellStyle name="Moneda 6 2 9 2 2" xfId="4746"/>
    <cellStyle name="Moneda 6 3 8" xfId="4747"/>
    <cellStyle name="Moneda 6 3 2 7" xfId="4748"/>
    <cellStyle name="Moneda 6 3 2 2 6" xfId="4749"/>
    <cellStyle name="Moneda 6 3 2 2 2 3" xfId="4750"/>
    <cellStyle name="Moneda 6 3 2 2 2 2 2" xfId="4751"/>
    <cellStyle name="Moneda 6 3 2 2 3 3" xfId="4752"/>
    <cellStyle name="Moneda 6 3 2 2 3 2 2" xfId="4753"/>
    <cellStyle name="Moneda 6 3 2 2 4 3" xfId="4754"/>
    <cellStyle name="Moneda 6 3 2 2 4 2 2" xfId="4755"/>
    <cellStyle name="Moneda 6 3 2 2 5 2" xfId="4756"/>
    <cellStyle name="Moneda 6 3 2 3 3" xfId="4757"/>
    <cellStyle name="Moneda 6 3 2 3 2 2" xfId="4758"/>
    <cellStyle name="Moneda 6 3 2 4 3" xfId="4759"/>
    <cellStyle name="Moneda 6 3 2 4 2 2" xfId="4760"/>
    <cellStyle name="Moneda 6 3 2 5 3" xfId="4761"/>
    <cellStyle name="Moneda 6 3 2 5 2 2" xfId="4762"/>
    <cellStyle name="Moneda 6 3 2 6 2" xfId="4763"/>
    <cellStyle name="Moneda 6 3 3 6" xfId="4764"/>
    <cellStyle name="Moneda 6 3 3 2 3" xfId="4765"/>
    <cellStyle name="Moneda 6 3 3 2 2 2" xfId="4766"/>
    <cellStyle name="Moneda 6 3 3 3 3" xfId="4767"/>
    <cellStyle name="Moneda 6 3 3 3 2 2" xfId="4768"/>
    <cellStyle name="Moneda 6 3 3 4 3" xfId="4769"/>
    <cellStyle name="Moneda 6 3 3 4 2 2" xfId="4770"/>
    <cellStyle name="Moneda 6 3 3 5 2" xfId="4771"/>
    <cellStyle name="Moneda 6 3 4 3" xfId="4772"/>
    <cellStyle name="Moneda 6 3 4 2 2" xfId="4773"/>
    <cellStyle name="Moneda 6 3 5 3" xfId="4774"/>
    <cellStyle name="Moneda 6 3 5 2 2" xfId="4775"/>
    <cellStyle name="Moneda 6 3 6 3" xfId="4776"/>
    <cellStyle name="Moneda 6 3 6 2 2" xfId="4777"/>
    <cellStyle name="Moneda 6 3 7 2" xfId="4778"/>
    <cellStyle name="Moneda 6 4 8" xfId="4779"/>
    <cellStyle name="Moneda 6 4 2 7" xfId="4780"/>
    <cellStyle name="Moneda 6 4 2 2 6" xfId="4781"/>
    <cellStyle name="Moneda 6 4 2 2 2 3" xfId="4782"/>
    <cellStyle name="Moneda 6 4 2 2 2 2 2" xfId="4783"/>
    <cellStyle name="Moneda 6 4 2 2 3 3" xfId="4784"/>
    <cellStyle name="Moneda 6 4 2 2 3 2 2" xfId="4785"/>
    <cellStyle name="Moneda 6 4 2 2 4 3" xfId="4786"/>
    <cellStyle name="Moneda 6 4 2 2 4 2 2" xfId="4787"/>
    <cellStyle name="Moneda 6 4 2 2 5 2" xfId="4788"/>
    <cellStyle name="Moneda 6 4 2 3 3" xfId="4789"/>
    <cellStyle name="Moneda 6 4 2 3 2 2" xfId="4790"/>
    <cellStyle name="Moneda 6 4 2 4 3" xfId="4791"/>
    <cellStyle name="Moneda 6 4 2 4 2 2" xfId="4792"/>
    <cellStyle name="Moneda 6 4 2 5 3" xfId="4793"/>
    <cellStyle name="Moneda 6 4 2 5 2 2" xfId="4794"/>
    <cellStyle name="Moneda 6 4 2 6 2" xfId="4795"/>
    <cellStyle name="Moneda 6 4 3 6" xfId="4796"/>
    <cellStyle name="Moneda 6 4 3 2 3" xfId="4797"/>
    <cellStyle name="Moneda 6 4 3 2 2 2" xfId="4798"/>
    <cellStyle name="Moneda 6 4 3 3 3" xfId="4799"/>
    <cellStyle name="Moneda 6 4 3 3 2 2" xfId="4800"/>
    <cellStyle name="Moneda 6 4 3 4 3" xfId="4801"/>
    <cellStyle name="Moneda 6 4 3 4 2 2" xfId="4802"/>
    <cellStyle name="Moneda 6 4 3 5 2" xfId="4803"/>
    <cellStyle name="Moneda 6 4 4 3" xfId="4804"/>
    <cellStyle name="Moneda 6 4 4 2 2" xfId="4805"/>
    <cellStyle name="Moneda 6 4 5 3" xfId="4806"/>
    <cellStyle name="Moneda 6 4 5 2 2" xfId="4807"/>
    <cellStyle name="Moneda 6 4 6 3" xfId="4808"/>
    <cellStyle name="Moneda 6 4 6 2 2" xfId="4809"/>
    <cellStyle name="Moneda 6 4 7 2" xfId="4810"/>
    <cellStyle name="Moneda 6 5 8" xfId="4811"/>
    <cellStyle name="Moneda 6 5 2 7" xfId="4812"/>
    <cellStyle name="Moneda 6 5 2 2 6" xfId="4813"/>
    <cellStyle name="Moneda 6 5 2 2 2 3" xfId="4814"/>
    <cellStyle name="Moneda 6 5 2 2 2 2 2" xfId="4815"/>
    <cellStyle name="Moneda 6 5 2 2 3 3" xfId="4816"/>
    <cellStyle name="Moneda 6 5 2 2 3 2 2" xfId="4817"/>
    <cellStyle name="Moneda 6 5 2 2 4 3" xfId="4818"/>
    <cellStyle name="Moneda 6 5 2 2 4 2 2" xfId="4819"/>
    <cellStyle name="Moneda 6 5 2 2 5 2" xfId="4820"/>
    <cellStyle name="Moneda 6 5 2 3 3" xfId="4821"/>
    <cellStyle name="Moneda 6 5 2 3 2 2" xfId="4822"/>
    <cellStyle name="Moneda 6 5 2 4 3" xfId="4823"/>
    <cellStyle name="Moneda 6 5 2 4 2 2" xfId="4824"/>
    <cellStyle name="Moneda 6 5 2 5 3" xfId="4825"/>
    <cellStyle name="Moneda 6 5 2 5 2 2" xfId="4826"/>
    <cellStyle name="Moneda 6 5 2 6 2" xfId="4827"/>
    <cellStyle name="Moneda 6 5 3 6" xfId="4828"/>
    <cellStyle name="Moneda 6 5 3 2 3" xfId="4829"/>
    <cellStyle name="Moneda 6 5 3 2 2 2" xfId="4830"/>
    <cellStyle name="Moneda 6 5 3 3 3" xfId="4831"/>
    <cellStyle name="Moneda 6 5 3 3 2 2" xfId="4832"/>
    <cellStyle name="Moneda 6 5 3 4 3" xfId="4833"/>
    <cellStyle name="Moneda 6 5 3 4 2 2" xfId="4834"/>
    <cellStyle name="Moneda 6 5 3 5 2" xfId="4835"/>
    <cellStyle name="Moneda 6 5 4 3" xfId="4836"/>
    <cellStyle name="Moneda 6 5 4 2 2" xfId="4837"/>
    <cellStyle name="Moneda 6 5 5 3" xfId="4838"/>
    <cellStyle name="Moneda 6 5 5 2 2" xfId="4839"/>
    <cellStyle name="Moneda 6 5 6 3" xfId="4840"/>
    <cellStyle name="Moneda 6 5 6 2 2" xfId="4841"/>
    <cellStyle name="Moneda 6 5 7 2" xfId="4842"/>
    <cellStyle name="Moneda 6 6 7" xfId="4843"/>
    <cellStyle name="Moneda 6 6 2 6" xfId="4844"/>
    <cellStyle name="Moneda 6 6 2 2 3" xfId="4845"/>
    <cellStyle name="Moneda 6 6 2 2 2 2" xfId="4846"/>
    <cellStyle name="Moneda 6 6 2 3 3" xfId="4847"/>
    <cellStyle name="Moneda 6 6 2 3 2 2" xfId="4848"/>
    <cellStyle name="Moneda 6 6 2 4 3" xfId="4849"/>
    <cellStyle name="Moneda 6 6 2 4 2 2" xfId="4850"/>
    <cellStyle name="Moneda 6 6 2 5 2" xfId="4851"/>
    <cellStyle name="Moneda 6 6 3 3" xfId="4852"/>
    <cellStyle name="Moneda 6 6 3 2 2" xfId="4853"/>
    <cellStyle name="Moneda 6 6 4 3" xfId="4854"/>
    <cellStyle name="Moneda 6 6 4 2 2" xfId="4855"/>
    <cellStyle name="Moneda 6 6 5 3" xfId="4856"/>
    <cellStyle name="Moneda 6 6 5 2 2" xfId="4857"/>
    <cellStyle name="Moneda 6 6 6 2" xfId="4858"/>
    <cellStyle name="Moneda 6 7 6" xfId="4859"/>
    <cellStyle name="Moneda 6 7 2 3" xfId="4860"/>
    <cellStyle name="Moneda 6 7 2 2 2" xfId="4861"/>
    <cellStyle name="Moneda 6 7 3 3" xfId="4862"/>
    <cellStyle name="Moneda 6 7 3 2 2" xfId="4863"/>
    <cellStyle name="Moneda 6 7 4 3" xfId="4864"/>
    <cellStyle name="Moneda 6 7 4 2 2" xfId="4865"/>
    <cellStyle name="Moneda 6 7 5 2" xfId="4866"/>
    <cellStyle name="Moneda 6 8 3" xfId="4867"/>
    <cellStyle name="Moneda 6 8 2 2" xfId="4868"/>
    <cellStyle name="Moneda 6 9 3" xfId="4869"/>
    <cellStyle name="Moneda 6 9 2 2" xfId="4870"/>
    <cellStyle name="Moneda 7 13" xfId="4871"/>
    <cellStyle name="Moneda 7 10 3" xfId="4872"/>
    <cellStyle name="Moneda 7 10 2 2" xfId="4873"/>
    <cellStyle name="Moneda 7 11 2" xfId="4874"/>
    <cellStyle name="Moneda 7 12 2" xfId="4875"/>
    <cellStyle name="Moneda 7 2 12" xfId="4876"/>
    <cellStyle name="Moneda 7 2 10 2" xfId="4877"/>
    <cellStyle name="Moneda 7 2 11 2" xfId="4878"/>
    <cellStyle name="Moneda 7 2 2 8" xfId="4879"/>
    <cellStyle name="Moneda 7 2 2 2 7" xfId="4880"/>
    <cellStyle name="Moneda 7 2 2 2 2 6" xfId="4881"/>
    <cellStyle name="Moneda 7 2 2 2 2 2 3" xfId="4882"/>
    <cellStyle name="Moneda 7 2 2 2 2 2 2 2" xfId="4883"/>
    <cellStyle name="Moneda 7 2 2 2 2 3 3" xfId="4884"/>
    <cellStyle name="Moneda 7 2 2 2 2 3 2 2" xfId="4885"/>
    <cellStyle name="Moneda 7 2 2 2 2 4 3" xfId="4886"/>
    <cellStyle name="Moneda 7 2 2 2 2 4 2 2" xfId="4887"/>
    <cellStyle name="Moneda 7 2 2 2 2 5 2" xfId="4888"/>
    <cellStyle name="Moneda 7 2 2 2 3 3" xfId="4889"/>
    <cellStyle name="Moneda 7 2 2 2 3 2 2" xfId="4890"/>
    <cellStyle name="Moneda 7 2 2 2 4 3" xfId="4891"/>
    <cellStyle name="Moneda 7 2 2 2 4 2 2" xfId="4892"/>
    <cellStyle name="Moneda 7 2 2 2 5 3" xfId="4893"/>
    <cellStyle name="Moneda 7 2 2 2 5 2 2" xfId="4894"/>
    <cellStyle name="Moneda 7 2 2 2 6 2" xfId="4895"/>
    <cellStyle name="Moneda 7 2 2 3 6" xfId="4896"/>
    <cellStyle name="Moneda 7 2 2 3 2 3" xfId="4897"/>
    <cellStyle name="Moneda 7 2 2 3 2 2 2" xfId="4898"/>
    <cellStyle name="Moneda 7 2 2 3 3 3" xfId="4899"/>
    <cellStyle name="Moneda 7 2 2 3 3 2 2" xfId="4900"/>
    <cellStyle name="Moneda 7 2 2 3 4 3" xfId="4901"/>
    <cellStyle name="Moneda 7 2 2 3 4 2 2" xfId="4902"/>
    <cellStyle name="Moneda 7 2 2 3 5 2" xfId="4903"/>
    <cellStyle name="Moneda 7 2 2 4 3" xfId="4904"/>
    <cellStyle name="Moneda 7 2 2 4 2 2" xfId="4905"/>
    <cellStyle name="Moneda 7 2 2 5 3" xfId="4906"/>
    <cellStyle name="Moneda 7 2 2 5 2 2" xfId="4907"/>
    <cellStyle name="Moneda 7 2 2 6 3" xfId="4908"/>
    <cellStyle name="Moneda 7 2 2 6 2 2" xfId="4909"/>
    <cellStyle name="Moneda 7 2 2 7 2" xfId="4910"/>
    <cellStyle name="Moneda 7 2 3 8" xfId="4911"/>
    <cellStyle name="Moneda 7 2 3 2 7" xfId="4912"/>
    <cellStyle name="Moneda 7 2 3 2 2 6" xfId="4913"/>
    <cellStyle name="Moneda 7 2 3 2 2 2 3" xfId="4914"/>
    <cellStyle name="Moneda 7 2 3 2 2 2 2 2" xfId="4915"/>
    <cellStyle name="Moneda 7 2 3 2 2 3 3" xfId="4916"/>
    <cellStyle name="Moneda 7 2 3 2 2 3 2 2" xfId="4917"/>
    <cellStyle name="Moneda 7 2 3 2 2 4 3" xfId="4918"/>
    <cellStyle name="Moneda 7 2 3 2 2 4 2 2" xfId="4919"/>
    <cellStyle name="Moneda 7 2 3 2 2 5 2" xfId="4920"/>
    <cellStyle name="Moneda 7 2 3 2 3 3" xfId="4921"/>
    <cellStyle name="Moneda 7 2 3 2 3 2 2" xfId="4922"/>
    <cellStyle name="Moneda 7 2 3 2 4 3" xfId="4923"/>
    <cellStyle name="Moneda 7 2 3 2 4 2 2" xfId="4924"/>
    <cellStyle name="Moneda 7 2 3 2 5 3" xfId="4925"/>
    <cellStyle name="Moneda 7 2 3 2 5 2 2" xfId="4926"/>
    <cellStyle name="Moneda 7 2 3 2 6 2" xfId="4927"/>
    <cellStyle name="Moneda 7 2 3 3 6" xfId="4928"/>
    <cellStyle name="Moneda 7 2 3 3 2 3" xfId="4929"/>
    <cellStyle name="Moneda 7 2 3 3 2 2 2" xfId="4930"/>
    <cellStyle name="Moneda 7 2 3 3 3 3" xfId="4931"/>
    <cellStyle name="Moneda 7 2 3 3 3 2 2" xfId="4932"/>
    <cellStyle name="Moneda 7 2 3 3 4 3" xfId="4933"/>
    <cellStyle name="Moneda 7 2 3 3 4 2 2" xfId="4934"/>
    <cellStyle name="Moneda 7 2 3 3 5 2" xfId="4935"/>
    <cellStyle name="Moneda 7 2 3 4 3" xfId="4936"/>
    <cellStyle name="Moneda 7 2 3 4 2 2" xfId="4937"/>
    <cellStyle name="Moneda 7 2 3 5 3" xfId="4938"/>
    <cellStyle name="Moneda 7 2 3 5 2 2" xfId="4939"/>
    <cellStyle name="Moneda 7 2 3 6 3" xfId="4940"/>
    <cellStyle name="Moneda 7 2 3 6 2 2" xfId="4941"/>
    <cellStyle name="Moneda 7 2 3 7 2" xfId="4942"/>
    <cellStyle name="Moneda 7 2 4 8" xfId="4943"/>
    <cellStyle name="Moneda 7 2 4 2 7" xfId="4944"/>
    <cellStyle name="Moneda 7 2 4 2 2 6" xfId="4945"/>
    <cellStyle name="Moneda 7 2 4 2 2 2 3" xfId="4946"/>
    <cellStyle name="Moneda 7 2 4 2 2 2 2 2" xfId="4947"/>
    <cellStyle name="Moneda 7 2 4 2 2 3 3" xfId="4948"/>
    <cellStyle name="Moneda 7 2 4 2 2 3 2 2" xfId="4949"/>
    <cellStyle name="Moneda 7 2 4 2 2 4 3" xfId="4950"/>
    <cellStyle name="Moneda 7 2 4 2 2 4 2 2" xfId="4951"/>
    <cellStyle name="Moneda 7 2 4 2 2 5 2" xfId="4952"/>
    <cellStyle name="Moneda 7 2 4 2 3 3" xfId="4953"/>
    <cellStyle name="Moneda 7 2 4 2 3 2 2" xfId="4954"/>
    <cellStyle name="Moneda 7 2 4 2 4 3" xfId="4955"/>
    <cellStyle name="Moneda 7 2 4 2 4 2 2" xfId="4956"/>
    <cellStyle name="Moneda 7 2 4 2 5 3" xfId="4957"/>
    <cellStyle name="Moneda 7 2 4 2 5 2 2" xfId="4958"/>
    <cellStyle name="Moneda 7 2 4 2 6 2" xfId="4959"/>
    <cellStyle name="Moneda 7 2 4 3 6" xfId="4960"/>
    <cellStyle name="Moneda 7 2 4 3 2 3" xfId="4961"/>
    <cellStyle name="Moneda 7 2 4 3 2 2 2" xfId="4962"/>
    <cellStyle name="Moneda 7 2 4 3 3 3" xfId="4963"/>
    <cellStyle name="Moneda 7 2 4 3 3 2 2" xfId="4964"/>
    <cellStyle name="Moneda 7 2 4 3 4 3" xfId="4965"/>
    <cellStyle name="Moneda 7 2 4 3 4 2 2" xfId="4966"/>
    <cellStyle name="Moneda 7 2 4 3 5 2" xfId="4967"/>
    <cellStyle name="Moneda 7 2 4 4 3" xfId="4968"/>
    <cellStyle name="Moneda 7 2 4 4 2 2" xfId="4969"/>
    <cellStyle name="Moneda 7 2 4 5 3" xfId="4970"/>
    <cellStyle name="Moneda 7 2 4 5 2 2" xfId="4971"/>
    <cellStyle name="Moneda 7 2 4 6 3" xfId="4972"/>
    <cellStyle name="Moneda 7 2 4 6 2 2" xfId="4973"/>
    <cellStyle name="Moneda 7 2 4 7 2" xfId="4974"/>
    <cellStyle name="Moneda 7 2 5 7" xfId="4975"/>
    <cellStyle name="Moneda 7 2 5 2 6" xfId="4976"/>
    <cellStyle name="Moneda 7 2 5 2 2 3" xfId="4977"/>
    <cellStyle name="Moneda 7 2 5 2 2 2 2" xfId="4978"/>
    <cellStyle name="Moneda 7 2 5 2 3 3" xfId="4979"/>
    <cellStyle name="Moneda 7 2 5 2 3 2 2" xfId="4980"/>
    <cellStyle name="Moneda 7 2 5 2 4 3" xfId="4981"/>
    <cellStyle name="Moneda 7 2 5 2 4 2 2" xfId="4982"/>
    <cellStyle name="Moneda 7 2 5 2 5 2" xfId="4983"/>
    <cellStyle name="Moneda 7 2 5 3 3" xfId="4984"/>
    <cellStyle name="Moneda 7 2 5 3 2 2" xfId="4985"/>
    <cellStyle name="Moneda 7 2 5 4 3" xfId="4986"/>
    <cellStyle name="Moneda 7 2 5 4 2 2" xfId="4987"/>
    <cellStyle name="Moneda 7 2 5 5 3" xfId="4988"/>
    <cellStyle name="Moneda 7 2 5 5 2 2" xfId="4989"/>
    <cellStyle name="Moneda 7 2 5 6 2" xfId="4990"/>
    <cellStyle name="Moneda 7 2 6 6" xfId="4991"/>
    <cellStyle name="Moneda 7 2 6 2 3" xfId="4992"/>
    <cellStyle name="Moneda 7 2 6 2 2 2" xfId="4993"/>
    <cellStyle name="Moneda 7 2 6 3 3" xfId="4994"/>
    <cellStyle name="Moneda 7 2 6 3 2 2" xfId="4995"/>
    <cellStyle name="Moneda 7 2 6 4 3" xfId="4996"/>
    <cellStyle name="Moneda 7 2 6 4 2 2" xfId="4997"/>
    <cellStyle name="Moneda 7 2 6 5 2" xfId="4998"/>
    <cellStyle name="Moneda 7 2 7 3" xfId="4999"/>
    <cellStyle name="Moneda 7 2 7 2 2" xfId="5000"/>
    <cellStyle name="Moneda 7 2 8 3" xfId="5001"/>
    <cellStyle name="Moneda 7 2 8 2 2" xfId="5002"/>
    <cellStyle name="Moneda 7 2 9 3" xfId="5003"/>
    <cellStyle name="Moneda 7 2 9 2 2" xfId="5004"/>
    <cellStyle name="Moneda 7 3 8" xfId="5005"/>
    <cellStyle name="Moneda 7 3 2 7" xfId="5006"/>
    <cellStyle name="Moneda 7 3 2 2 6" xfId="5007"/>
    <cellStyle name="Moneda 7 3 2 2 2 3" xfId="5008"/>
    <cellStyle name="Moneda 7 3 2 2 2 2 2" xfId="5009"/>
    <cellStyle name="Moneda 7 3 2 2 3 3" xfId="5010"/>
    <cellStyle name="Moneda 7 3 2 2 3 2 2" xfId="5011"/>
    <cellStyle name="Moneda 7 3 2 2 4 3" xfId="5012"/>
    <cellStyle name="Moneda 7 3 2 2 4 2 2" xfId="5013"/>
    <cellStyle name="Moneda 7 3 2 2 5 2" xfId="5014"/>
    <cellStyle name="Moneda 7 3 2 3 3" xfId="5015"/>
    <cellStyle name="Moneda 7 3 2 3 2 2" xfId="5016"/>
    <cellStyle name="Moneda 7 3 2 4 3" xfId="5017"/>
    <cellStyle name="Moneda 7 3 2 4 2 2" xfId="5018"/>
    <cellStyle name="Moneda 7 3 2 5 3" xfId="5019"/>
    <cellStyle name="Moneda 7 3 2 5 2 2" xfId="5020"/>
    <cellStyle name="Moneda 7 3 2 6 2" xfId="5021"/>
    <cellStyle name="Moneda 7 3 3 6" xfId="5022"/>
    <cellStyle name="Moneda 7 3 3 2 3" xfId="5023"/>
    <cellStyle name="Moneda 7 3 3 2 2 2" xfId="5024"/>
    <cellStyle name="Moneda 7 3 3 3 3" xfId="5025"/>
    <cellStyle name="Moneda 7 3 3 3 2 2" xfId="5026"/>
    <cellStyle name="Moneda 7 3 3 4 3" xfId="5027"/>
    <cellStyle name="Moneda 7 3 3 4 2 2" xfId="5028"/>
    <cellStyle name="Moneda 7 3 3 5 2" xfId="5029"/>
    <cellStyle name="Moneda 7 3 4 3" xfId="5030"/>
    <cellStyle name="Moneda 7 3 4 2 2" xfId="5031"/>
    <cellStyle name="Moneda 7 3 5 3" xfId="5032"/>
    <cellStyle name="Moneda 7 3 5 2 2" xfId="5033"/>
    <cellStyle name="Moneda 7 3 6 3" xfId="5034"/>
    <cellStyle name="Moneda 7 3 6 2 2" xfId="5035"/>
    <cellStyle name="Moneda 7 3 7 2" xfId="5036"/>
    <cellStyle name="Moneda 7 4 8" xfId="5037"/>
    <cellStyle name="Moneda 7 4 2 7" xfId="5038"/>
    <cellStyle name="Moneda 7 4 2 2 6" xfId="5039"/>
    <cellStyle name="Moneda 7 4 2 2 2 3" xfId="5040"/>
    <cellStyle name="Moneda 7 4 2 2 2 2 2" xfId="5041"/>
    <cellStyle name="Moneda 7 4 2 2 3 3" xfId="5042"/>
    <cellStyle name="Moneda 7 4 2 2 3 2 2" xfId="5043"/>
    <cellStyle name="Moneda 7 4 2 2 4 3" xfId="5044"/>
    <cellStyle name="Moneda 7 4 2 2 4 2 2" xfId="5045"/>
    <cellStyle name="Moneda 7 4 2 2 5 2" xfId="5046"/>
    <cellStyle name="Moneda 7 4 2 3 3" xfId="5047"/>
    <cellStyle name="Moneda 7 4 2 3 2 2" xfId="5048"/>
    <cellStyle name="Moneda 7 4 2 4 3" xfId="5049"/>
    <cellStyle name="Moneda 7 4 2 4 2 2" xfId="5050"/>
    <cellStyle name="Moneda 7 4 2 5 3" xfId="5051"/>
    <cellStyle name="Moneda 7 4 2 5 2 2" xfId="5052"/>
    <cellStyle name="Moneda 7 4 2 6 2" xfId="5053"/>
    <cellStyle name="Moneda 7 4 3 6" xfId="5054"/>
    <cellStyle name="Moneda 7 4 3 2 3" xfId="5055"/>
    <cellStyle name="Moneda 7 4 3 2 2 2" xfId="5056"/>
    <cellStyle name="Moneda 7 4 3 3 3" xfId="5057"/>
    <cellStyle name="Moneda 7 4 3 3 2 2" xfId="5058"/>
    <cellStyle name="Moneda 7 4 3 4 3" xfId="5059"/>
    <cellStyle name="Moneda 7 4 3 4 2 2" xfId="5060"/>
    <cellStyle name="Moneda 7 4 3 5 2" xfId="5061"/>
    <cellStyle name="Moneda 7 4 4 3" xfId="5062"/>
    <cellStyle name="Moneda 7 4 4 2 2" xfId="5063"/>
    <cellStyle name="Moneda 7 4 5 3" xfId="5064"/>
    <cellStyle name="Moneda 7 4 5 2 2" xfId="5065"/>
    <cellStyle name="Moneda 7 4 6 3" xfId="5066"/>
    <cellStyle name="Moneda 7 4 6 2 2" xfId="5067"/>
    <cellStyle name="Moneda 7 4 7 2" xfId="5068"/>
    <cellStyle name="Moneda 7 5 8" xfId="5069"/>
    <cellStyle name="Moneda 7 5 2 7" xfId="5070"/>
    <cellStyle name="Moneda 7 5 2 2 6" xfId="5071"/>
    <cellStyle name="Moneda 7 5 2 2 2 3" xfId="5072"/>
    <cellStyle name="Moneda 7 5 2 2 2 2 2" xfId="5073"/>
    <cellStyle name="Moneda 7 5 2 2 3 3" xfId="5074"/>
    <cellStyle name="Moneda 7 5 2 2 3 2 2" xfId="5075"/>
    <cellStyle name="Moneda 7 5 2 2 4 3" xfId="5076"/>
    <cellStyle name="Moneda 7 5 2 2 4 2 2" xfId="5077"/>
    <cellStyle name="Moneda 7 5 2 2 5 2" xfId="5078"/>
    <cellStyle name="Moneda 7 5 2 3 3" xfId="5079"/>
    <cellStyle name="Moneda 7 5 2 3 2 2" xfId="5080"/>
    <cellStyle name="Moneda 7 5 2 4 3" xfId="5081"/>
    <cellStyle name="Moneda 7 5 2 4 2 2" xfId="5082"/>
    <cellStyle name="Moneda 7 5 2 5 3" xfId="5083"/>
    <cellStyle name="Moneda 7 5 2 5 2 2" xfId="5084"/>
    <cellStyle name="Moneda 7 5 2 6 2" xfId="5085"/>
    <cellStyle name="Moneda 7 5 3 6" xfId="5086"/>
    <cellStyle name="Moneda 7 5 3 2 3" xfId="5087"/>
    <cellStyle name="Moneda 7 5 3 2 2 2" xfId="5088"/>
    <cellStyle name="Moneda 7 5 3 3 3" xfId="5089"/>
    <cellStyle name="Moneda 7 5 3 3 2 2" xfId="5090"/>
    <cellStyle name="Moneda 7 5 3 4 3" xfId="5091"/>
    <cellStyle name="Moneda 7 5 3 4 2 2" xfId="5092"/>
    <cellStyle name="Moneda 7 5 3 5 2" xfId="5093"/>
    <cellStyle name="Moneda 7 5 4 3" xfId="5094"/>
    <cellStyle name="Moneda 7 5 4 2 2" xfId="5095"/>
    <cellStyle name="Moneda 7 5 5 3" xfId="5096"/>
    <cellStyle name="Moneda 7 5 5 2 2" xfId="5097"/>
    <cellStyle name="Moneda 7 5 6 3" xfId="5098"/>
    <cellStyle name="Moneda 7 5 6 2 2" xfId="5099"/>
    <cellStyle name="Moneda 7 5 7 2" xfId="5100"/>
    <cellStyle name="Moneda 7 6 7" xfId="5101"/>
    <cellStyle name="Moneda 7 6 2 6" xfId="5102"/>
    <cellStyle name="Moneda 7 6 2 2 3" xfId="5103"/>
    <cellStyle name="Moneda 7 6 2 2 2 2" xfId="5104"/>
    <cellStyle name="Moneda 7 6 2 3 3" xfId="5105"/>
    <cellStyle name="Moneda 7 6 2 3 2 2" xfId="5106"/>
    <cellStyle name="Moneda 7 6 2 4 3" xfId="5107"/>
    <cellStyle name="Moneda 7 6 2 4 2 2" xfId="5108"/>
    <cellStyle name="Moneda 7 6 2 5 2" xfId="5109"/>
    <cellStyle name="Moneda 7 6 3 3" xfId="5110"/>
    <cellStyle name="Moneda 7 6 3 2 2" xfId="5111"/>
    <cellStyle name="Moneda 7 6 4 3" xfId="5112"/>
    <cellStyle name="Moneda 7 6 4 2 2" xfId="5113"/>
    <cellStyle name="Moneda 7 6 5 3" xfId="5114"/>
    <cellStyle name="Moneda 7 6 5 2 2" xfId="5115"/>
    <cellStyle name="Moneda 7 6 6 2" xfId="5116"/>
    <cellStyle name="Moneda 7 7 6" xfId="5117"/>
    <cellStyle name="Moneda 7 7 2 3" xfId="5118"/>
    <cellStyle name="Moneda 7 7 2 2 2" xfId="5119"/>
    <cellStyle name="Moneda 7 7 3 3" xfId="5120"/>
    <cellStyle name="Moneda 7 7 3 2 2" xfId="5121"/>
    <cellStyle name="Moneda 7 7 4 3" xfId="5122"/>
    <cellStyle name="Moneda 7 7 4 2 2" xfId="5123"/>
    <cellStyle name="Moneda 7 7 5 2" xfId="5124"/>
    <cellStyle name="Moneda 7 8 3" xfId="5125"/>
    <cellStyle name="Moneda 7 8 2 2" xfId="5126"/>
    <cellStyle name="Moneda 7 9 3" xfId="5127"/>
    <cellStyle name="Moneda 7 9 2 2" xfId="5128"/>
    <cellStyle name="Moneda 8 14" xfId="5129"/>
    <cellStyle name="Moneda 8 10 3" xfId="5130"/>
    <cellStyle name="Moneda 8 10 2 2" xfId="5131"/>
    <cellStyle name="Moneda 8 11 3" xfId="5132"/>
    <cellStyle name="Moneda 8 11 2 2" xfId="5133"/>
    <cellStyle name="Moneda 8 12 2" xfId="5134"/>
    <cellStyle name="Moneda 8 13 2" xfId="5135"/>
    <cellStyle name="Moneda 8 2 12" xfId="5136"/>
    <cellStyle name="Moneda 8 2 10 2" xfId="5137"/>
    <cellStyle name="Moneda 8 2 11 2" xfId="5138"/>
    <cellStyle name="Moneda 8 2 2 8" xfId="5139"/>
    <cellStyle name="Moneda 8 2 2 2 7" xfId="5140"/>
    <cellStyle name="Moneda 8 2 2 2 2 6" xfId="5141"/>
    <cellStyle name="Moneda 8 2 2 2 2 2 3" xfId="5142"/>
    <cellStyle name="Moneda 8 2 2 2 2 2 2 2" xfId="5143"/>
    <cellStyle name="Moneda 8 2 2 2 2 3 3" xfId="5144"/>
    <cellStyle name="Moneda 8 2 2 2 2 3 2 2" xfId="5145"/>
    <cellStyle name="Moneda 8 2 2 2 2 4 3" xfId="5146"/>
    <cellStyle name="Moneda 8 2 2 2 2 4 2 2" xfId="5147"/>
    <cellStyle name="Moneda 8 2 2 2 2 5 2" xfId="5148"/>
    <cellStyle name="Moneda 8 2 2 2 3 3" xfId="5149"/>
    <cellStyle name="Moneda 8 2 2 2 3 2 2" xfId="5150"/>
    <cellStyle name="Moneda 8 2 2 2 4 3" xfId="5151"/>
    <cellStyle name="Moneda 8 2 2 2 4 2 2" xfId="5152"/>
    <cellStyle name="Moneda 8 2 2 2 5 3" xfId="5153"/>
    <cellStyle name="Moneda 8 2 2 2 5 2 2" xfId="5154"/>
    <cellStyle name="Moneda 8 2 2 2 6 2" xfId="5155"/>
    <cellStyle name="Moneda 8 2 2 3 6" xfId="5156"/>
    <cellStyle name="Moneda 8 2 2 3 2 3" xfId="5157"/>
    <cellStyle name="Moneda 8 2 2 3 2 2 2" xfId="5158"/>
    <cellStyle name="Moneda 8 2 2 3 3 3" xfId="5159"/>
    <cellStyle name="Moneda 8 2 2 3 3 2 2" xfId="5160"/>
    <cellStyle name="Moneda 8 2 2 3 4 3" xfId="5161"/>
    <cellStyle name="Moneda 8 2 2 3 4 2 2" xfId="5162"/>
    <cellStyle name="Moneda 8 2 2 3 5 2" xfId="5163"/>
    <cellStyle name="Moneda 8 2 2 4 3" xfId="5164"/>
    <cellStyle name="Moneda 8 2 2 4 2 2" xfId="5165"/>
    <cellStyle name="Moneda 8 2 2 5 3" xfId="5166"/>
    <cellStyle name="Moneda 8 2 2 5 2 2" xfId="5167"/>
    <cellStyle name="Moneda 8 2 2 6 3" xfId="5168"/>
    <cellStyle name="Moneda 8 2 2 6 2 2" xfId="5169"/>
    <cellStyle name="Moneda 8 2 2 7 2" xfId="5170"/>
    <cellStyle name="Moneda 8 2 3 8" xfId="5171"/>
    <cellStyle name="Moneda 8 2 3 2 7" xfId="5172"/>
    <cellStyle name="Moneda 8 2 3 2 2 6" xfId="5173"/>
    <cellStyle name="Moneda 8 2 3 2 2 2 3" xfId="5174"/>
    <cellStyle name="Moneda 8 2 3 2 2 2 2 2" xfId="5175"/>
    <cellStyle name="Moneda 8 2 3 2 2 3 3" xfId="5176"/>
    <cellStyle name="Moneda 8 2 3 2 2 3 2 2" xfId="5177"/>
    <cellStyle name="Moneda 8 2 3 2 2 4 3" xfId="5178"/>
    <cellStyle name="Moneda 8 2 3 2 2 4 2 2" xfId="5179"/>
    <cellStyle name="Moneda 8 2 3 2 2 5 2" xfId="5180"/>
    <cellStyle name="Moneda 8 2 3 2 3 3" xfId="5181"/>
    <cellStyle name="Moneda 8 2 3 2 3 2 2" xfId="5182"/>
    <cellStyle name="Moneda 8 2 3 2 4 3" xfId="5183"/>
    <cellStyle name="Moneda 8 2 3 2 4 2 2" xfId="5184"/>
    <cellStyle name="Moneda 8 2 3 2 5 3" xfId="5185"/>
    <cellStyle name="Moneda 8 2 3 2 5 2 2" xfId="5186"/>
    <cellStyle name="Moneda 8 2 3 2 6 2" xfId="5187"/>
    <cellStyle name="Moneda 8 2 3 3 6" xfId="5188"/>
    <cellStyle name="Moneda 8 2 3 3 2 3" xfId="5189"/>
    <cellStyle name="Moneda 8 2 3 3 2 2 2" xfId="5190"/>
    <cellStyle name="Moneda 8 2 3 3 3 3" xfId="5191"/>
    <cellStyle name="Moneda 8 2 3 3 3 2 2" xfId="5192"/>
    <cellStyle name="Moneda 8 2 3 3 4 3" xfId="5193"/>
    <cellStyle name="Moneda 8 2 3 3 4 2 2" xfId="5194"/>
    <cellStyle name="Moneda 8 2 3 3 5 2" xfId="5195"/>
    <cellStyle name="Moneda 8 2 3 4 3" xfId="5196"/>
    <cellStyle name="Moneda 8 2 3 4 2 2" xfId="5197"/>
    <cellStyle name="Moneda 8 2 3 5 3" xfId="5198"/>
    <cellStyle name="Moneda 8 2 3 5 2 2" xfId="5199"/>
    <cellStyle name="Moneda 8 2 3 6 3" xfId="5200"/>
    <cellStyle name="Moneda 8 2 3 6 2 2" xfId="5201"/>
    <cellStyle name="Moneda 8 2 3 7 2" xfId="5202"/>
    <cellStyle name="Moneda 8 2 4 8" xfId="5203"/>
    <cellStyle name="Moneda 8 2 4 2 7" xfId="5204"/>
    <cellStyle name="Moneda 8 2 4 2 2 6" xfId="5205"/>
    <cellStyle name="Moneda 8 2 4 2 2 2 3" xfId="5206"/>
    <cellStyle name="Moneda 8 2 4 2 2 2 2 2" xfId="5207"/>
    <cellStyle name="Moneda 8 2 4 2 2 3 3" xfId="5208"/>
    <cellStyle name="Moneda 8 2 4 2 2 3 2 2" xfId="5209"/>
    <cellStyle name="Moneda 8 2 4 2 2 4 3" xfId="5210"/>
    <cellStyle name="Moneda 8 2 4 2 2 4 2 2" xfId="5211"/>
    <cellStyle name="Moneda 8 2 4 2 2 5 2" xfId="5212"/>
    <cellStyle name="Moneda 8 2 4 2 3 3" xfId="5213"/>
    <cellStyle name="Moneda 8 2 4 2 3 2 2" xfId="5214"/>
    <cellStyle name="Moneda 8 2 4 2 4 3" xfId="5215"/>
    <cellStyle name="Moneda 8 2 4 2 4 2 2" xfId="5216"/>
    <cellStyle name="Moneda 8 2 4 2 5 3" xfId="5217"/>
    <cellStyle name="Moneda 8 2 4 2 5 2 2" xfId="5218"/>
    <cellStyle name="Moneda 8 2 4 2 6 2" xfId="5219"/>
    <cellStyle name="Moneda 8 2 4 3 6" xfId="5220"/>
    <cellStyle name="Moneda 8 2 4 3 2 3" xfId="5221"/>
    <cellStyle name="Moneda 8 2 4 3 2 2 2" xfId="5222"/>
    <cellStyle name="Moneda 8 2 4 3 3 3" xfId="5223"/>
    <cellStyle name="Moneda 8 2 4 3 3 2 2" xfId="5224"/>
    <cellStyle name="Moneda 8 2 4 3 4 3" xfId="5225"/>
    <cellStyle name="Moneda 8 2 4 3 4 2 2" xfId="5226"/>
    <cellStyle name="Moneda 8 2 4 3 5 2" xfId="5227"/>
    <cellStyle name="Moneda 8 2 4 4 3" xfId="5228"/>
    <cellStyle name="Moneda 8 2 4 4 2 2" xfId="5229"/>
    <cellStyle name="Moneda 8 2 4 5 3" xfId="5230"/>
    <cellStyle name="Moneda 8 2 4 5 2 2" xfId="5231"/>
    <cellStyle name="Moneda 8 2 4 6 3" xfId="5232"/>
    <cellStyle name="Moneda 8 2 4 6 2 2" xfId="5233"/>
    <cellStyle name="Moneda 8 2 4 7 2" xfId="5234"/>
    <cellStyle name="Moneda 8 2 5 7" xfId="5235"/>
    <cellStyle name="Moneda 8 2 5 2 6" xfId="5236"/>
    <cellStyle name="Moneda 8 2 5 2 2 3" xfId="5237"/>
    <cellStyle name="Moneda 8 2 5 2 2 2 2" xfId="5238"/>
    <cellStyle name="Moneda 8 2 5 2 3 3" xfId="5239"/>
    <cellStyle name="Moneda 8 2 5 2 3 2 2" xfId="5240"/>
    <cellStyle name="Moneda 8 2 5 2 4 3" xfId="5241"/>
    <cellStyle name="Moneda 8 2 5 2 4 2 2" xfId="5242"/>
    <cellStyle name="Moneda 8 2 5 2 5 2" xfId="5243"/>
    <cellStyle name="Moneda 8 2 5 3 3" xfId="5244"/>
    <cellStyle name="Moneda 8 2 5 3 2 2" xfId="5245"/>
    <cellStyle name="Moneda 8 2 5 4 3" xfId="5246"/>
    <cellStyle name="Moneda 8 2 5 4 2 2" xfId="5247"/>
    <cellStyle name="Moneda 8 2 5 5 3" xfId="5248"/>
    <cellStyle name="Moneda 8 2 5 5 2 2" xfId="5249"/>
    <cellStyle name="Moneda 8 2 5 6 2" xfId="5250"/>
    <cellStyle name="Moneda 8 2 6 6" xfId="5251"/>
    <cellStyle name="Moneda 8 2 6 2 3" xfId="5252"/>
    <cellStyle name="Moneda 8 2 6 2 2 2" xfId="5253"/>
    <cellStyle name="Moneda 8 2 6 3 3" xfId="5254"/>
    <cellStyle name="Moneda 8 2 6 3 2 2" xfId="5255"/>
    <cellStyle name="Moneda 8 2 6 4 3" xfId="5256"/>
    <cellStyle name="Moneda 8 2 6 4 2 2" xfId="5257"/>
    <cellStyle name="Moneda 8 2 6 5 2" xfId="5258"/>
    <cellStyle name="Moneda 8 2 7 3" xfId="5259"/>
    <cellStyle name="Moneda 8 2 7 2 2" xfId="5260"/>
    <cellStyle name="Moneda 8 2 8 3" xfId="5261"/>
    <cellStyle name="Moneda 8 2 8 2 2" xfId="5262"/>
    <cellStyle name="Moneda 8 2 9 3" xfId="5263"/>
    <cellStyle name="Moneda 8 2 9 2 2" xfId="5264"/>
    <cellStyle name="Moneda 8 3 8" xfId="5265"/>
    <cellStyle name="Moneda 8 3 2 7" xfId="5266"/>
    <cellStyle name="Moneda 8 3 2 2 6" xfId="5267"/>
    <cellStyle name="Moneda 8 3 2 2 2 3" xfId="5268"/>
    <cellStyle name="Moneda 8 3 2 2 2 2 2" xfId="5269"/>
    <cellStyle name="Moneda 8 3 2 2 3 3" xfId="5270"/>
    <cellStyle name="Moneda 8 3 2 2 3 2 2" xfId="5271"/>
    <cellStyle name="Moneda 8 3 2 2 4 3" xfId="5272"/>
    <cellStyle name="Moneda 8 3 2 2 4 2 2" xfId="5273"/>
    <cellStyle name="Moneda 8 3 2 2 5 2" xfId="5274"/>
    <cellStyle name="Moneda 8 3 2 3 3" xfId="5275"/>
    <cellStyle name="Moneda 8 3 2 3 2 2" xfId="5276"/>
    <cellStyle name="Moneda 8 3 2 4 3" xfId="5277"/>
    <cellStyle name="Moneda 8 3 2 4 2 2" xfId="5278"/>
    <cellStyle name="Moneda 8 3 2 5 3" xfId="5279"/>
    <cellStyle name="Moneda 8 3 2 5 2 2" xfId="5280"/>
    <cellStyle name="Moneda 8 3 2 6 2" xfId="5281"/>
    <cellStyle name="Moneda 8 3 3 6" xfId="5282"/>
    <cellStyle name="Moneda 8 3 3 2 3" xfId="5283"/>
    <cellStyle name="Moneda 8 3 3 2 2 2" xfId="5284"/>
    <cellStyle name="Moneda 8 3 3 3 3" xfId="5285"/>
    <cellStyle name="Moneda 8 3 3 3 2 2" xfId="5286"/>
    <cellStyle name="Moneda 8 3 3 4 3" xfId="5287"/>
    <cellStyle name="Moneda 8 3 3 4 2 2" xfId="5288"/>
    <cellStyle name="Moneda 8 3 3 5 2" xfId="5289"/>
    <cellStyle name="Moneda 8 3 4 3" xfId="5290"/>
    <cellStyle name="Moneda 8 3 4 2 2" xfId="5291"/>
    <cellStyle name="Moneda 8 3 5 3" xfId="5292"/>
    <cellStyle name="Moneda 8 3 5 2 2" xfId="5293"/>
    <cellStyle name="Moneda 8 3 6 3" xfId="5294"/>
    <cellStyle name="Moneda 8 3 6 2 2" xfId="5295"/>
    <cellStyle name="Moneda 8 3 7 2" xfId="5296"/>
    <cellStyle name="Moneda 8 4 8" xfId="5297"/>
    <cellStyle name="Moneda 8 4 2 7" xfId="5298"/>
    <cellStyle name="Moneda 8 4 2 2 6" xfId="5299"/>
    <cellStyle name="Moneda 8 4 2 2 2 3" xfId="5300"/>
    <cellStyle name="Moneda 8 4 2 2 2 2 2" xfId="5301"/>
    <cellStyle name="Moneda 8 4 2 2 3 3" xfId="5302"/>
    <cellStyle name="Moneda 8 4 2 2 3 2 2" xfId="5303"/>
    <cellStyle name="Moneda 8 4 2 2 4 3" xfId="5304"/>
    <cellStyle name="Moneda 8 4 2 2 4 2 2" xfId="5305"/>
    <cellStyle name="Moneda 8 4 2 2 5 2" xfId="5306"/>
    <cellStyle name="Moneda 8 4 2 3 3" xfId="5307"/>
    <cellStyle name="Moneda 8 4 2 3 2 2" xfId="5308"/>
    <cellStyle name="Moneda 8 4 2 4 3" xfId="5309"/>
    <cellStyle name="Moneda 8 4 2 4 2 2" xfId="5310"/>
    <cellStyle name="Moneda 8 4 2 5 3" xfId="5311"/>
    <cellStyle name="Moneda 8 4 2 5 2 2" xfId="5312"/>
    <cellStyle name="Moneda 8 4 2 6 2" xfId="5313"/>
    <cellStyle name="Moneda 8 4 3 6" xfId="5314"/>
    <cellStyle name="Moneda 8 4 3 2 3" xfId="5315"/>
    <cellStyle name="Moneda 8 4 3 2 2 2" xfId="5316"/>
    <cellStyle name="Moneda 8 4 3 3 3" xfId="5317"/>
    <cellStyle name="Moneda 8 4 3 3 2 2" xfId="5318"/>
    <cellStyle name="Moneda 8 4 3 4 3" xfId="5319"/>
    <cellStyle name="Moneda 8 4 3 4 2 2" xfId="5320"/>
    <cellStyle name="Moneda 8 4 3 5 2" xfId="5321"/>
    <cellStyle name="Moneda 8 4 4 3" xfId="5322"/>
    <cellStyle name="Moneda 8 4 4 2 2" xfId="5323"/>
    <cellStyle name="Moneda 8 4 5 3" xfId="5324"/>
    <cellStyle name="Moneda 8 4 5 2 2" xfId="5325"/>
    <cellStyle name="Moneda 8 4 6 3" xfId="5326"/>
    <cellStyle name="Moneda 8 4 6 2 2" xfId="5327"/>
    <cellStyle name="Moneda 8 4 7 2" xfId="5328"/>
    <cellStyle name="Moneda 8 5 8" xfId="5329"/>
    <cellStyle name="Moneda 8 5 2 7" xfId="5330"/>
    <cellStyle name="Moneda 8 5 2 2 6" xfId="5331"/>
    <cellStyle name="Moneda 8 5 2 2 2 3" xfId="5332"/>
    <cellStyle name="Moneda 8 5 2 2 2 2 2" xfId="5333"/>
    <cellStyle name="Moneda 8 5 2 2 3 3" xfId="5334"/>
    <cellStyle name="Moneda 8 5 2 2 3 2 2" xfId="5335"/>
    <cellStyle name="Moneda 8 5 2 2 4 3" xfId="5336"/>
    <cellStyle name="Moneda 8 5 2 2 4 2 2" xfId="5337"/>
    <cellStyle name="Moneda 8 5 2 2 5 2" xfId="5338"/>
    <cellStyle name="Moneda 8 5 2 3 3" xfId="5339"/>
    <cellStyle name="Moneda 8 5 2 3 2 2" xfId="5340"/>
    <cellStyle name="Moneda 8 5 2 4 3" xfId="5341"/>
    <cellStyle name="Moneda 8 5 2 4 2 2" xfId="5342"/>
    <cellStyle name="Moneda 8 5 2 5 3" xfId="5343"/>
    <cellStyle name="Moneda 8 5 2 5 2 2" xfId="5344"/>
    <cellStyle name="Moneda 8 5 2 6 2" xfId="5345"/>
    <cellStyle name="Moneda 8 5 3 6" xfId="5346"/>
    <cellStyle name="Moneda 8 5 3 2 3" xfId="5347"/>
    <cellStyle name="Moneda 8 5 3 2 2 2" xfId="5348"/>
    <cellStyle name="Moneda 8 5 3 3 3" xfId="5349"/>
    <cellStyle name="Moneda 8 5 3 3 2 2" xfId="5350"/>
    <cellStyle name="Moneda 8 5 3 4 3" xfId="5351"/>
    <cellStyle name="Moneda 8 5 3 4 2 2" xfId="5352"/>
    <cellStyle name="Moneda 8 5 3 5 2" xfId="5353"/>
    <cellStyle name="Moneda 8 5 4 3" xfId="5354"/>
    <cellStyle name="Moneda 8 5 4 2 2" xfId="5355"/>
    <cellStyle name="Moneda 8 5 5 3" xfId="5356"/>
    <cellStyle name="Moneda 8 5 5 2 2" xfId="5357"/>
    <cellStyle name="Moneda 8 5 6 3" xfId="5358"/>
    <cellStyle name="Moneda 8 5 6 2 2" xfId="5359"/>
    <cellStyle name="Moneda 8 5 7 2" xfId="5360"/>
    <cellStyle name="Moneda 8 6 7" xfId="5361"/>
    <cellStyle name="Moneda 8 6 2 6" xfId="5362"/>
    <cellStyle name="Moneda 8 6 2 2 3" xfId="5363"/>
    <cellStyle name="Moneda 8 6 2 2 2 2" xfId="5364"/>
    <cellStyle name="Moneda 8 6 2 3 3" xfId="5365"/>
    <cellStyle name="Moneda 8 6 2 3 2 2" xfId="5366"/>
    <cellStyle name="Moneda 8 6 2 4 3" xfId="5367"/>
    <cellStyle name="Moneda 8 6 2 4 2 2" xfId="5368"/>
    <cellStyle name="Moneda 8 6 2 5 2" xfId="5369"/>
    <cellStyle name="Moneda 8 6 3 3" xfId="5370"/>
    <cellStyle name="Moneda 8 6 3 2 2" xfId="5371"/>
    <cellStyle name="Moneda 8 6 4 3" xfId="5372"/>
    <cellStyle name="Moneda 8 6 4 2 2" xfId="5373"/>
    <cellStyle name="Moneda 8 6 5 3" xfId="5374"/>
    <cellStyle name="Moneda 8 6 5 2 2" xfId="5375"/>
    <cellStyle name="Moneda 8 6 6 2" xfId="5376"/>
    <cellStyle name="Moneda 8 7 6" xfId="5377"/>
    <cellStyle name="Moneda 8 7 2 3" xfId="5378"/>
    <cellStyle name="Moneda 8 7 2 2 2" xfId="5379"/>
    <cellStyle name="Moneda 8 7 3 3" xfId="5380"/>
    <cellStyle name="Moneda 8 7 3 2 2" xfId="5381"/>
    <cellStyle name="Moneda 8 7 4 3" xfId="5382"/>
    <cellStyle name="Moneda 8 7 4 2 2" xfId="5383"/>
    <cellStyle name="Moneda 8 7 5 2" xfId="5384"/>
    <cellStyle name="Moneda 8 8 6" xfId="5385"/>
    <cellStyle name="Moneda 8 8 2 3" xfId="5386"/>
    <cellStyle name="Moneda 8 8 2 2 2" xfId="5387"/>
    <cellStyle name="Moneda 8 8 3 3" xfId="5388"/>
    <cellStyle name="Moneda 8 8 3 2 2" xfId="5389"/>
    <cellStyle name="Moneda 8 8 4 3" xfId="5390"/>
    <cellStyle name="Moneda 8 8 4 2 2" xfId="5391"/>
    <cellStyle name="Moneda 8 8 5 2" xfId="5392"/>
    <cellStyle name="Moneda 8 9 3" xfId="5393"/>
    <cellStyle name="Moneda 8 9 2 2" xfId="5394"/>
    <cellStyle name="Moneda 9 12" xfId="5395"/>
    <cellStyle name="Moneda 9 10 2" xfId="5396"/>
    <cellStyle name="Moneda 9 11 2" xfId="5397"/>
    <cellStyle name="Moneda 9 2 9" xfId="5398"/>
    <cellStyle name="Moneda 9 2 2 7" xfId="5399"/>
    <cellStyle name="Moneda 9 2 2 2 6" xfId="5400"/>
    <cellStyle name="Moneda 9 2 2 2 2 3" xfId="5401"/>
    <cellStyle name="Moneda 9 2 2 2 2 2 2" xfId="5402"/>
    <cellStyle name="Moneda 9 2 2 2 3 3" xfId="5403"/>
    <cellStyle name="Moneda 9 2 2 2 3 2 2" xfId="5404"/>
    <cellStyle name="Moneda 9 2 2 2 4 3" xfId="5405"/>
    <cellStyle name="Moneda 9 2 2 2 4 2 2" xfId="5406"/>
    <cellStyle name="Moneda 9 2 2 2 5 2" xfId="5407"/>
    <cellStyle name="Moneda 9 2 2 3 3" xfId="5408"/>
    <cellStyle name="Moneda 9 2 2 3 2 2" xfId="5409"/>
    <cellStyle name="Moneda 9 2 2 4 3" xfId="5410"/>
    <cellStyle name="Moneda 9 2 2 4 2 2" xfId="5411"/>
    <cellStyle name="Moneda 9 2 2 5 3" xfId="5412"/>
    <cellStyle name="Moneda 9 2 2 5 2 2" xfId="5413"/>
    <cellStyle name="Moneda 9 2 2 6 2" xfId="5414"/>
    <cellStyle name="Moneda 9 2 3 6" xfId="5415"/>
    <cellStyle name="Moneda 9 2 3 2 3" xfId="5416"/>
    <cellStyle name="Moneda 9 2 3 2 2 2" xfId="5417"/>
    <cellStyle name="Moneda 9 2 3 3 3" xfId="5418"/>
    <cellStyle name="Moneda 9 2 3 3 2 2" xfId="5419"/>
    <cellStyle name="Moneda 9 2 3 4 3" xfId="5420"/>
    <cellStyle name="Moneda 9 2 3 4 2 2" xfId="5421"/>
    <cellStyle name="Moneda 9 2 3 5 2" xfId="5422"/>
    <cellStyle name="Moneda 9 2 4 3" xfId="5423"/>
    <cellStyle name="Moneda 9 2 4 2 2" xfId="5424"/>
    <cellStyle name="Moneda 9 2 5 3" xfId="5425"/>
    <cellStyle name="Moneda 9 2 5 2 2" xfId="5426"/>
    <cellStyle name="Moneda 9 2 6 3" xfId="5427"/>
    <cellStyle name="Moneda 9 2 6 2 2" xfId="5428"/>
    <cellStyle name="Moneda 9 2 7 2" xfId="5429"/>
    <cellStyle name="Moneda 9 2 8 2" xfId="5430"/>
    <cellStyle name="Moneda 9 3 8" xfId="5431"/>
    <cellStyle name="Moneda 9 3 2 7" xfId="5432"/>
    <cellStyle name="Moneda 9 3 2 2 6" xfId="5433"/>
    <cellStyle name="Moneda 9 3 2 2 2 3" xfId="5434"/>
    <cellStyle name="Moneda 9 3 2 2 2 2 2" xfId="5435"/>
    <cellStyle name="Moneda 9 3 2 2 3 3" xfId="5436"/>
    <cellStyle name="Moneda 9 3 2 2 3 2 2" xfId="5437"/>
    <cellStyle name="Moneda 9 3 2 2 4 3" xfId="5438"/>
    <cellStyle name="Moneda 9 3 2 2 4 2 2" xfId="5439"/>
    <cellStyle name="Moneda 9 3 2 2 5 2" xfId="5440"/>
    <cellStyle name="Moneda 9 3 2 3 3" xfId="5441"/>
    <cellStyle name="Moneda 9 3 2 3 2 2" xfId="5442"/>
    <cellStyle name="Moneda 9 3 2 4 3" xfId="5443"/>
    <cellStyle name="Moneda 9 3 2 4 2 2" xfId="5444"/>
    <cellStyle name="Moneda 9 3 2 5 3" xfId="5445"/>
    <cellStyle name="Moneda 9 3 2 5 2 2" xfId="5446"/>
    <cellStyle name="Moneda 9 3 2 6 2" xfId="5447"/>
    <cellStyle name="Moneda 9 3 3 6" xfId="5448"/>
    <cellStyle name="Moneda 9 3 3 2 3" xfId="5449"/>
    <cellStyle name="Moneda 9 3 3 2 2 2" xfId="5450"/>
    <cellStyle name="Moneda 9 3 3 3 3" xfId="5451"/>
    <cellStyle name="Moneda 9 3 3 3 2 2" xfId="5452"/>
    <cellStyle name="Moneda 9 3 3 4 3" xfId="5453"/>
    <cellStyle name="Moneda 9 3 3 4 2 2" xfId="5454"/>
    <cellStyle name="Moneda 9 3 3 5 2" xfId="5455"/>
    <cellStyle name="Moneda 9 3 4 3" xfId="5456"/>
    <cellStyle name="Moneda 9 3 4 2 2" xfId="5457"/>
    <cellStyle name="Moneda 9 3 5 3" xfId="5458"/>
    <cellStyle name="Moneda 9 3 5 2 2" xfId="5459"/>
    <cellStyle name="Moneda 9 3 6 3" xfId="5460"/>
    <cellStyle name="Moneda 9 3 6 2 2" xfId="5461"/>
    <cellStyle name="Moneda 9 3 7 2" xfId="5462"/>
    <cellStyle name="Moneda 9 4 8" xfId="5463"/>
    <cellStyle name="Moneda 9 4 2 7" xfId="5464"/>
    <cellStyle name="Moneda 9 4 2 2 6" xfId="5465"/>
    <cellStyle name="Moneda 9 4 2 2 2 3" xfId="5466"/>
    <cellStyle name="Moneda 9 4 2 2 2 2 2" xfId="5467"/>
    <cellStyle name="Moneda 9 4 2 2 3 3" xfId="5468"/>
    <cellStyle name="Moneda 9 4 2 2 3 2 2" xfId="5469"/>
    <cellStyle name="Moneda 9 4 2 2 4 3" xfId="5470"/>
    <cellStyle name="Moneda 9 4 2 2 4 2 2" xfId="5471"/>
    <cellStyle name="Moneda 9 4 2 2 5 2" xfId="5472"/>
    <cellStyle name="Moneda 9 4 2 3 3" xfId="5473"/>
    <cellStyle name="Moneda 9 4 2 3 2 2" xfId="5474"/>
    <cellStyle name="Moneda 9 4 2 4 3" xfId="5475"/>
    <cellStyle name="Moneda 9 4 2 4 2 2" xfId="5476"/>
    <cellStyle name="Moneda 9 4 2 5 3" xfId="5477"/>
    <cellStyle name="Moneda 9 4 2 5 2 2" xfId="5478"/>
    <cellStyle name="Moneda 9 4 2 6 2" xfId="5479"/>
    <cellStyle name="Moneda 9 4 3 6" xfId="5480"/>
    <cellStyle name="Moneda 9 4 3 2 3" xfId="5481"/>
    <cellStyle name="Moneda 9 4 3 2 2 2" xfId="5482"/>
    <cellStyle name="Moneda 9 4 3 3 3" xfId="5483"/>
    <cellStyle name="Moneda 9 4 3 3 2 2" xfId="5484"/>
    <cellStyle name="Moneda 9 4 3 4 3" xfId="5485"/>
    <cellStyle name="Moneda 9 4 3 4 2 2" xfId="5486"/>
    <cellStyle name="Moneda 9 4 3 5 2" xfId="5487"/>
    <cellStyle name="Moneda 9 4 4 3" xfId="5488"/>
    <cellStyle name="Moneda 9 4 4 2 2" xfId="5489"/>
    <cellStyle name="Moneda 9 4 5 3" xfId="5490"/>
    <cellStyle name="Moneda 9 4 5 2 2" xfId="5491"/>
    <cellStyle name="Moneda 9 4 6 3" xfId="5492"/>
    <cellStyle name="Moneda 9 4 6 2 2" xfId="5493"/>
    <cellStyle name="Moneda 9 4 7 2" xfId="5494"/>
    <cellStyle name="Moneda 9 5 7" xfId="5495"/>
    <cellStyle name="Moneda 9 5 2 6" xfId="5496"/>
    <cellStyle name="Moneda 9 5 2 2 3" xfId="5497"/>
    <cellStyle name="Moneda 9 5 2 2 2 2" xfId="5498"/>
    <cellStyle name="Moneda 9 5 2 3 3" xfId="5499"/>
    <cellStyle name="Moneda 9 5 2 3 2 2" xfId="5500"/>
    <cellStyle name="Moneda 9 5 2 4 3" xfId="5501"/>
    <cellStyle name="Moneda 9 5 2 4 2 2" xfId="5502"/>
    <cellStyle name="Moneda 9 5 2 5 2" xfId="5503"/>
    <cellStyle name="Moneda 9 5 3 3" xfId="5504"/>
    <cellStyle name="Moneda 9 5 3 2 2" xfId="5505"/>
    <cellStyle name="Moneda 9 5 4 3" xfId="5506"/>
    <cellStyle name="Moneda 9 5 4 2 2" xfId="5507"/>
    <cellStyle name="Moneda 9 5 5 3" xfId="5508"/>
    <cellStyle name="Moneda 9 5 5 2 2" xfId="5509"/>
    <cellStyle name="Moneda 9 5 6 2" xfId="5510"/>
    <cellStyle name="Moneda 9 6 6" xfId="5511"/>
    <cellStyle name="Moneda 9 6 2 3" xfId="5512"/>
    <cellStyle name="Moneda 9 6 2 2 2" xfId="5513"/>
    <cellStyle name="Moneda 9 6 3 3" xfId="5514"/>
    <cellStyle name="Moneda 9 6 3 2 2" xfId="5515"/>
    <cellStyle name="Moneda 9 6 4 3" xfId="5516"/>
    <cellStyle name="Moneda 9 6 4 2 2" xfId="5517"/>
    <cellStyle name="Moneda 9 6 5 2" xfId="5518"/>
    <cellStyle name="Moneda 9 7 3" xfId="5519"/>
    <cellStyle name="Moneda 9 7 2 2" xfId="5520"/>
    <cellStyle name="Moneda 9 8 3" xfId="5521"/>
    <cellStyle name="Moneda 9 8 2 2" xfId="5522"/>
    <cellStyle name="Moneda 9 9 3" xfId="5523"/>
    <cellStyle name="Moneda 9 9 2 2" xfId="5524"/>
    <cellStyle name="Moneda 54" xfId="5525"/>
    <cellStyle name="Moneda 55" xfId="5526"/>
    <cellStyle name="Comma 6" xfId="5527"/>
    <cellStyle name="Comma [0] 4" xfId="5528"/>
    <cellStyle name="Comma [0] 2 4" xfId="5529"/>
    <cellStyle name="Comma [0] 2 2 3" xfId="5530"/>
    <cellStyle name="Comma [0] 2 2 2 2" xfId="5531"/>
    <cellStyle name="Comma [0] 2 3 2" xfId="5532"/>
    <cellStyle name="Comma [0] 3 2" xfId="5533"/>
    <cellStyle name="Comma 2 4" xfId="5534"/>
    <cellStyle name="Comma 2 2 3" xfId="5535"/>
    <cellStyle name="Comma 2 2 2 2" xfId="5536"/>
    <cellStyle name="Comma 2 3 2" xfId="5537"/>
    <cellStyle name="Comma 3 2" xfId="5538"/>
    <cellStyle name="Comma 4 2" xfId="5539"/>
    <cellStyle name="Comma 5 2" xfId="5540"/>
    <cellStyle name="Millares 10 3" xfId="5541"/>
    <cellStyle name="Millares 10 2 2" xfId="5542"/>
    <cellStyle name="Millares 2 3 5" xfId="5543"/>
    <cellStyle name="Millares 2 3 2 3" xfId="5544"/>
    <cellStyle name="Millares 2 3 2 2 2" xfId="5545"/>
    <cellStyle name="Millares 2 3 3 2" xfId="5546"/>
    <cellStyle name="Millares 2 3 4 2" xfId="5547"/>
    <cellStyle name="Millares 2 4 4" xfId="5548"/>
    <cellStyle name="Millares 2 4 2 2" xfId="5549"/>
    <cellStyle name="Millares 2 4 3 2" xfId="5550"/>
    <cellStyle name="Millares 2 5 3" xfId="5551"/>
    <cellStyle name="Millares 2 5 2 2" xfId="5552"/>
    <cellStyle name="Millares 2 6 3" xfId="5553"/>
    <cellStyle name="Millares 2 6 2 2" xfId="5554"/>
    <cellStyle name="Millares 3 3 3" xfId="5555"/>
    <cellStyle name="Millares 3 3 2 2" xfId="5556"/>
    <cellStyle name="Millares 3 4 2" xfId="5557"/>
    <cellStyle name="Millares 5 4 2" xfId="5558"/>
    <cellStyle name="Millares 5 5 2" xfId="5559"/>
    <cellStyle name="Millares 6 5" xfId="5560"/>
    <cellStyle name="Millares 6 2 3" xfId="5561"/>
    <cellStyle name="Millares 6 2 2 2" xfId="5562"/>
    <cellStyle name="Millares 6 3 3" xfId="5563"/>
    <cellStyle name="Millares 6 3 2 2" xfId="5564"/>
    <cellStyle name="Millares 7 3" xfId="5565"/>
    <cellStyle name="Millares 7 2 2" xfId="5566"/>
    <cellStyle name="Millares 8 3" xfId="5567"/>
    <cellStyle name="Millares 8 2 2" xfId="5568"/>
    <cellStyle name="Millares 9 3" xfId="5569"/>
    <cellStyle name="Millares 9 2 2" xfId="5570"/>
    <cellStyle name="Moneda [0] 3 8" xfId="5571"/>
    <cellStyle name="Moneda 3 15 4" xfId="5572"/>
    <cellStyle name="Moneda 3 5 9" xfId="5573"/>
    <cellStyle name="Comma 7" xfId="5574"/>
    <cellStyle name="Millares 13 2" xfId="5575"/>
    <cellStyle name="Moneda 56" xfId="5576"/>
    <cellStyle name="Moneda 2 3 14" xfId="5577"/>
    <cellStyle name="Currency 18" xfId="5578"/>
    <cellStyle name="Moneda 57" xfId="5579"/>
    <cellStyle name="Currency 17" xfId="5580"/>
    <cellStyle name="Currency [0] 9" xfId="5581"/>
    <cellStyle name="Currency [0] 2 8" xfId="5582"/>
    <cellStyle name="Currency [0] 2 2 7" xfId="5583"/>
    <cellStyle name="Currency [0] 2 2 2 4" xfId="5584"/>
    <cellStyle name="Currency [0] 2 2 2 2 3" xfId="5585"/>
    <cellStyle name="Currency [0] 2 2 3 4" xfId="5586"/>
    <cellStyle name="Currency [0] 2 2 3 2 3" xfId="5587"/>
    <cellStyle name="Currency [0] 2 2 4 4" xfId="5588"/>
    <cellStyle name="Currency [0] 2 2 4 2 3" xfId="5589"/>
    <cellStyle name="Currency [0] 2 2 5 3" xfId="5590"/>
    <cellStyle name="Currency [0] 2 3 4" xfId="5591"/>
    <cellStyle name="Currency [0] 2 3 2 3" xfId="5592"/>
    <cellStyle name="Currency [0] 2 4 4" xfId="5593"/>
    <cellStyle name="Currency [0] 2 4 2 3" xfId="5594"/>
    <cellStyle name="Currency [0] 2 5 4" xfId="5595"/>
    <cellStyle name="Currency [0] 2 5 2 3" xfId="5596"/>
    <cellStyle name="Currency [0] 2 6 3" xfId="5597"/>
    <cellStyle name="Currency [0] 3 7" xfId="5598"/>
    <cellStyle name="Currency [0] 3 2 4" xfId="5599"/>
    <cellStyle name="Currency [0] 3 2 2 3" xfId="5600"/>
    <cellStyle name="Currency [0] 3 3 4" xfId="5601"/>
    <cellStyle name="Currency [0] 3 3 2 3" xfId="5602"/>
    <cellStyle name="Currency [0] 3 4 4" xfId="5603"/>
    <cellStyle name="Currency [0] 3 4 2 3" xfId="5604"/>
    <cellStyle name="Currency [0] 3 5 3" xfId="5605"/>
    <cellStyle name="Currency [0] 4 4" xfId="5606"/>
    <cellStyle name="Currency [0] 4 2 3" xfId="5607"/>
    <cellStyle name="Currency [0] 5 4" xfId="5608"/>
    <cellStyle name="Currency [0] 5 2 3" xfId="5609"/>
    <cellStyle name="Currency [0] 6 4" xfId="5610"/>
    <cellStyle name="Currency [0] 6 2 3" xfId="5611"/>
    <cellStyle name="Currency [0] 7 3" xfId="5612"/>
    <cellStyle name="Currency 10 4" xfId="5613"/>
    <cellStyle name="Currency 10 2 3" xfId="5614"/>
    <cellStyle name="Currency 11 4" xfId="5615"/>
    <cellStyle name="Currency 11 2 3" xfId="5616"/>
    <cellStyle name="Currency 12 4" xfId="5617"/>
    <cellStyle name="Currency 12 2 3" xfId="5618"/>
    <cellStyle name="Currency 13 4" xfId="5619"/>
    <cellStyle name="Currency 13 2 3" xfId="5620"/>
    <cellStyle name="Currency 14 3" xfId="5621"/>
    <cellStyle name="Currency 15 3" xfId="5622"/>
    <cellStyle name="Currency 2 8" xfId="5623"/>
    <cellStyle name="Currency 2 2 7" xfId="5624"/>
    <cellStyle name="Currency 2 2 2 4" xfId="5625"/>
    <cellStyle name="Currency 2 2 2 2 3" xfId="5626"/>
    <cellStyle name="Currency 2 2 3 4" xfId="5627"/>
    <cellStyle name="Currency 2 2 3 2 3" xfId="5628"/>
    <cellStyle name="Currency 2 2 4 4" xfId="5629"/>
    <cellStyle name="Currency 2 2 4 2 3" xfId="5630"/>
    <cellStyle name="Currency 2 2 5 3" xfId="5631"/>
    <cellStyle name="Currency 2 3 4" xfId="5632"/>
    <cellStyle name="Currency 2 3 2 3" xfId="5633"/>
    <cellStyle name="Currency 2 4 4" xfId="5634"/>
    <cellStyle name="Currency 2 4 2 3" xfId="5635"/>
    <cellStyle name="Currency 2 5 4" xfId="5636"/>
    <cellStyle name="Currency 2 5 2 3" xfId="5637"/>
    <cellStyle name="Currency 2 6 3" xfId="5638"/>
    <cellStyle name="Currency 3 7" xfId="5639"/>
    <cellStyle name="Currency 3 2 4" xfId="5640"/>
    <cellStyle name="Currency 3 2 2 3" xfId="5641"/>
    <cellStyle name="Currency 3 3 4" xfId="5642"/>
    <cellStyle name="Currency 3 3 2 3" xfId="5643"/>
    <cellStyle name="Currency 3 4 4" xfId="5644"/>
    <cellStyle name="Currency 3 4 2 3" xfId="5645"/>
    <cellStyle name="Currency 3 5 3" xfId="5646"/>
    <cellStyle name="Currency 4 7" xfId="5647"/>
    <cellStyle name="Currency 4 2 4" xfId="5648"/>
    <cellStyle name="Currency 4 2 2 3" xfId="5649"/>
    <cellStyle name="Currency 4 3 4" xfId="5650"/>
    <cellStyle name="Currency 4 3 2 3" xfId="5651"/>
    <cellStyle name="Currency 4 4 4" xfId="5652"/>
    <cellStyle name="Currency 4 4 2 3" xfId="5653"/>
    <cellStyle name="Currency 4 5 3" xfId="5654"/>
    <cellStyle name="Currency 5 7" xfId="5655"/>
    <cellStyle name="Currency 5 2 4" xfId="5656"/>
    <cellStyle name="Currency 5 2 2 3" xfId="5657"/>
    <cellStyle name="Currency 5 3 4" xfId="5658"/>
    <cellStyle name="Currency 5 3 2 3" xfId="5659"/>
    <cellStyle name="Currency 5 4 4" xfId="5660"/>
    <cellStyle name="Currency 5 4 2 3" xfId="5661"/>
    <cellStyle name="Currency 5 5 3" xfId="5662"/>
    <cellStyle name="Currency 6 4" xfId="5663"/>
    <cellStyle name="Currency 6 2 3" xfId="5664"/>
    <cellStyle name="Currency 7 4" xfId="5665"/>
    <cellStyle name="Currency 7 2 3" xfId="5666"/>
    <cellStyle name="Currency 8 4" xfId="5667"/>
    <cellStyle name="Currency 8 2 3" xfId="5668"/>
    <cellStyle name="Currency 9 4" xfId="5669"/>
    <cellStyle name="Currency 9 2 3" xfId="5670"/>
    <cellStyle name="Moneda [0] 2 7" xfId="5671"/>
    <cellStyle name="Moneda [0] 2 2 6" xfId="5672"/>
    <cellStyle name="Moneda [0] 3 2 7" xfId="5673"/>
    <cellStyle name="Moneda [0] 3 2 2 4" xfId="5674"/>
    <cellStyle name="Moneda [0] 3 2 2 2 3" xfId="5675"/>
    <cellStyle name="Moneda [0] 3 2 3 4" xfId="5676"/>
    <cellStyle name="Moneda [0] 3 2 3 2 3" xfId="5677"/>
    <cellStyle name="Moneda [0] 3 2 4 4" xfId="5678"/>
    <cellStyle name="Moneda [0] 3 2 4 2 3" xfId="5679"/>
    <cellStyle name="Moneda [0] 3 2 5 3" xfId="5680"/>
    <cellStyle name="Moneda [0] 3 3 4" xfId="5681"/>
    <cellStyle name="Moneda [0] 3 3 2 3" xfId="5682"/>
    <cellStyle name="Moneda [0] 3 4 4" xfId="5683"/>
    <cellStyle name="Moneda [0] 3 4 2 3" xfId="5684"/>
    <cellStyle name="Moneda [0] 3 5 4" xfId="5685"/>
    <cellStyle name="Moneda [0] 3 5 2 3" xfId="5686"/>
    <cellStyle name="Moneda [0] 3 6 3" xfId="5687"/>
    <cellStyle name="Moneda [0] 3 7 3" xfId="5688"/>
    <cellStyle name="Moneda [0] 4 7" xfId="5689"/>
    <cellStyle name="Moneda [0] 4 2 4" xfId="5690"/>
    <cellStyle name="Moneda [0] 4 2 2 3" xfId="5691"/>
    <cellStyle name="Moneda [0] 4 3 4" xfId="5692"/>
    <cellStyle name="Moneda [0] 4 3 2 3" xfId="5693"/>
    <cellStyle name="Moneda [0] 4 4 4" xfId="5694"/>
    <cellStyle name="Moneda [0] 4 4 2 3" xfId="5695"/>
    <cellStyle name="Moneda [0] 4 5 3" xfId="5696"/>
    <cellStyle name="Moneda [0] 5 7" xfId="5697"/>
    <cellStyle name="Moneda [0] 5 2 4" xfId="5698"/>
    <cellStyle name="Moneda [0] 5 2 2 3" xfId="5699"/>
    <cellStyle name="Moneda [0] 5 3 4" xfId="5700"/>
    <cellStyle name="Moneda [0] 5 3 2 3" xfId="5701"/>
    <cellStyle name="Moneda [0] 5 4 4" xfId="5702"/>
    <cellStyle name="Moneda [0] 5 4 2 3" xfId="5703"/>
    <cellStyle name="Moneda [0] 5 5 3" xfId="5704"/>
    <cellStyle name="Moneda [0] 6 4" xfId="5705"/>
    <cellStyle name="Moneda [0] 6 2 3" xfId="5706"/>
    <cellStyle name="Moneda [0] 7 4" xfId="5707"/>
    <cellStyle name="Moneda [0] 7 2 3" xfId="5708"/>
    <cellStyle name="Moneda [0] 8 4" xfId="5709"/>
    <cellStyle name="Moneda [0] 8 2 3" xfId="5710"/>
    <cellStyle name="Moneda [0] 9 4" xfId="5711"/>
    <cellStyle name="Moneda [0] 9 2 3" xfId="5712"/>
    <cellStyle name="Moneda 10 13" xfId="5713"/>
    <cellStyle name="Moneda 10 10 3" xfId="5714"/>
    <cellStyle name="Moneda 10 11 3" xfId="5715"/>
    <cellStyle name="Moneda 10 2 10" xfId="5716"/>
    <cellStyle name="Moneda 10 2 2 8" xfId="5717"/>
    <cellStyle name="Moneda 10 2 2 2 7" xfId="5718"/>
    <cellStyle name="Moneda 10 2 2 2 2 4" xfId="5719"/>
    <cellStyle name="Moneda 10 2 2 2 2 2 3" xfId="5720"/>
    <cellStyle name="Moneda 10 2 2 2 3 4" xfId="5721"/>
    <cellStyle name="Moneda 10 2 2 2 3 2 3" xfId="5722"/>
    <cellStyle name="Moneda 10 2 2 2 4 4" xfId="5723"/>
    <cellStyle name="Moneda 10 2 2 2 4 2 3" xfId="5724"/>
    <cellStyle name="Moneda 10 2 2 2 5 3" xfId="5725"/>
    <cellStyle name="Moneda 10 2 2 3 4" xfId="5726"/>
    <cellStyle name="Moneda 10 2 2 3 2 3" xfId="5727"/>
    <cellStyle name="Moneda 10 2 2 4 4" xfId="5728"/>
    <cellStyle name="Moneda 10 2 2 4 2 3" xfId="5729"/>
    <cellStyle name="Moneda 10 2 2 5 4" xfId="5730"/>
    <cellStyle name="Moneda 10 2 2 5 2 3" xfId="5731"/>
    <cellStyle name="Moneda 10 2 2 6 3" xfId="5732"/>
    <cellStyle name="Moneda 10 2 3 7" xfId="5733"/>
    <cellStyle name="Moneda 10 2 3 2 4" xfId="5734"/>
    <cellStyle name="Moneda 10 2 3 2 2 3" xfId="5735"/>
    <cellStyle name="Moneda 10 2 3 3 4" xfId="5736"/>
    <cellStyle name="Moneda 10 2 3 3 2 3" xfId="5737"/>
    <cellStyle name="Moneda 10 2 3 4 4" xfId="5738"/>
    <cellStyle name="Moneda 10 2 3 4 2 3" xfId="5739"/>
    <cellStyle name="Moneda 10 2 3 5 3" xfId="5740"/>
    <cellStyle name="Moneda 10 2 4 4" xfId="5741"/>
    <cellStyle name="Moneda 10 2 4 2 3" xfId="5742"/>
    <cellStyle name="Moneda 10 2 5 4" xfId="5743"/>
    <cellStyle name="Moneda 10 2 5 2 3" xfId="5744"/>
    <cellStyle name="Moneda 10 2 6 4" xfId="5745"/>
    <cellStyle name="Moneda 10 2 6 2 3" xfId="5746"/>
    <cellStyle name="Moneda 10 2 7 3" xfId="5747"/>
    <cellStyle name="Moneda 10 2 8 3" xfId="5748"/>
    <cellStyle name="Moneda 10 3 9" xfId="5749"/>
    <cellStyle name="Moneda 10 3 2 8" xfId="5750"/>
    <cellStyle name="Moneda 10 3 2 2 7" xfId="5751"/>
    <cellStyle name="Moneda 10 3 2 2 2 4" xfId="5752"/>
    <cellStyle name="Moneda 10 3 2 2 2 2 3" xfId="5753"/>
    <cellStyle name="Moneda 10 3 2 2 3 4" xfId="5754"/>
    <cellStyle name="Moneda 10 3 2 2 3 2 3" xfId="5755"/>
    <cellStyle name="Moneda 10 3 2 2 4 4" xfId="5756"/>
    <cellStyle name="Moneda 10 3 2 2 4 2 3" xfId="5757"/>
    <cellStyle name="Moneda 10 3 2 2 5 3" xfId="5758"/>
    <cellStyle name="Moneda 10 3 2 3 4" xfId="5759"/>
    <cellStyle name="Moneda 10 3 2 3 2 3" xfId="5760"/>
    <cellStyle name="Moneda 10 3 2 4 4" xfId="5761"/>
    <cellStyle name="Moneda 10 3 2 4 2 3" xfId="5762"/>
    <cellStyle name="Moneda 10 3 2 5 4" xfId="5763"/>
    <cellStyle name="Moneda 10 3 2 5 2 3" xfId="5764"/>
    <cellStyle name="Moneda 10 3 2 6 3" xfId="5765"/>
    <cellStyle name="Moneda 10 3 3 7" xfId="5766"/>
    <cellStyle name="Moneda 10 3 3 2 4" xfId="5767"/>
    <cellStyle name="Moneda 10 3 3 2 2 3" xfId="5768"/>
    <cellStyle name="Moneda 10 3 3 3 4" xfId="5769"/>
    <cellStyle name="Moneda 10 3 3 3 2 3" xfId="5770"/>
    <cellStyle name="Moneda 10 3 3 4 4" xfId="5771"/>
    <cellStyle name="Moneda 10 3 3 4 2 3" xfId="5772"/>
    <cellStyle name="Moneda 10 3 3 5 3" xfId="5773"/>
    <cellStyle name="Moneda 10 3 4 4" xfId="5774"/>
    <cellStyle name="Moneda 10 3 4 2 3" xfId="5775"/>
    <cellStyle name="Moneda 10 3 5 4" xfId="5776"/>
    <cellStyle name="Moneda 10 3 5 2 3" xfId="5777"/>
    <cellStyle name="Moneda 10 3 6 4" xfId="5778"/>
    <cellStyle name="Moneda 10 3 6 2 3" xfId="5779"/>
    <cellStyle name="Moneda 10 3 7 3" xfId="5780"/>
    <cellStyle name="Moneda 10 4 9" xfId="5781"/>
    <cellStyle name="Moneda 10 4 2 8" xfId="5782"/>
    <cellStyle name="Moneda 10 4 2 2 7" xfId="5783"/>
    <cellStyle name="Moneda 10 4 2 2 2 4" xfId="5784"/>
    <cellStyle name="Moneda 10 4 2 2 2 2 3" xfId="5785"/>
    <cellStyle name="Moneda 10 4 2 2 3 4" xfId="5786"/>
    <cellStyle name="Moneda 10 4 2 2 3 2 3" xfId="5787"/>
    <cellStyle name="Moneda 10 4 2 2 4 4" xfId="5788"/>
    <cellStyle name="Moneda 10 4 2 2 4 2 3" xfId="5789"/>
    <cellStyle name="Moneda 10 4 2 2 5 3" xfId="5790"/>
    <cellStyle name="Moneda 10 4 2 3 4" xfId="5791"/>
    <cellStyle name="Moneda 10 4 2 3 2 3" xfId="5792"/>
    <cellStyle name="Moneda 10 4 2 4 4" xfId="5793"/>
    <cellStyle name="Moneda 10 4 2 4 2 3" xfId="5794"/>
    <cellStyle name="Moneda 10 4 2 5 4" xfId="5795"/>
    <cellStyle name="Moneda 10 4 2 5 2 3" xfId="5796"/>
    <cellStyle name="Moneda 10 4 2 6 3" xfId="5797"/>
    <cellStyle name="Moneda 10 4 3 7" xfId="5798"/>
    <cellStyle name="Moneda 10 4 3 2 4" xfId="5799"/>
    <cellStyle name="Moneda 10 4 3 2 2 3" xfId="5800"/>
    <cellStyle name="Moneda 10 4 3 3 4" xfId="5801"/>
    <cellStyle name="Moneda 10 4 3 3 2 3" xfId="5802"/>
    <cellStyle name="Moneda 10 4 3 4 4" xfId="5803"/>
    <cellStyle name="Moneda 10 4 3 4 2 3" xfId="5804"/>
    <cellStyle name="Moneda 10 4 3 5 3" xfId="5805"/>
    <cellStyle name="Moneda 10 4 4 4" xfId="5806"/>
    <cellStyle name="Moneda 10 4 4 2 3" xfId="5807"/>
    <cellStyle name="Moneda 10 4 5 4" xfId="5808"/>
    <cellStyle name="Moneda 10 4 5 2 3" xfId="5809"/>
    <cellStyle name="Moneda 10 4 6 4" xfId="5810"/>
    <cellStyle name="Moneda 10 4 6 2 3" xfId="5811"/>
    <cellStyle name="Moneda 10 4 7 3" xfId="5812"/>
    <cellStyle name="Moneda 10 5 8" xfId="5813"/>
    <cellStyle name="Moneda 10 5 2 7" xfId="5814"/>
    <cellStyle name="Moneda 10 5 2 2 4" xfId="5815"/>
    <cellStyle name="Moneda 10 5 2 2 2 3" xfId="5816"/>
    <cellStyle name="Moneda 10 5 2 3 4" xfId="5817"/>
    <cellStyle name="Moneda 10 5 2 3 2 3" xfId="5818"/>
    <cellStyle name="Moneda 10 5 2 4 4" xfId="5819"/>
    <cellStyle name="Moneda 10 5 2 4 2 3" xfId="5820"/>
    <cellStyle name="Moneda 10 5 2 5 3" xfId="5821"/>
    <cellStyle name="Moneda 10 5 3 4" xfId="5822"/>
    <cellStyle name="Moneda 10 5 3 2 3" xfId="5823"/>
    <cellStyle name="Moneda 10 5 4 4" xfId="5824"/>
    <cellStyle name="Moneda 10 5 4 2 3" xfId="5825"/>
    <cellStyle name="Moneda 10 5 5 4" xfId="5826"/>
    <cellStyle name="Moneda 10 5 5 2 3" xfId="5827"/>
    <cellStyle name="Moneda 10 5 6 3" xfId="5828"/>
    <cellStyle name="Moneda 10 6 7" xfId="5829"/>
    <cellStyle name="Moneda 10 6 2 4" xfId="5830"/>
    <cellStyle name="Moneda 10 6 2 2 3" xfId="5831"/>
    <cellStyle name="Moneda 10 6 3 4" xfId="5832"/>
    <cellStyle name="Moneda 10 6 3 2 3" xfId="5833"/>
    <cellStyle name="Moneda 10 6 4 4" xfId="5834"/>
    <cellStyle name="Moneda 10 6 4 2 3" xfId="5835"/>
    <cellStyle name="Moneda 10 6 5 3" xfId="5836"/>
    <cellStyle name="Moneda 10 7 4" xfId="5837"/>
    <cellStyle name="Moneda 10 7 2 3" xfId="5838"/>
    <cellStyle name="Moneda 10 8 4" xfId="5839"/>
    <cellStyle name="Moneda 10 8 2 3" xfId="5840"/>
    <cellStyle name="Moneda 10 9 4" xfId="5841"/>
    <cellStyle name="Moneda 10 9 2 3" xfId="5842"/>
    <cellStyle name="Moneda 11 13" xfId="5843"/>
    <cellStyle name="Moneda 11 10 3" xfId="5844"/>
    <cellStyle name="Moneda 11 11 3" xfId="5845"/>
    <cellStyle name="Moneda 11 2 10" xfId="5846"/>
    <cellStyle name="Moneda 11 2 2 8" xfId="5847"/>
    <cellStyle name="Moneda 11 2 2 2 7" xfId="5848"/>
    <cellStyle name="Moneda 11 2 2 2 2 4" xfId="5849"/>
    <cellStyle name="Moneda 11 2 2 2 2 2 3" xfId="5850"/>
    <cellStyle name="Moneda 11 2 2 2 3 4" xfId="5851"/>
    <cellStyle name="Moneda 11 2 2 2 3 2 3" xfId="5852"/>
    <cellStyle name="Moneda 11 2 2 2 4 4" xfId="5853"/>
    <cellStyle name="Moneda 11 2 2 2 4 2 3" xfId="5854"/>
    <cellStyle name="Moneda 11 2 2 2 5 3" xfId="5855"/>
    <cellStyle name="Moneda 11 2 2 3 4" xfId="5856"/>
    <cellStyle name="Moneda 11 2 2 3 2 3" xfId="5857"/>
    <cellStyle name="Moneda 11 2 2 4 4" xfId="5858"/>
    <cellStyle name="Moneda 11 2 2 4 2 3" xfId="5859"/>
    <cellStyle name="Moneda 11 2 2 5 4" xfId="5860"/>
    <cellStyle name="Moneda 11 2 2 5 2 3" xfId="5861"/>
    <cellStyle name="Moneda 11 2 2 6 3" xfId="5862"/>
    <cellStyle name="Moneda 11 2 3 7" xfId="5863"/>
    <cellStyle name="Moneda 11 2 3 2 4" xfId="5864"/>
    <cellStyle name="Moneda 11 2 3 2 2 3" xfId="5865"/>
    <cellStyle name="Moneda 11 2 3 3 4" xfId="5866"/>
    <cellStyle name="Moneda 11 2 3 3 2 3" xfId="5867"/>
    <cellStyle name="Moneda 11 2 3 4 4" xfId="5868"/>
    <cellStyle name="Moneda 11 2 3 4 2 3" xfId="5869"/>
    <cellStyle name="Moneda 11 2 3 5 3" xfId="5870"/>
    <cellStyle name="Moneda 11 2 4 4" xfId="5871"/>
    <cellStyle name="Moneda 11 2 4 2 3" xfId="5872"/>
    <cellStyle name="Moneda 11 2 5 4" xfId="5873"/>
    <cellStyle name="Moneda 11 2 5 2 3" xfId="5874"/>
    <cellStyle name="Moneda 11 2 6 4" xfId="5875"/>
    <cellStyle name="Moneda 11 2 6 2 3" xfId="5876"/>
    <cellStyle name="Moneda 11 2 7 3" xfId="5877"/>
    <cellStyle name="Moneda 11 2 8 3" xfId="5878"/>
    <cellStyle name="Moneda 11 3 9" xfId="5879"/>
    <cellStyle name="Moneda 11 3 2 8" xfId="5880"/>
    <cellStyle name="Moneda 11 3 2 2 7" xfId="5881"/>
    <cellStyle name="Moneda 11 3 2 2 2 4" xfId="5882"/>
    <cellStyle name="Moneda 11 3 2 2 2 2 3" xfId="5883"/>
    <cellStyle name="Moneda 11 3 2 2 3 4" xfId="5884"/>
    <cellStyle name="Moneda 11 3 2 2 3 2 3" xfId="5885"/>
    <cellStyle name="Moneda 11 3 2 2 4 4" xfId="5886"/>
    <cellStyle name="Moneda 11 3 2 2 4 2 3" xfId="5887"/>
    <cellStyle name="Moneda 11 3 2 2 5 3" xfId="5888"/>
    <cellStyle name="Moneda 11 3 2 3 4" xfId="5889"/>
    <cellStyle name="Moneda 11 3 2 3 2 3" xfId="5890"/>
    <cellStyle name="Moneda 11 3 2 4 4" xfId="5891"/>
    <cellStyle name="Moneda 11 3 2 4 2 3" xfId="5892"/>
    <cellStyle name="Moneda 11 3 2 5 4" xfId="5893"/>
    <cellStyle name="Moneda 11 3 2 5 2 3" xfId="5894"/>
    <cellStyle name="Moneda 11 3 2 6 3" xfId="5895"/>
    <cellStyle name="Moneda 11 3 3 7" xfId="5896"/>
    <cellStyle name="Moneda 11 3 3 2 4" xfId="5897"/>
    <cellStyle name="Moneda 11 3 3 2 2 3" xfId="5898"/>
    <cellStyle name="Moneda 11 3 3 3 4" xfId="5899"/>
    <cellStyle name="Moneda 11 3 3 3 2 3" xfId="5900"/>
    <cellStyle name="Moneda 11 3 3 4 4" xfId="5901"/>
    <cellStyle name="Moneda 11 3 3 4 2 3" xfId="5902"/>
    <cellStyle name="Moneda 11 3 3 5 3" xfId="5903"/>
    <cellStyle name="Moneda 11 3 4 4" xfId="5904"/>
    <cellStyle name="Moneda 11 3 4 2 3" xfId="5905"/>
    <cellStyle name="Moneda 11 3 5 4" xfId="5906"/>
    <cellStyle name="Moneda 11 3 5 2 3" xfId="5907"/>
    <cellStyle name="Moneda 11 3 6 4" xfId="5908"/>
    <cellStyle name="Moneda 11 3 6 2 3" xfId="5909"/>
    <cellStyle name="Moneda 11 3 7 3" xfId="5910"/>
    <cellStyle name="Moneda 11 4 9" xfId="5911"/>
    <cellStyle name="Moneda 11 4 2 8" xfId="5912"/>
    <cellStyle name="Moneda 11 4 2 2 7" xfId="5913"/>
    <cellStyle name="Moneda 11 4 2 2 2 4" xfId="5914"/>
    <cellStyle name="Moneda 11 4 2 2 2 2 3" xfId="5915"/>
    <cellStyle name="Moneda 11 4 2 2 3 4" xfId="5916"/>
    <cellStyle name="Moneda 11 4 2 2 3 2 3" xfId="5917"/>
    <cellStyle name="Moneda 11 4 2 2 4 4" xfId="5918"/>
    <cellStyle name="Moneda 11 4 2 2 4 2 3" xfId="5919"/>
    <cellStyle name="Moneda 11 4 2 2 5 3" xfId="5920"/>
    <cellStyle name="Moneda 11 4 2 3 4" xfId="5921"/>
    <cellStyle name="Moneda 11 4 2 3 2 3" xfId="5922"/>
    <cellStyle name="Moneda 11 4 2 4 4" xfId="5923"/>
    <cellStyle name="Moneda 11 4 2 4 2 3" xfId="5924"/>
    <cellStyle name="Moneda 11 4 2 5 4" xfId="5925"/>
    <cellStyle name="Moneda 11 4 2 5 2 3" xfId="5926"/>
    <cellStyle name="Moneda 11 4 2 6 3" xfId="5927"/>
    <cellStyle name="Moneda 11 4 3 7" xfId="5928"/>
    <cellStyle name="Moneda 11 4 3 2 4" xfId="5929"/>
    <cellStyle name="Moneda 11 4 3 2 2 3" xfId="5930"/>
    <cellStyle name="Moneda 11 4 3 3 4" xfId="5931"/>
    <cellStyle name="Moneda 11 4 3 3 2 3" xfId="5932"/>
    <cellStyle name="Moneda 11 4 3 4 4" xfId="5933"/>
    <cellStyle name="Moneda 11 4 3 4 2 3" xfId="5934"/>
    <cellStyle name="Moneda 11 4 3 5 3" xfId="5935"/>
    <cellStyle name="Moneda 11 4 4 4" xfId="5936"/>
    <cellStyle name="Moneda 11 4 4 2 3" xfId="5937"/>
    <cellStyle name="Moneda 11 4 5 4" xfId="5938"/>
    <cellStyle name="Moneda 11 4 5 2 3" xfId="5939"/>
    <cellStyle name="Moneda 11 4 6 4" xfId="5940"/>
    <cellStyle name="Moneda 11 4 6 2 3" xfId="5941"/>
    <cellStyle name="Moneda 11 4 7 3" xfId="5942"/>
    <cellStyle name="Moneda 11 5 8" xfId="5943"/>
    <cellStyle name="Moneda 11 5 2 7" xfId="5944"/>
    <cellStyle name="Moneda 11 5 2 2 4" xfId="5945"/>
    <cellStyle name="Moneda 11 5 2 2 2 3" xfId="5946"/>
    <cellStyle name="Moneda 11 5 2 3 4" xfId="5947"/>
    <cellStyle name="Moneda 11 5 2 3 2 3" xfId="5948"/>
    <cellStyle name="Moneda 11 5 2 4 4" xfId="5949"/>
    <cellStyle name="Moneda 11 5 2 4 2 3" xfId="5950"/>
    <cellStyle name="Moneda 11 5 2 5 3" xfId="5951"/>
    <cellStyle name="Moneda 11 5 3 4" xfId="5952"/>
    <cellStyle name="Moneda 11 5 3 2 3" xfId="5953"/>
    <cellStyle name="Moneda 11 5 4 4" xfId="5954"/>
    <cellStyle name="Moneda 11 5 4 2 3" xfId="5955"/>
    <cellStyle name="Moneda 11 5 5 4" xfId="5956"/>
    <cellStyle name="Moneda 11 5 5 2 3" xfId="5957"/>
    <cellStyle name="Moneda 11 5 6 3" xfId="5958"/>
    <cellStyle name="Moneda 11 6 7" xfId="5959"/>
    <cellStyle name="Moneda 11 6 2 4" xfId="5960"/>
    <cellStyle name="Moneda 11 6 2 2 3" xfId="5961"/>
    <cellStyle name="Moneda 11 6 3 4" xfId="5962"/>
    <cellStyle name="Moneda 11 6 3 2 3" xfId="5963"/>
    <cellStyle name="Moneda 11 6 4 4" xfId="5964"/>
    <cellStyle name="Moneda 11 6 4 2 3" xfId="5965"/>
    <cellStyle name="Moneda 11 6 5 3" xfId="5966"/>
    <cellStyle name="Moneda 11 7 4" xfId="5967"/>
    <cellStyle name="Moneda 11 7 2 3" xfId="5968"/>
    <cellStyle name="Moneda 11 8 4" xfId="5969"/>
    <cellStyle name="Moneda 11 8 2 3" xfId="5970"/>
    <cellStyle name="Moneda 11 9 4" xfId="5971"/>
    <cellStyle name="Moneda 11 9 2 3" xfId="5972"/>
    <cellStyle name="Moneda 12 11" xfId="5973"/>
    <cellStyle name="Moneda 12 2 10" xfId="5974"/>
    <cellStyle name="Moneda 12 2 2 8" xfId="5975"/>
    <cellStyle name="Moneda 12 2 2 2 7" xfId="5976"/>
    <cellStyle name="Moneda 12 2 2 2 2 4" xfId="5977"/>
    <cellStyle name="Moneda 12 2 2 2 2 2 3" xfId="5978"/>
    <cellStyle name="Moneda 12 2 2 2 3 4" xfId="5979"/>
    <cellStyle name="Moneda 12 2 2 2 3 2 3" xfId="5980"/>
    <cellStyle name="Moneda 12 2 2 2 4 4" xfId="5981"/>
    <cellStyle name="Moneda 12 2 2 2 4 2 3" xfId="5982"/>
    <cellStyle name="Moneda 12 2 2 2 5 3" xfId="5983"/>
    <cellStyle name="Moneda 12 2 2 3 4" xfId="5984"/>
    <cellStyle name="Moneda 12 2 2 3 2 3" xfId="5985"/>
    <cellStyle name="Moneda 12 2 2 4 4" xfId="5986"/>
    <cellStyle name="Moneda 12 2 2 4 2 3" xfId="5987"/>
    <cellStyle name="Moneda 12 2 2 5 4" xfId="5988"/>
    <cellStyle name="Moneda 12 2 2 5 2 3" xfId="5989"/>
    <cellStyle name="Moneda 12 2 2 6 3" xfId="5990"/>
    <cellStyle name="Moneda 12 2 3 7" xfId="5991"/>
    <cellStyle name="Moneda 12 2 3 2 4" xfId="5992"/>
    <cellStyle name="Moneda 12 2 3 2 2 3" xfId="5993"/>
    <cellStyle name="Moneda 12 2 3 3 4" xfId="5994"/>
    <cellStyle name="Moneda 12 2 3 3 2 3" xfId="5995"/>
    <cellStyle name="Moneda 12 2 3 4 4" xfId="5996"/>
    <cellStyle name="Moneda 12 2 3 4 2 3" xfId="5997"/>
    <cellStyle name="Moneda 12 2 3 5 3" xfId="5998"/>
    <cellStyle name="Moneda 12 2 4 4" xfId="5999"/>
    <cellStyle name="Moneda 12 2 4 2 3" xfId="6000"/>
    <cellStyle name="Moneda 12 2 5 4" xfId="6001"/>
    <cellStyle name="Moneda 12 2 5 2 3" xfId="6002"/>
    <cellStyle name="Moneda 12 2 6 4" xfId="6003"/>
    <cellStyle name="Moneda 12 2 6 2 3" xfId="6004"/>
    <cellStyle name="Moneda 12 2 7 3" xfId="6005"/>
    <cellStyle name="Moneda 12 2 8 3" xfId="6006"/>
    <cellStyle name="Moneda 12 3 8" xfId="6007"/>
    <cellStyle name="Moneda 12 3 2 7" xfId="6008"/>
    <cellStyle name="Moneda 12 3 2 2 4" xfId="6009"/>
    <cellStyle name="Moneda 12 3 2 2 2 3" xfId="6010"/>
    <cellStyle name="Moneda 12 3 2 3 4" xfId="6011"/>
    <cellStyle name="Moneda 12 3 2 3 2 3" xfId="6012"/>
    <cellStyle name="Moneda 12 3 2 4 4" xfId="6013"/>
    <cellStyle name="Moneda 12 3 2 4 2 3" xfId="6014"/>
    <cellStyle name="Moneda 12 3 2 5 3" xfId="6015"/>
    <cellStyle name="Moneda 12 3 3 4" xfId="6016"/>
    <cellStyle name="Moneda 12 3 3 2 3" xfId="6017"/>
    <cellStyle name="Moneda 12 3 4 4" xfId="6018"/>
    <cellStyle name="Moneda 12 3 4 2 3" xfId="6019"/>
    <cellStyle name="Moneda 12 3 5 4" xfId="6020"/>
    <cellStyle name="Moneda 12 3 5 2 3" xfId="6021"/>
    <cellStyle name="Moneda 12 3 6 3" xfId="6022"/>
    <cellStyle name="Moneda 12 4 7" xfId="6023"/>
    <cellStyle name="Moneda 12 4 2 4" xfId="6024"/>
    <cellStyle name="Moneda 12 4 2 2 3" xfId="6025"/>
    <cellStyle name="Moneda 12 4 3 4" xfId="6026"/>
    <cellStyle name="Moneda 12 4 3 2 3" xfId="6027"/>
    <cellStyle name="Moneda 12 4 4 4" xfId="6028"/>
    <cellStyle name="Moneda 12 4 4 2 3" xfId="6029"/>
    <cellStyle name="Moneda 12 4 5 3" xfId="6030"/>
    <cellStyle name="Moneda 12 5 4" xfId="6031"/>
    <cellStyle name="Moneda 12 5 2 3" xfId="6032"/>
    <cellStyle name="Moneda 12 6 4" xfId="6033"/>
    <cellStyle name="Moneda 12 6 2 3" xfId="6034"/>
    <cellStyle name="Moneda 12 7 4" xfId="6035"/>
    <cellStyle name="Moneda 12 7 2 3" xfId="6036"/>
    <cellStyle name="Moneda 12 8 3" xfId="6037"/>
    <cellStyle name="Moneda 12 9 3" xfId="6038"/>
    <cellStyle name="Moneda 13 12" xfId="6039"/>
    <cellStyle name="Moneda 13 10 3" xfId="6040"/>
    <cellStyle name="Moneda 13 2 10" xfId="6041"/>
    <cellStyle name="Moneda 13 2 2 8" xfId="6042"/>
    <cellStyle name="Moneda 13 2 2 2 7" xfId="6043"/>
    <cellStyle name="Moneda 13 2 2 2 2 4" xfId="6044"/>
    <cellStyle name="Moneda 13 2 2 2 2 2 3" xfId="6045"/>
    <cellStyle name="Moneda 13 2 2 2 3 4" xfId="6046"/>
    <cellStyle name="Moneda 13 2 2 2 3 2 3" xfId="6047"/>
    <cellStyle name="Moneda 13 2 2 2 4 4" xfId="6048"/>
    <cellStyle name="Moneda 13 2 2 2 4 2 3" xfId="6049"/>
    <cellStyle name="Moneda 13 2 2 2 5 3" xfId="6050"/>
    <cellStyle name="Moneda 13 2 2 3 4" xfId="6051"/>
    <cellStyle name="Moneda 13 2 2 3 2 3" xfId="6052"/>
    <cellStyle name="Moneda 13 2 2 4 4" xfId="6053"/>
    <cellStyle name="Moneda 13 2 2 4 2 3" xfId="6054"/>
    <cellStyle name="Moneda 13 2 2 5 4" xfId="6055"/>
    <cellStyle name="Moneda 13 2 2 5 2 3" xfId="6056"/>
    <cellStyle name="Moneda 13 2 2 6 3" xfId="6057"/>
    <cellStyle name="Moneda 13 2 3 7" xfId="6058"/>
    <cellStyle name="Moneda 13 2 3 2 4" xfId="6059"/>
    <cellStyle name="Moneda 13 2 3 2 2 3" xfId="6060"/>
    <cellStyle name="Moneda 13 2 3 3 4" xfId="6061"/>
    <cellStyle name="Moneda 13 2 3 3 2 3" xfId="6062"/>
    <cellStyle name="Moneda 13 2 3 4 4" xfId="6063"/>
    <cellStyle name="Moneda 13 2 3 4 2 3" xfId="6064"/>
    <cellStyle name="Moneda 13 2 3 5 3" xfId="6065"/>
    <cellStyle name="Moneda 13 2 4 4" xfId="6066"/>
    <cellStyle name="Moneda 13 2 4 2 3" xfId="6067"/>
    <cellStyle name="Moneda 13 2 5 4" xfId="6068"/>
    <cellStyle name="Moneda 13 2 5 2 3" xfId="6069"/>
    <cellStyle name="Moneda 13 2 6 4" xfId="6070"/>
    <cellStyle name="Moneda 13 2 6 2 3" xfId="6071"/>
    <cellStyle name="Moneda 13 2 7 3" xfId="6072"/>
    <cellStyle name="Moneda 13 2 8 3" xfId="6073"/>
    <cellStyle name="Moneda 13 3 8" xfId="6074"/>
    <cellStyle name="Moneda 13 3 2 7" xfId="6075"/>
    <cellStyle name="Moneda 13 3 2 2 4" xfId="6076"/>
    <cellStyle name="Moneda 13 3 2 2 2 3" xfId="6077"/>
    <cellStyle name="Moneda 13 3 2 3 4" xfId="6078"/>
    <cellStyle name="Moneda 13 3 2 3 2 3" xfId="6079"/>
    <cellStyle name="Moneda 13 3 2 4 4" xfId="6080"/>
    <cellStyle name="Moneda 13 3 2 4 2 3" xfId="6081"/>
    <cellStyle name="Moneda 13 3 2 5 3" xfId="6082"/>
    <cellStyle name="Moneda 13 3 3 4" xfId="6083"/>
    <cellStyle name="Moneda 13 3 3 2 3" xfId="6084"/>
    <cellStyle name="Moneda 13 3 4 4" xfId="6085"/>
    <cellStyle name="Moneda 13 3 4 2 3" xfId="6086"/>
    <cellStyle name="Moneda 13 3 5 4" xfId="6087"/>
    <cellStyle name="Moneda 13 3 5 2 3" xfId="6088"/>
    <cellStyle name="Moneda 13 3 6 3" xfId="6089"/>
    <cellStyle name="Moneda 13 4 7" xfId="6090"/>
    <cellStyle name="Moneda 13 4 2 4" xfId="6091"/>
    <cellStyle name="Moneda 13 4 2 2 3" xfId="6092"/>
    <cellStyle name="Moneda 13 4 3 4" xfId="6093"/>
    <cellStyle name="Moneda 13 4 3 2 3" xfId="6094"/>
    <cellStyle name="Moneda 13 4 4 4" xfId="6095"/>
    <cellStyle name="Moneda 13 4 4 2 3" xfId="6096"/>
    <cellStyle name="Moneda 13 4 5 3" xfId="6097"/>
    <cellStyle name="Moneda 13 5 7" xfId="6098"/>
    <cellStyle name="Moneda 13 5 2 4" xfId="6099"/>
    <cellStyle name="Moneda 13 5 2 2 3" xfId="6100"/>
    <cellStyle name="Moneda 13 5 3 4" xfId="6101"/>
    <cellStyle name="Moneda 13 5 3 2 3" xfId="6102"/>
    <cellStyle name="Moneda 13 5 4 4" xfId="6103"/>
    <cellStyle name="Moneda 13 5 4 2 3" xfId="6104"/>
    <cellStyle name="Moneda 13 5 5 3" xfId="6105"/>
    <cellStyle name="Moneda 13 6 4" xfId="6106"/>
    <cellStyle name="Moneda 13 6 2 3" xfId="6107"/>
    <cellStyle name="Moneda 13 7 4" xfId="6108"/>
    <cellStyle name="Moneda 13 7 2 3" xfId="6109"/>
    <cellStyle name="Moneda 13 8 4" xfId="6110"/>
    <cellStyle name="Moneda 13 8 2 3" xfId="6111"/>
    <cellStyle name="Moneda 13 9 3" xfId="6112"/>
    <cellStyle name="Moneda 14 11" xfId="6113"/>
    <cellStyle name="Moneda 14 2 10" xfId="6114"/>
    <cellStyle name="Moneda 14 2 2 8" xfId="6115"/>
    <cellStyle name="Moneda 14 2 2 2 7" xfId="6116"/>
    <cellStyle name="Moneda 14 2 2 2 2 4" xfId="6117"/>
    <cellStyle name="Moneda 14 2 2 2 2 2 3" xfId="6118"/>
    <cellStyle name="Moneda 14 2 2 2 3 4" xfId="6119"/>
    <cellStyle name="Moneda 14 2 2 2 3 2 3" xfId="6120"/>
    <cellStyle name="Moneda 14 2 2 2 4 4" xfId="6121"/>
    <cellStyle name="Moneda 14 2 2 2 4 2 3" xfId="6122"/>
    <cellStyle name="Moneda 14 2 2 2 5 3" xfId="6123"/>
    <cellStyle name="Moneda 14 2 2 3 4" xfId="6124"/>
    <cellStyle name="Moneda 14 2 2 3 2 3" xfId="6125"/>
    <cellStyle name="Moneda 14 2 2 4 4" xfId="6126"/>
    <cellStyle name="Moneda 14 2 2 4 2 3" xfId="6127"/>
    <cellStyle name="Moneda 14 2 2 5 4" xfId="6128"/>
    <cellStyle name="Moneda 14 2 2 5 2 3" xfId="6129"/>
    <cellStyle name="Moneda 14 2 2 6 3" xfId="6130"/>
    <cellStyle name="Moneda 14 2 3 7" xfId="6131"/>
    <cellStyle name="Moneda 14 2 3 2 4" xfId="6132"/>
    <cellStyle name="Moneda 14 2 3 2 2 3" xfId="6133"/>
    <cellStyle name="Moneda 14 2 3 3 4" xfId="6134"/>
    <cellStyle name="Moneda 14 2 3 3 2 3" xfId="6135"/>
    <cellStyle name="Moneda 14 2 3 4 4" xfId="6136"/>
    <cellStyle name="Moneda 14 2 3 4 2 3" xfId="6137"/>
    <cellStyle name="Moneda 14 2 3 5 3" xfId="6138"/>
    <cellStyle name="Moneda 14 2 4 4" xfId="6139"/>
    <cellStyle name="Moneda 14 2 4 2 3" xfId="6140"/>
    <cellStyle name="Moneda 14 2 5 4" xfId="6141"/>
    <cellStyle name="Moneda 14 2 5 2 3" xfId="6142"/>
    <cellStyle name="Moneda 14 2 6 4" xfId="6143"/>
    <cellStyle name="Moneda 14 2 6 2 3" xfId="6144"/>
    <cellStyle name="Moneda 14 2 7 3" xfId="6145"/>
    <cellStyle name="Moneda 14 2 8 3" xfId="6146"/>
    <cellStyle name="Moneda 14 3 8" xfId="6147"/>
    <cellStyle name="Moneda 14 3 2 7" xfId="6148"/>
    <cellStyle name="Moneda 14 3 2 2 4" xfId="6149"/>
    <cellStyle name="Moneda 14 3 2 2 2 3" xfId="6150"/>
    <cellStyle name="Moneda 14 3 2 3 4" xfId="6151"/>
    <cellStyle name="Moneda 14 3 2 3 2 3" xfId="6152"/>
    <cellStyle name="Moneda 14 3 2 4 4" xfId="6153"/>
    <cellStyle name="Moneda 14 3 2 4 2 3" xfId="6154"/>
    <cellStyle name="Moneda 14 3 2 5 3" xfId="6155"/>
    <cellStyle name="Moneda 14 3 3 4" xfId="6156"/>
    <cellStyle name="Moneda 14 3 3 2 3" xfId="6157"/>
    <cellStyle name="Moneda 14 3 4 4" xfId="6158"/>
    <cellStyle name="Moneda 14 3 4 2 3" xfId="6159"/>
    <cellStyle name="Moneda 14 3 5 4" xfId="6160"/>
    <cellStyle name="Moneda 14 3 5 2 3" xfId="6161"/>
    <cellStyle name="Moneda 14 3 6 3" xfId="6162"/>
    <cellStyle name="Moneda 14 4 7" xfId="6163"/>
    <cellStyle name="Moneda 14 4 2 4" xfId="6164"/>
    <cellStyle name="Moneda 14 4 2 2 3" xfId="6165"/>
    <cellStyle name="Moneda 14 4 3 4" xfId="6166"/>
    <cellStyle name="Moneda 14 4 3 2 3" xfId="6167"/>
    <cellStyle name="Moneda 14 4 4 4" xfId="6168"/>
    <cellStyle name="Moneda 14 4 4 2 3" xfId="6169"/>
    <cellStyle name="Moneda 14 4 5 3" xfId="6170"/>
    <cellStyle name="Moneda 14 5 4" xfId="6171"/>
    <cellStyle name="Moneda 14 5 2 3" xfId="6172"/>
    <cellStyle name="Moneda 14 6 4" xfId="6173"/>
    <cellStyle name="Moneda 14 6 2 3" xfId="6174"/>
    <cellStyle name="Moneda 14 7 4" xfId="6175"/>
    <cellStyle name="Moneda 14 7 2 3" xfId="6176"/>
    <cellStyle name="Moneda 14 8 3" xfId="6177"/>
    <cellStyle name="Moneda 14 9 3" xfId="6178"/>
    <cellStyle name="Moneda 15 11" xfId="6179"/>
    <cellStyle name="Moneda 15 2 10" xfId="6180"/>
    <cellStyle name="Moneda 15 2 2 8" xfId="6181"/>
    <cellStyle name="Moneda 15 2 2 2 7" xfId="6182"/>
    <cellStyle name="Moneda 15 2 2 2 2 4" xfId="6183"/>
    <cellStyle name="Moneda 15 2 2 2 2 2 3" xfId="6184"/>
    <cellStyle name="Moneda 15 2 2 2 3 4" xfId="6185"/>
    <cellStyle name="Moneda 15 2 2 2 3 2 3" xfId="6186"/>
    <cellStyle name="Moneda 15 2 2 2 4 4" xfId="6187"/>
    <cellStyle name="Moneda 15 2 2 2 4 2 3" xfId="6188"/>
    <cellStyle name="Moneda 15 2 2 2 5 3" xfId="6189"/>
    <cellStyle name="Moneda 15 2 2 3 4" xfId="6190"/>
    <cellStyle name="Moneda 15 2 2 3 2 3" xfId="6191"/>
    <cellStyle name="Moneda 15 2 2 4 4" xfId="6192"/>
    <cellStyle name="Moneda 15 2 2 4 2 3" xfId="6193"/>
    <cellStyle name="Moneda 15 2 2 5 4" xfId="6194"/>
    <cellStyle name="Moneda 15 2 2 5 2 3" xfId="6195"/>
    <cellStyle name="Moneda 15 2 2 6 3" xfId="6196"/>
    <cellStyle name="Moneda 15 2 3 7" xfId="6197"/>
    <cellStyle name="Moneda 15 2 3 2 4" xfId="6198"/>
    <cellStyle name="Moneda 15 2 3 2 2 3" xfId="6199"/>
    <cellStyle name="Moneda 15 2 3 3 4" xfId="6200"/>
    <cellStyle name="Moneda 15 2 3 3 2 3" xfId="6201"/>
    <cellStyle name="Moneda 15 2 3 4 4" xfId="6202"/>
    <cellStyle name="Moneda 15 2 3 4 2 3" xfId="6203"/>
    <cellStyle name="Moneda 15 2 3 5 3" xfId="6204"/>
    <cellStyle name="Moneda 15 2 4 4" xfId="6205"/>
    <cellStyle name="Moneda 15 2 4 2 3" xfId="6206"/>
    <cellStyle name="Moneda 15 2 5 4" xfId="6207"/>
    <cellStyle name="Moneda 15 2 5 2 3" xfId="6208"/>
    <cellStyle name="Moneda 15 2 6 4" xfId="6209"/>
    <cellStyle name="Moneda 15 2 6 2 3" xfId="6210"/>
    <cellStyle name="Moneda 15 2 7 3" xfId="6211"/>
    <cellStyle name="Moneda 15 2 8 3" xfId="6212"/>
    <cellStyle name="Moneda 15 3 8" xfId="6213"/>
    <cellStyle name="Moneda 15 3 2 7" xfId="6214"/>
    <cellStyle name="Moneda 15 3 2 2 4" xfId="6215"/>
    <cellStyle name="Moneda 15 3 2 2 2 3" xfId="6216"/>
    <cellStyle name="Moneda 15 3 2 3 4" xfId="6217"/>
    <cellStyle name="Moneda 15 3 2 3 2 3" xfId="6218"/>
    <cellStyle name="Moneda 15 3 2 4 4" xfId="6219"/>
    <cellStyle name="Moneda 15 3 2 4 2 3" xfId="6220"/>
    <cellStyle name="Moneda 15 3 2 5 3" xfId="6221"/>
    <cellStyle name="Moneda 15 3 3 4" xfId="6222"/>
    <cellStyle name="Moneda 15 3 3 2 3" xfId="6223"/>
    <cellStyle name="Moneda 15 3 4 4" xfId="6224"/>
    <cellStyle name="Moneda 15 3 4 2 3" xfId="6225"/>
    <cellStyle name="Moneda 15 3 5 4" xfId="6226"/>
    <cellStyle name="Moneda 15 3 5 2 3" xfId="6227"/>
    <cellStyle name="Moneda 15 3 6 3" xfId="6228"/>
    <cellStyle name="Moneda 15 4 7" xfId="6229"/>
    <cellStyle name="Moneda 15 4 2 4" xfId="6230"/>
    <cellStyle name="Moneda 15 4 2 2 3" xfId="6231"/>
    <cellStyle name="Moneda 15 4 3 4" xfId="6232"/>
    <cellStyle name="Moneda 15 4 3 2 3" xfId="6233"/>
    <cellStyle name="Moneda 15 4 4 4" xfId="6234"/>
    <cellStyle name="Moneda 15 4 4 2 3" xfId="6235"/>
    <cellStyle name="Moneda 15 4 5 3" xfId="6236"/>
    <cellStyle name="Moneda 15 5 4" xfId="6237"/>
    <cellStyle name="Moneda 15 5 2 3" xfId="6238"/>
    <cellStyle name="Moneda 15 6 4" xfId="6239"/>
    <cellStyle name="Moneda 15 6 2 3" xfId="6240"/>
    <cellStyle name="Moneda 15 7 4" xfId="6241"/>
    <cellStyle name="Moneda 15 7 2 3" xfId="6242"/>
    <cellStyle name="Moneda 15 8 3" xfId="6243"/>
    <cellStyle name="Moneda 15 9 3" xfId="6244"/>
    <cellStyle name="Moneda 16 10" xfId="6245"/>
    <cellStyle name="Moneda 16 2 9" xfId="6246"/>
    <cellStyle name="Moneda 16 2 2 7" xfId="6247"/>
    <cellStyle name="Moneda 16 2 2 2 4" xfId="6248"/>
    <cellStyle name="Moneda 16 2 2 2 2 3" xfId="6249"/>
    <cellStyle name="Moneda 16 2 2 3 4" xfId="6250"/>
    <cellStyle name="Moneda 16 2 2 3 2 3" xfId="6251"/>
    <cellStyle name="Moneda 16 2 2 4 4" xfId="6252"/>
    <cellStyle name="Moneda 16 2 2 4 2 3" xfId="6253"/>
    <cellStyle name="Moneda 16 2 2 5 3" xfId="6254"/>
    <cellStyle name="Moneda 16 2 3 4" xfId="6255"/>
    <cellStyle name="Moneda 16 2 3 2 3" xfId="6256"/>
    <cellStyle name="Moneda 16 2 4 4" xfId="6257"/>
    <cellStyle name="Moneda 16 2 4 2 3" xfId="6258"/>
    <cellStyle name="Moneda 16 2 5 4" xfId="6259"/>
    <cellStyle name="Moneda 16 2 5 2 3" xfId="6260"/>
    <cellStyle name="Moneda 16 2 6 3" xfId="6261"/>
    <cellStyle name="Moneda 16 2 7 3" xfId="6262"/>
    <cellStyle name="Moneda 16 3 7" xfId="6263"/>
    <cellStyle name="Moneda 16 3 2 4" xfId="6264"/>
    <cellStyle name="Moneda 16 3 2 2 3" xfId="6265"/>
    <cellStyle name="Moneda 16 3 3 4" xfId="6266"/>
    <cellStyle name="Moneda 16 3 3 2 3" xfId="6267"/>
    <cellStyle name="Moneda 16 3 4 4" xfId="6268"/>
    <cellStyle name="Moneda 16 3 4 2 3" xfId="6269"/>
    <cellStyle name="Moneda 16 3 5 3" xfId="6270"/>
    <cellStyle name="Moneda 16 4 4" xfId="6271"/>
    <cellStyle name="Moneda 16 4 2 3" xfId="6272"/>
    <cellStyle name="Moneda 16 5 4" xfId="6273"/>
    <cellStyle name="Moneda 16 5 2 3" xfId="6274"/>
    <cellStyle name="Moneda 16 6 4" xfId="6275"/>
    <cellStyle name="Moneda 16 6 2 3" xfId="6276"/>
    <cellStyle name="Moneda 16 7 3" xfId="6277"/>
    <cellStyle name="Moneda 16 8 3" xfId="6278"/>
    <cellStyle name="Moneda 17 10" xfId="6279"/>
    <cellStyle name="Moneda 17 2 9" xfId="6280"/>
    <cellStyle name="Moneda 17 2 2 7" xfId="6281"/>
    <cellStyle name="Moneda 17 2 2 2 4" xfId="6282"/>
    <cellStyle name="Moneda 17 2 2 2 2 3" xfId="6283"/>
    <cellStyle name="Moneda 17 2 2 3 4" xfId="6284"/>
    <cellStyle name="Moneda 17 2 2 3 2 3" xfId="6285"/>
    <cellStyle name="Moneda 17 2 2 4 4" xfId="6286"/>
    <cellStyle name="Moneda 17 2 2 4 2 3" xfId="6287"/>
    <cellStyle name="Moneda 17 2 2 5 3" xfId="6288"/>
    <cellStyle name="Moneda 17 2 3 4" xfId="6289"/>
    <cellStyle name="Moneda 17 2 3 2 3" xfId="6290"/>
    <cellStyle name="Moneda 17 2 4 4" xfId="6291"/>
    <cellStyle name="Moneda 17 2 4 2 3" xfId="6292"/>
    <cellStyle name="Moneda 17 2 5 4" xfId="6293"/>
    <cellStyle name="Moneda 17 2 5 2 3" xfId="6294"/>
    <cellStyle name="Moneda 17 2 6 3" xfId="6295"/>
    <cellStyle name="Moneda 17 2 7 3" xfId="6296"/>
    <cellStyle name="Moneda 17 3 7" xfId="6297"/>
    <cellStyle name="Moneda 17 3 2 4" xfId="6298"/>
    <cellStyle name="Moneda 17 3 2 2 3" xfId="6299"/>
    <cellStyle name="Moneda 17 3 3 4" xfId="6300"/>
    <cellStyle name="Moneda 17 3 3 2 3" xfId="6301"/>
    <cellStyle name="Moneda 17 3 4 4" xfId="6302"/>
    <cellStyle name="Moneda 17 3 4 2 3" xfId="6303"/>
    <cellStyle name="Moneda 17 3 5 3" xfId="6304"/>
    <cellStyle name="Moneda 17 4 4" xfId="6305"/>
    <cellStyle name="Moneda 17 4 2 3" xfId="6306"/>
    <cellStyle name="Moneda 17 5 4" xfId="6307"/>
    <cellStyle name="Moneda 17 5 2 3" xfId="6308"/>
    <cellStyle name="Moneda 17 6 4" xfId="6309"/>
    <cellStyle name="Moneda 17 6 2 3" xfId="6310"/>
    <cellStyle name="Moneda 17 7 3" xfId="6311"/>
    <cellStyle name="Moneda 17 8 3" xfId="6312"/>
    <cellStyle name="Moneda 18 10" xfId="6313"/>
    <cellStyle name="Moneda 18 2 9" xfId="6314"/>
    <cellStyle name="Moneda 18 2 2 7" xfId="6315"/>
    <cellStyle name="Moneda 18 2 2 2 4" xfId="6316"/>
    <cellStyle name="Moneda 18 2 2 2 2 3" xfId="6317"/>
    <cellStyle name="Moneda 18 2 2 3 4" xfId="6318"/>
    <cellStyle name="Moneda 18 2 2 3 2 3" xfId="6319"/>
    <cellStyle name="Moneda 18 2 2 4 4" xfId="6320"/>
    <cellStyle name="Moneda 18 2 2 4 2 3" xfId="6321"/>
    <cellStyle name="Moneda 18 2 2 5 3" xfId="6322"/>
    <cellStyle name="Moneda 18 2 3 4" xfId="6323"/>
    <cellStyle name="Moneda 18 2 3 2 3" xfId="6324"/>
    <cellStyle name="Moneda 18 2 4 4" xfId="6325"/>
    <cellStyle name="Moneda 18 2 4 2 3" xfId="6326"/>
    <cellStyle name="Moneda 18 2 5 4" xfId="6327"/>
    <cellStyle name="Moneda 18 2 5 2 3" xfId="6328"/>
    <cellStyle name="Moneda 18 2 6 3" xfId="6329"/>
    <cellStyle name="Moneda 18 2 7 3" xfId="6330"/>
    <cellStyle name="Moneda 18 3 7" xfId="6331"/>
    <cellStyle name="Moneda 18 3 2 4" xfId="6332"/>
    <cellStyle name="Moneda 18 3 2 2 3" xfId="6333"/>
    <cellStyle name="Moneda 18 3 3 4" xfId="6334"/>
    <cellStyle name="Moneda 18 3 3 2 3" xfId="6335"/>
    <cellStyle name="Moneda 18 3 4 4" xfId="6336"/>
    <cellStyle name="Moneda 18 3 4 2 3" xfId="6337"/>
    <cellStyle name="Moneda 18 3 5 3" xfId="6338"/>
    <cellStyle name="Moneda 18 4 4" xfId="6339"/>
    <cellStyle name="Moneda 18 4 2 3" xfId="6340"/>
    <cellStyle name="Moneda 18 5 4" xfId="6341"/>
    <cellStyle name="Moneda 18 5 2 3" xfId="6342"/>
    <cellStyle name="Moneda 18 6 4" xfId="6343"/>
    <cellStyle name="Moneda 18 6 2 3" xfId="6344"/>
    <cellStyle name="Moneda 18 7 3" xfId="6345"/>
    <cellStyle name="Moneda 18 8 3" xfId="6346"/>
    <cellStyle name="Moneda 19 10" xfId="6347"/>
    <cellStyle name="Moneda 19 2 9" xfId="6348"/>
    <cellStyle name="Moneda 19 2 2 7" xfId="6349"/>
    <cellStyle name="Moneda 19 2 2 2 4" xfId="6350"/>
    <cellStyle name="Moneda 19 2 2 2 2 3" xfId="6351"/>
    <cellStyle name="Moneda 19 2 2 3 4" xfId="6352"/>
    <cellStyle name="Moneda 19 2 2 3 2 3" xfId="6353"/>
    <cellStyle name="Moneda 19 2 2 4 4" xfId="6354"/>
    <cellStyle name="Moneda 19 2 2 4 2 3" xfId="6355"/>
    <cellStyle name="Moneda 19 2 2 5 3" xfId="6356"/>
    <cellStyle name="Moneda 19 2 3 4" xfId="6357"/>
    <cellStyle name="Moneda 19 2 3 2 3" xfId="6358"/>
    <cellStyle name="Moneda 19 2 4 4" xfId="6359"/>
    <cellStyle name="Moneda 19 2 4 2 3" xfId="6360"/>
    <cellStyle name="Moneda 19 2 5 4" xfId="6361"/>
    <cellStyle name="Moneda 19 2 5 2 3" xfId="6362"/>
    <cellStyle name="Moneda 19 2 6 3" xfId="6363"/>
    <cellStyle name="Moneda 19 2 7 3" xfId="6364"/>
    <cellStyle name="Moneda 19 3 7" xfId="6365"/>
    <cellStyle name="Moneda 19 3 2 4" xfId="6366"/>
    <cellStyle name="Moneda 19 3 2 2 3" xfId="6367"/>
    <cellStyle name="Moneda 19 3 3 4" xfId="6368"/>
    <cellStyle name="Moneda 19 3 3 2 3" xfId="6369"/>
    <cellStyle name="Moneda 19 3 4 4" xfId="6370"/>
    <cellStyle name="Moneda 19 3 4 2 3" xfId="6371"/>
    <cellStyle name="Moneda 19 3 5 3" xfId="6372"/>
    <cellStyle name="Moneda 19 4 4" xfId="6373"/>
    <cellStyle name="Moneda 19 4 2 3" xfId="6374"/>
    <cellStyle name="Moneda 19 5 4" xfId="6375"/>
    <cellStyle name="Moneda 19 5 2 3" xfId="6376"/>
    <cellStyle name="Moneda 19 6 4" xfId="6377"/>
    <cellStyle name="Moneda 19 6 2 3" xfId="6378"/>
    <cellStyle name="Moneda 19 7 3" xfId="6379"/>
    <cellStyle name="Moneda 19 8 3" xfId="6380"/>
    <cellStyle name="Moneda 2 2 3 4" xfId="6381"/>
    <cellStyle name="Moneda 2 2 3 2 3" xfId="6382"/>
    <cellStyle name="Moneda 2 3 10 5" xfId="6383"/>
    <cellStyle name="Moneda 2 3 10 2 4" xfId="6384"/>
    <cellStyle name="Moneda 2 3 10 2 2 3" xfId="6385"/>
    <cellStyle name="Moneda 2 3 10 3 3" xfId="6386"/>
    <cellStyle name="Moneda 2 3 11 5" xfId="6387"/>
    <cellStyle name="Moneda 2 3 11 2 3" xfId="6388"/>
    <cellStyle name="Moneda 2 3 11 3 3" xfId="6389"/>
    <cellStyle name="Moneda 2 3 12 3" xfId="6390"/>
    <cellStyle name="Moneda 2 3 2 13" xfId="6391"/>
    <cellStyle name="Moneda 2 3 2 10 3" xfId="6392"/>
    <cellStyle name="Moneda 2 3 2 11 3" xfId="6393"/>
    <cellStyle name="Moneda 2 3 2 2 10" xfId="6394"/>
    <cellStyle name="Moneda 2 3 2 2 2 9" xfId="6395"/>
    <cellStyle name="Moneda 2 3 2 2 2 2 8" xfId="6396"/>
    <cellStyle name="Moneda 2 3 2 2 2 2 2 5" xfId="6397"/>
    <cellStyle name="Moneda 2 3 2 2 2 2 2 2 4" xfId="6398"/>
    <cellStyle name="Moneda 2 3 2 2 2 2 2 2 2 3" xfId="6399"/>
    <cellStyle name="Moneda 2 3 2 2 2 2 2 3 3" xfId="6400"/>
    <cellStyle name="Moneda 2 3 2 2 2 2 3 5" xfId="6401"/>
    <cellStyle name="Moneda 2 3 2 2 2 2 3 2 3" xfId="6402"/>
    <cellStyle name="Moneda 2 3 2 2 2 2 3 3 3" xfId="6403"/>
    <cellStyle name="Moneda 2 3 2 2 2 2 4 4" xfId="6404"/>
    <cellStyle name="Moneda 2 3 2 2 2 2 4 2 3" xfId="6405"/>
    <cellStyle name="Moneda 2 3 2 2 2 2 5 3" xfId="6406"/>
    <cellStyle name="Moneda 2 3 2 2 2 2 6 3" xfId="6407"/>
    <cellStyle name="Moneda 2 3 2 2 2 3 5" xfId="6408"/>
    <cellStyle name="Moneda 2 3 2 2 2 3 2 4" xfId="6409"/>
    <cellStyle name="Moneda 2 3 2 2 2 3 2 2 3" xfId="6410"/>
    <cellStyle name="Moneda 2 3 2 2 2 3 3 3" xfId="6411"/>
    <cellStyle name="Moneda 2 3 2 2 2 4 5" xfId="6412"/>
    <cellStyle name="Moneda 2 3 2 2 2 4 2 3" xfId="6413"/>
    <cellStyle name="Moneda 2 3 2 2 2 4 3 3" xfId="6414"/>
    <cellStyle name="Moneda 2 3 2 2 2 5 4" xfId="6415"/>
    <cellStyle name="Moneda 2 3 2 2 2 5 2 3" xfId="6416"/>
    <cellStyle name="Moneda 2 3 2 2 2 6 3" xfId="6417"/>
    <cellStyle name="Moneda 2 3 2 2 2 7 3" xfId="6418"/>
    <cellStyle name="Moneda 2 3 2 2 3 8" xfId="6419"/>
    <cellStyle name="Moneda 2 3 2 2 3 2 6" xfId="6420"/>
    <cellStyle name="Moneda 2 3 2 2 3 2 2 5" xfId="6421"/>
    <cellStyle name="Moneda 2 3 2 2 3 2 2 2 3" xfId="6422"/>
    <cellStyle name="Moneda 2 3 2 2 3 2 2 3 3" xfId="6423"/>
    <cellStyle name="Moneda 2 3 2 2 3 2 3 3" xfId="6424"/>
    <cellStyle name="Moneda 2 3 2 2 3 2 4 3" xfId="6425"/>
    <cellStyle name="Moneda 2 3 2 2 3 3 5" xfId="6426"/>
    <cellStyle name="Moneda 2 3 2 2 3 3 2 4" xfId="6427"/>
    <cellStyle name="Moneda 2 3 2 2 3 3 2 2 3" xfId="6428"/>
    <cellStyle name="Moneda 2 3 2 2 3 3 3 3" xfId="6429"/>
    <cellStyle name="Moneda 2 3 2 2 3 4 5" xfId="6430"/>
    <cellStyle name="Moneda 2 3 2 2 3 4 2 3" xfId="6431"/>
    <cellStyle name="Moneda 2 3 2 2 3 4 3 3" xfId="6432"/>
    <cellStyle name="Moneda 2 3 2 2 3 5 3" xfId="6433"/>
    <cellStyle name="Moneda 2 3 2 2 3 6 3" xfId="6434"/>
    <cellStyle name="Moneda 2 3 2 2 4 7" xfId="6435"/>
    <cellStyle name="Moneda 2 3 2 2 4 2 6" xfId="6436"/>
    <cellStyle name="Moneda 2 3 2 2 4 2 2 4" xfId="6437"/>
    <cellStyle name="Moneda 2 3 2 2 4 2 2 2 3" xfId="6438"/>
    <cellStyle name="Moneda 2 3 2 2 4 2 3 3" xfId="6439"/>
    <cellStyle name="Moneda 2 3 2 2 4 2 4 3" xfId="6440"/>
    <cellStyle name="Moneda 2 3 2 2 4 3 4" xfId="6441"/>
    <cellStyle name="Moneda 2 3 2 2 4 3 2 3" xfId="6442"/>
    <cellStyle name="Moneda 2 3 2 2 4 4 3" xfId="6443"/>
    <cellStyle name="Moneda 2 3 2 2 4 5 3" xfId="6444"/>
    <cellStyle name="Moneda 2 3 2 2 5 6" xfId="6445"/>
    <cellStyle name="Moneda 2 3 2 2 5 2 5" xfId="6446"/>
    <cellStyle name="Moneda 2 3 2 2 5 2 2 3" xfId="6447"/>
    <cellStyle name="Moneda 2 3 2 2 5 2 3 3" xfId="6448"/>
    <cellStyle name="Moneda 2 3 2 2 5 3 3" xfId="6449"/>
    <cellStyle name="Moneda 2 3 2 2 5 4 3" xfId="6450"/>
    <cellStyle name="Moneda 2 3 2 2 6 5" xfId="6451"/>
    <cellStyle name="Moneda 2 3 2 2 6 2 4" xfId="6452"/>
    <cellStyle name="Moneda 2 3 2 2 6 2 2 3" xfId="6453"/>
    <cellStyle name="Moneda 2 3 2 2 6 3 3" xfId="6454"/>
    <cellStyle name="Moneda 2 3 2 2 7 4" xfId="6455"/>
    <cellStyle name="Moneda 2 3 2 2 7 2 3" xfId="6456"/>
    <cellStyle name="Moneda 2 3 2 2 8 3" xfId="6457"/>
    <cellStyle name="Moneda 2 3 2 3 10" xfId="6458"/>
    <cellStyle name="Moneda 2 3 2 3 2 9" xfId="6459"/>
    <cellStyle name="Moneda 2 3 2 3 2 2 8" xfId="6460"/>
    <cellStyle name="Moneda 2 3 2 3 2 2 2 5" xfId="6461"/>
    <cellStyle name="Moneda 2 3 2 3 2 2 2 2 3" xfId="6462"/>
    <cellStyle name="Moneda 2 3 2 3 2 2 2 3 3" xfId="6463"/>
    <cellStyle name="Moneda 2 3 2 3 2 2 3 4" xfId="6464"/>
    <cellStyle name="Moneda 2 3 2 3 2 2 3 2 3" xfId="6465"/>
    <cellStyle name="Moneda 2 3 2 3 2 2 4 4" xfId="6466"/>
    <cellStyle name="Moneda 2 3 2 3 2 2 4 2 3" xfId="6467"/>
    <cellStyle name="Moneda 2 3 2 3 2 2 5 3" xfId="6468"/>
    <cellStyle name="Moneda 2 3 2 3 2 2 6 3" xfId="6469"/>
    <cellStyle name="Moneda 2 3 2 3 2 3 5" xfId="6470"/>
    <cellStyle name="Moneda 2 3 2 3 2 3 2 3" xfId="6471"/>
    <cellStyle name="Moneda 2 3 2 3 2 3 3 3" xfId="6472"/>
    <cellStyle name="Moneda 2 3 2 3 2 4 4" xfId="6473"/>
    <cellStyle name="Moneda 2 3 2 3 2 4 2 3" xfId="6474"/>
    <cellStyle name="Moneda 2 3 2 3 2 5 4" xfId="6475"/>
    <cellStyle name="Moneda 2 3 2 3 2 5 2 3" xfId="6476"/>
    <cellStyle name="Moneda 2 3 2 3 2 6 3" xfId="6477"/>
    <cellStyle name="Moneda 2 3 2 3 2 7 3" xfId="6478"/>
    <cellStyle name="Moneda 2 3 2 3 3 8" xfId="6479"/>
    <cellStyle name="Moneda 2 3 2 3 3 2 5" xfId="6480"/>
    <cellStyle name="Moneda 2 3 2 3 3 2 2 3" xfId="6481"/>
    <cellStyle name="Moneda 2 3 2 3 3 2 3 3" xfId="6482"/>
    <cellStyle name="Moneda 2 3 2 3 3 3 4" xfId="6483"/>
    <cellStyle name="Moneda 2 3 2 3 3 3 2 3" xfId="6484"/>
    <cellStyle name="Moneda 2 3 2 3 3 4 4" xfId="6485"/>
    <cellStyle name="Moneda 2 3 2 3 3 4 2 3" xfId="6486"/>
    <cellStyle name="Moneda 2 3 2 3 3 5 3" xfId="6487"/>
    <cellStyle name="Moneda 2 3 2 3 3 6 3" xfId="6488"/>
    <cellStyle name="Moneda 2 3 2 3 4 5" xfId="6489"/>
    <cellStyle name="Moneda 2 3 2 3 4 2 3" xfId="6490"/>
    <cellStyle name="Moneda 2 3 2 3 4 3 3" xfId="6491"/>
    <cellStyle name="Moneda 2 3 2 3 5 4" xfId="6492"/>
    <cellStyle name="Moneda 2 3 2 3 5 2 3" xfId="6493"/>
    <cellStyle name="Moneda 2 3 2 3 6 4" xfId="6494"/>
    <cellStyle name="Moneda 2 3 2 3 6 2 3" xfId="6495"/>
    <cellStyle name="Moneda 2 3 2 3 7 3" xfId="6496"/>
    <cellStyle name="Moneda 2 3 2 3 8 3" xfId="6497"/>
    <cellStyle name="Moneda 2 3 2 4 10" xfId="6498"/>
    <cellStyle name="Moneda 2 3 2 4 2 9" xfId="6499"/>
    <cellStyle name="Moneda 2 3 2 4 2 2 8" xfId="6500"/>
    <cellStyle name="Moneda 2 3 2 4 2 2 2 5" xfId="6501"/>
    <cellStyle name="Moneda 2 3 2 4 2 2 2 2 3" xfId="6502"/>
    <cellStyle name="Moneda 2 3 2 4 2 2 2 3 3" xfId="6503"/>
    <cellStyle name="Moneda 2 3 2 4 2 2 3 4" xfId="6504"/>
    <cellStyle name="Moneda 2 3 2 4 2 2 3 2 3" xfId="6505"/>
    <cellStyle name="Moneda 2 3 2 4 2 2 4 4" xfId="6506"/>
    <cellStyle name="Moneda 2 3 2 4 2 2 4 2 3" xfId="6507"/>
    <cellStyle name="Moneda 2 3 2 4 2 2 5 3" xfId="6508"/>
    <cellStyle name="Moneda 2 3 2 4 2 2 6 3" xfId="6509"/>
    <cellStyle name="Moneda 2 3 2 4 2 3 5" xfId="6510"/>
    <cellStyle name="Moneda 2 3 2 4 2 3 2 3" xfId="6511"/>
    <cellStyle name="Moneda 2 3 2 4 2 3 3 3" xfId="6512"/>
    <cellStyle name="Moneda 2 3 2 4 2 4 4" xfId="6513"/>
    <cellStyle name="Moneda 2 3 2 4 2 4 2 3" xfId="6514"/>
    <cellStyle name="Moneda 2 3 2 4 2 5 4" xfId="6515"/>
    <cellStyle name="Moneda 2 3 2 4 2 5 2 3" xfId="6516"/>
    <cellStyle name="Moneda 2 3 2 4 2 6 3" xfId="6517"/>
    <cellStyle name="Moneda 2 3 2 4 2 7 3" xfId="6518"/>
    <cellStyle name="Moneda 2 3 2 4 3 8" xfId="6519"/>
    <cellStyle name="Moneda 2 3 2 4 3 2 5" xfId="6520"/>
    <cellStyle name="Moneda 2 3 2 4 3 2 2 3" xfId="6521"/>
    <cellStyle name="Moneda 2 3 2 4 3 2 3 3" xfId="6522"/>
    <cellStyle name="Moneda 2 3 2 4 3 3 4" xfId="6523"/>
    <cellStyle name="Moneda 2 3 2 4 3 3 2 3" xfId="6524"/>
    <cellStyle name="Moneda 2 3 2 4 3 4 4" xfId="6525"/>
    <cellStyle name="Moneda 2 3 2 4 3 4 2 3" xfId="6526"/>
    <cellStyle name="Moneda 2 3 2 4 3 5 3" xfId="6527"/>
    <cellStyle name="Moneda 2 3 2 4 3 6 3" xfId="6528"/>
    <cellStyle name="Moneda 2 3 2 4 4 5" xfId="6529"/>
    <cellStyle name="Moneda 2 3 2 4 4 2 3" xfId="6530"/>
    <cellStyle name="Moneda 2 3 2 4 4 3 3" xfId="6531"/>
    <cellStyle name="Moneda 2 3 2 4 5 4" xfId="6532"/>
    <cellStyle name="Moneda 2 3 2 4 5 2 3" xfId="6533"/>
    <cellStyle name="Moneda 2 3 2 4 6 4" xfId="6534"/>
    <cellStyle name="Moneda 2 3 2 4 6 2 3" xfId="6535"/>
    <cellStyle name="Moneda 2 3 2 4 7 3" xfId="6536"/>
    <cellStyle name="Moneda 2 3 2 4 8 3" xfId="6537"/>
    <cellStyle name="Moneda 2 3 2 5 9" xfId="6538"/>
    <cellStyle name="Moneda 2 3 2 5 2 8" xfId="6539"/>
    <cellStyle name="Moneda 2 3 2 5 2 2 5" xfId="6540"/>
    <cellStyle name="Moneda 2 3 2 5 2 2 2 4" xfId="6541"/>
    <cellStyle name="Moneda 2 3 2 5 2 2 2 2 3" xfId="6542"/>
    <cellStyle name="Moneda 2 3 2 5 2 2 3 3" xfId="6543"/>
    <cellStyle name="Moneda 2 3 2 5 2 3 5" xfId="6544"/>
    <cellStyle name="Moneda 2 3 2 5 2 3 2 3" xfId="6545"/>
    <cellStyle name="Moneda 2 3 2 5 2 3 3 3" xfId="6546"/>
    <cellStyle name="Moneda 2 3 2 5 2 4 4" xfId="6547"/>
    <cellStyle name="Moneda 2 3 2 5 2 4 2 3" xfId="6548"/>
    <cellStyle name="Moneda 2 3 2 5 2 5 3" xfId="6549"/>
    <cellStyle name="Moneda 2 3 2 5 2 6 3" xfId="6550"/>
    <cellStyle name="Moneda 2 3 2 5 3 5" xfId="6551"/>
    <cellStyle name="Moneda 2 3 2 5 3 2 4" xfId="6552"/>
    <cellStyle name="Moneda 2 3 2 5 3 2 2 3" xfId="6553"/>
    <cellStyle name="Moneda 2 3 2 5 3 3 3" xfId="6554"/>
    <cellStyle name="Moneda 2 3 2 5 4 5" xfId="6555"/>
    <cellStyle name="Moneda 2 3 2 5 4 2 3" xfId="6556"/>
    <cellStyle name="Moneda 2 3 2 5 4 3 3" xfId="6557"/>
    <cellStyle name="Moneda 2 3 2 5 5 4" xfId="6558"/>
    <cellStyle name="Moneda 2 3 2 5 5 2 3" xfId="6559"/>
    <cellStyle name="Moneda 2 3 2 5 6 3" xfId="6560"/>
    <cellStyle name="Moneda 2 3 2 5 7 3" xfId="6561"/>
    <cellStyle name="Moneda 2 3 2 6 8" xfId="6562"/>
    <cellStyle name="Moneda 2 3 2 6 2 5" xfId="6563"/>
    <cellStyle name="Moneda 2 3 2 6 2 2 4" xfId="6564"/>
    <cellStyle name="Moneda 2 3 2 6 2 2 2 3" xfId="6565"/>
    <cellStyle name="Moneda 2 3 2 6 2 3 3" xfId="6566"/>
    <cellStyle name="Moneda 2 3 2 6 3 5" xfId="6567"/>
    <cellStyle name="Moneda 2 3 2 6 3 2 3" xfId="6568"/>
    <cellStyle name="Moneda 2 3 2 6 3 3 3" xfId="6569"/>
    <cellStyle name="Moneda 2 3 2 6 4 4" xfId="6570"/>
    <cellStyle name="Moneda 2 3 2 6 4 2 3" xfId="6571"/>
    <cellStyle name="Moneda 2 3 2 6 5 3" xfId="6572"/>
    <cellStyle name="Moneda 2 3 2 6 6 3" xfId="6573"/>
    <cellStyle name="Moneda 2 3 2 7 5" xfId="6574"/>
    <cellStyle name="Moneda 2 3 2 7 2 4" xfId="6575"/>
    <cellStyle name="Moneda 2 3 2 7 2 2 3" xfId="6576"/>
    <cellStyle name="Moneda 2 3 2 7 3 3" xfId="6577"/>
    <cellStyle name="Moneda 2 3 2 8 5" xfId="6578"/>
    <cellStyle name="Moneda 2 3 2 8 2 3" xfId="6579"/>
    <cellStyle name="Moneda 2 3 2 8 3 3" xfId="6580"/>
    <cellStyle name="Moneda 2 3 2 9 4" xfId="6581"/>
    <cellStyle name="Moneda 2 3 2 9 2 3" xfId="6582"/>
    <cellStyle name="Moneda 2 3 3 10" xfId="6583"/>
    <cellStyle name="Moneda 2 3 3 2 9" xfId="6584"/>
    <cellStyle name="Moneda 2 3 3 2 2 8" xfId="6585"/>
    <cellStyle name="Moneda 2 3 3 2 2 2 5" xfId="6586"/>
    <cellStyle name="Moneda 2 3 3 2 2 2 2 4" xfId="6587"/>
    <cellStyle name="Moneda 2 3 3 2 2 2 2 2 3" xfId="6588"/>
    <cellStyle name="Moneda 2 3 3 2 2 2 3 3" xfId="6589"/>
    <cellStyle name="Moneda 2 3 3 2 2 3 5" xfId="6590"/>
    <cellStyle name="Moneda 2 3 3 2 2 3 2 3" xfId="6591"/>
    <cellStyle name="Moneda 2 3 3 2 2 3 3 3" xfId="6592"/>
    <cellStyle name="Moneda 2 3 3 2 2 4 4" xfId="6593"/>
    <cellStyle name="Moneda 2 3 3 2 2 4 2 3" xfId="6594"/>
    <cellStyle name="Moneda 2 3 3 2 2 5 3" xfId="6595"/>
    <cellStyle name="Moneda 2 3 3 2 2 6 3" xfId="6596"/>
    <cellStyle name="Moneda 2 3 3 2 3 5" xfId="6597"/>
    <cellStyle name="Moneda 2 3 3 2 3 2 4" xfId="6598"/>
    <cellStyle name="Moneda 2 3 3 2 3 2 2 3" xfId="6599"/>
    <cellStyle name="Moneda 2 3 3 2 3 3 3" xfId="6600"/>
    <cellStyle name="Moneda 2 3 3 2 4 5" xfId="6601"/>
    <cellStyle name="Moneda 2 3 3 2 4 2 3" xfId="6602"/>
    <cellStyle name="Moneda 2 3 3 2 4 3 3" xfId="6603"/>
    <cellStyle name="Moneda 2 3 3 2 5 4" xfId="6604"/>
    <cellStyle name="Moneda 2 3 3 2 5 2 3" xfId="6605"/>
    <cellStyle name="Moneda 2 3 3 2 6 3" xfId="6606"/>
    <cellStyle name="Moneda 2 3 3 2 7 3" xfId="6607"/>
    <cellStyle name="Moneda 2 3 3 3 8" xfId="6608"/>
    <cellStyle name="Moneda 2 3 3 3 2 6" xfId="6609"/>
    <cellStyle name="Moneda 2 3 3 3 2 2 5" xfId="6610"/>
    <cellStyle name="Moneda 2 3 3 3 2 2 2 3" xfId="6611"/>
    <cellStyle name="Moneda 2 3 3 3 2 2 3 3" xfId="6612"/>
    <cellStyle name="Moneda 2 3 3 3 2 3 3" xfId="6613"/>
    <cellStyle name="Moneda 2 3 3 3 2 4 3" xfId="6614"/>
    <cellStyle name="Moneda 2 3 3 3 3 5" xfId="6615"/>
    <cellStyle name="Moneda 2 3 3 3 3 2 4" xfId="6616"/>
    <cellStyle name="Moneda 2 3 3 3 3 2 2 3" xfId="6617"/>
    <cellStyle name="Moneda 2 3 3 3 3 3 3" xfId="6618"/>
    <cellStyle name="Moneda 2 3 3 3 4 5" xfId="6619"/>
    <cellStyle name="Moneda 2 3 3 3 4 2 3" xfId="6620"/>
    <cellStyle name="Moneda 2 3 3 3 4 3 3" xfId="6621"/>
    <cellStyle name="Moneda 2 3 3 3 5 3" xfId="6622"/>
    <cellStyle name="Moneda 2 3 3 3 6 3" xfId="6623"/>
    <cellStyle name="Moneda 2 3 3 4 7" xfId="6624"/>
    <cellStyle name="Moneda 2 3 3 4 2 6" xfId="6625"/>
    <cellStyle name="Moneda 2 3 3 4 2 2 4" xfId="6626"/>
    <cellStyle name="Moneda 2 3 3 4 2 2 2 3" xfId="6627"/>
    <cellStyle name="Moneda 2 3 3 4 2 3 3" xfId="6628"/>
    <cellStyle name="Moneda 2 3 3 4 2 4 3" xfId="6629"/>
    <cellStyle name="Moneda 2 3 3 4 3 4" xfId="6630"/>
    <cellStyle name="Moneda 2 3 3 4 3 2 3" xfId="6631"/>
    <cellStyle name="Moneda 2 3 3 4 4 3" xfId="6632"/>
    <cellStyle name="Moneda 2 3 3 4 5 3" xfId="6633"/>
    <cellStyle name="Moneda 2 3 3 5 6" xfId="6634"/>
    <cellStyle name="Moneda 2 3 3 5 2 5" xfId="6635"/>
    <cellStyle name="Moneda 2 3 3 5 2 2 3" xfId="6636"/>
    <cellStyle name="Moneda 2 3 3 5 2 3 3" xfId="6637"/>
    <cellStyle name="Moneda 2 3 3 5 3 3" xfId="6638"/>
    <cellStyle name="Moneda 2 3 3 5 4 3" xfId="6639"/>
    <cellStyle name="Moneda 2 3 3 6 5" xfId="6640"/>
    <cellStyle name="Moneda 2 3 3 6 2 4" xfId="6641"/>
    <cellStyle name="Moneda 2 3 3 6 2 2 3" xfId="6642"/>
    <cellStyle name="Moneda 2 3 3 6 3 3" xfId="6643"/>
    <cellStyle name="Moneda 2 3 3 7 4" xfId="6644"/>
    <cellStyle name="Moneda 2 3 3 7 2 3" xfId="6645"/>
    <cellStyle name="Moneda 2 3 3 8 3" xfId="6646"/>
    <cellStyle name="Moneda 2 3 4 10" xfId="6647"/>
    <cellStyle name="Moneda 2 3 4 2 9" xfId="6648"/>
    <cellStyle name="Moneda 2 3 4 2 2 8" xfId="6649"/>
    <cellStyle name="Moneda 2 3 4 2 2 2 5" xfId="6650"/>
    <cellStyle name="Moneda 2 3 4 2 2 2 2 4" xfId="6651"/>
    <cellStyle name="Moneda 2 3 4 2 2 2 2 2 3" xfId="6652"/>
    <cellStyle name="Moneda 2 3 4 2 2 2 3 3" xfId="6653"/>
    <cellStyle name="Moneda 2 3 4 2 2 3 5" xfId="6654"/>
    <cellStyle name="Moneda 2 3 4 2 2 3 2 3" xfId="6655"/>
    <cellStyle name="Moneda 2 3 4 2 2 3 3 3" xfId="6656"/>
    <cellStyle name="Moneda 2 3 4 2 2 4 4" xfId="6657"/>
    <cellStyle name="Moneda 2 3 4 2 2 4 2 3" xfId="6658"/>
    <cellStyle name="Moneda 2 3 4 2 2 5 3" xfId="6659"/>
    <cellStyle name="Moneda 2 3 4 2 2 6 3" xfId="6660"/>
    <cellStyle name="Moneda 2 3 4 2 3 5" xfId="6661"/>
    <cellStyle name="Moneda 2 3 4 2 3 2 4" xfId="6662"/>
    <cellStyle name="Moneda 2 3 4 2 3 2 2 3" xfId="6663"/>
    <cellStyle name="Moneda 2 3 4 2 3 3 3" xfId="6664"/>
    <cellStyle name="Moneda 2 3 4 2 4 5" xfId="6665"/>
    <cellStyle name="Moneda 2 3 4 2 4 2 3" xfId="6666"/>
    <cellStyle name="Moneda 2 3 4 2 4 3 3" xfId="6667"/>
    <cellStyle name="Moneda 2 3 4 2 5 4" xfId="6668"/>
    <cellStyle name="Moneda 2 3 4 2 5 2 3" xfId="6669"/>
    <cellStyle name="Moneda 2 3 4 2 6 3" xfId="6670"/>
    <cellStyle name="Moneda 2 3 4 2 7 3" xfId="6671"/>
    <cellStyle name="Moneda 2 3 4 3 8" xfId="6672"/>
    <cellStyle name="Moneda 2 3 4 3 2 6" xfId="6673"/>
    <cellStyle name="Moneda 2 3 4 3 2 2 5" xfId="6674"/>
    <cellStyle name="Moneda 2 3 4 3 2 2 2 3" xfId="6675"/>
    <cellStyle name="Moneda 2 3 4 3 2 2 3 3" xfId="6676"/>
    <cellStyle name="Moneda 2 3 4 3 2 3 3" xfId="6677"/>
    <cellStyle name="Moneda 2 3 4 3 2 4 3" xfId="6678"/>
    <cellStyle name="Moneda 2 3 4 3 3 5" xfId="6679"/>
    <cellStyle name="Moneda 2 3 4 3 3 2 4" xfId="6680"/>
    <cellStyle name="Moneda 2 3 4 3 3 2 2 3" xfId="6681"/>
    <cellStyle name="Moneda 2 3 4 3 3 3 3" xfId="6682"/>
    <cellStyle name="Moneda 2 3 4 3 4 5" xfId="6683"/>
    <cellStyle name="Moneda 2 3 4 3 4 2 3" xfId="6684"/>
    <cellStyle name="Moneda 2 3 4 3 4 3 3" xfId="6685"/>
    <cellStyle name="Moneda 2 3 4 3 5 3" xfId="6686"/>
    <cellStyle name="Moneda 2 3 4 3 6 3" xfId="6687"/>
    <cellStyle name="Moneda 2 3 4 4 7" xfId="6688"/>
    <cellStyle name="Moneda 2 3 4 4 2 6" xfId="6689"/>
    <cellStyle name="Moneda 2 3 4 4 2 2 4" xfId="6690"/>
    <cellStyle name="Moneda 2 3 4 4 2 2 2 3" xfId="6691"/>
    <cellStyle name="Moneda 2 3 4 4 2 3 3" xfId="6692"/>
    <cellStyle name="Moneda 2 3 4 4 2 4 3" xfId="6693"/>
    <cellStyle name="Moneda 2 3 4 4 3 4" xfId="6694"/>
    <cellStyle name="Moneda 2 3 4 4 3 2 3" xfId="6695"/>
    <cellStyle name="Moneda 2 3 4 4 4 3" xfId="6696"/>
    <cellStyle name="Moneda 2 3 4 4 5 3" xfId="6697"/>
    <cellStyle name="Moneda 2 3 4 5 6" xfId="6698"/>
    <cellStyle name="Moneda 2 3 4 5 2 5" xfId="6699"/>
    <cellStyle name="Moneda 2 3 4 5 2 2 3" xfId="6700"/>
    <cellStyle name="Moneda 2 3 4 5 2 3 3" xfId="6701"/>
    <cellStyle name="Moneda 2 3 4 5 3 3" xfId="6702"/>
    <cellStyle name="Moneda 2 3 4 5 4 3" xfId="6703"/>
    <cellStyle name="Moneda 2 3 4 6 5" xfId="6704"/>
    <cellStyle name="Moneda 2 3 4 6 2 4" xfId="6705"/>
    <cellStyle name="Moneda 2 3 4 6 2 2 3" xfId="6706"/>
    <cellStyle name="Moneda 2 3 4 6 3 3" xfId="6707"/>
    <cellStyle name="Moneda 2 3 4 7 4" xfId="6708"/>
    <cellStyle name="Moneda 2 3 4 7 2 3" xfId="6709"/>
    <cellStyle name="Moneda 2 3 4 8 3" xfId="6710"/>
    <cellStyle name="Moneda 2 3 5 10" xfId="6711"/>
    <cellStyle name="Moneda 2 3 5 2 9" xfId="6712"/>
    <cellStyle name="Moneda 2 3 5 2 2 8" xfId="6713"/>
    <cellStyle name="Moneda 2 3 5 2 2 2 5" xfId="6714"/>
    <cellStyle name="Moneda 2 3 5 2 2 2 2 3" xfId="6715"/>
    <cellStyle name="Moneda 2 3 5 2 2 2 3 3" xfId="6716"/>
    <cellStyle name="Moneda 2 3 5 2 2 3 4" xfId="6717"/>
    <cellStyle name="Moneda 2 3 5 2 2 3 2 3" xfId="6718"/>
    <cellStyle name="Moneda 2 3 5 2 2 4 4" xfId="6719"/>
    <cellStyle name="Moneda 2 3 5 2 2 4 2 3" xfId="6720"/>
    <cellStyle name="Moneda 2 3 5 2 2 5 3" xfId="6721"/>
    <cellStyle name="Moneda 2 3 5 2 2 6 3" xfId="6722"/>
    <cellStyle name="Moneda 2 3 5 2 3 5" xfId="6723"/>
    <cellStyle name="Moneda 2 3 5 2 3 2 3" xfId="6724"/>
    <cellStyle name="Moneda 2 3 5 2 3 3 3" xfId="6725"/>
    <cellStyle name="Moneda 2 3 5 2 4 4" xfId="6726"/>
    <cellStyle name="Moneda 2 3 5 2 4 2 3" xfId="6727"/>
    <cellStyle name="Moneda 2 3 5 2 5 4" xfId="6728"/>
    <cellStyle name="Moneda 2 3 5 2 5 2 3" xfId="6729"/>
    <cellStyle name="Moneda 2 3 5 2 6 3" xfId="6730"/>
    <cellStyle name="Moneda 2 3 5 2 7 3" xfId="6731"/>
    <cellStyle name="Moneda 2 3 5 3 8" xfId="6732"/>
    <cellStyle name="Moneda 2 3 5 3 2 5" xfId="6733"/>
    <cellStyle name="Moneda 2 3 5 3 2 2 3" xfId="6734"/>
    <cellStyle name="Moneda 2 3 5 3 2 3 3" xfId="6735"/>
    <cellStyle name="Moneda 2 3 5 3 3 4" xfId="6736"/>
    <cellStyle name="Moneda 2 3 5 3 3 2 3" xfId="6737"/>
    <cellStyle name="Moneda 2 3 5 3 4 4" xfId="6738"/>
    <cellStyle name="Moneda 2 3 5 3 4 2 3" xfId="6739"/>
    <cellStyle name="Moneda 2 3 5 3 5 3" xfId="6740"/>
    <cellStyle name="Moneda 2 3 5 3 6 3" xfId="6741"/>
    <cellStyle name="Moneda 2 3 5 4 5" xfId="6742"/>
    <cellStyle name="Moneda 2 3 5 4 2 3" xfId="6743"/>
    <cellStyle name="Moneda 2 3 5 4 3 3" xfId="6744"/>
    <cellStyle name="Moneda 2 3 5 5 4" xfId="6745"/>
    <cellStyle name="Moneda 2 3 5 5 2 3" xfId="6746"/>
    <cellStyle name="Moneda 2 3 5 6 4" xfId="6747"/>
    <cellStyle name="Moneda 2 3 5 6 2 3" xfId="6748"/>
    <cellStyle name="Moneda 2 3 5 7 3" xfId="6749"/>
    <cellStyle name="Moneda 2 3 5 8 3" xfId="6750"/>
    <cellStyle name="Moneda 2 3 6 9" xfId="6751"/>
    <cellStyle name="Moneda 2 3 6 2 8" xfId="6752"/>
    <cellStyle name="Moneda 2 3 6 2 2 5" xfId="6753"/>
    <cellStyle name="Moneda 2 3 6 2 2 2 4" xfId="6754"/>
    <cellStyle name="Moneda 2 3 6 2 2 2 2 3" xfId="6755"/>
    <cellStyle name="Moneda 2 3 6 2 2 3 3" xfId="6756"/>
    <cellStyle name="Moneda 2 3 6 2 3 5" xfId="6757"/>
    <cellStyle name="Moneda 2 3 6 2 3 2 3" xfId="6758"/>
    <cellStyle name="Moneda 2 3 6 2 3 3 3" xfId="6759"/>
    <cellStyle name="Moneda 2 3 6 2 4 4" xfId="6760"/>
    <cellStyle name="Moneda 2 3 6 2 4 2 3" xfId="6761"/>
    <cellStyle name="Moneda 2 3 6 2 5 3" xfId="6762"/>
    <cellStyle name="Moneda 2 3 6 2 6 3" xfId="6763"/>
    <cellStyle name="Moneda 2 3 6 3 5" xfId="6764"/>
    <cellStyle name="Moneda 2 3 6 3 2 4" xfId="6765"/>
    <cellStyle name="Moneda 2 3 6 3 2 2 3" xfId="6766"/>
    <cellStyle name="Moneda 2 3 6 3 3 3" xfId="6767"/>
    <cellStyle name="Moneda 2 3 6 4 5" xfId="6768"/>
    <cellStyle name="Moneda 2 3 6 4 2 3" xfId="6769"/>
    <cellStyle name="Moneda 2 3 6 4 3 3" xfId="6770"/>
    <cellStyle name="Moneda 2 3 6 5 4" xfId="6771"/>
    <cellStyle name="Moneda 2 3 6 5 2 3" xfId="6772"/>
    <cellStyle name="Moneda 2 3 6 6 3" xfId="6773"/>
    <cellStyle name="Moneda 2 3 6 7 3" xfId="6774"/>
    <cellStyle name="Moneda 2 3 7 8" xfId="6775"/>
    <cellStyle name="Moneda 2 3 7 2 6" xfId="6776"/>
    <cellStyle name="Moneda 2 3 7 2 2 5" xfId="6777"/>
    <cellStyle name="Moneda 2 3 7 2 2 2 3" xfId="6778"/>
    <cellStyle name="Moneda 2 3 7 2 2 3 3" xfId="6779"/>
    <cellStyle name="Moneda 2 3 7 2 3 3" xfId="6780"/>
    <cellStyle name="Moneda 2 3 7 2 4 3" xfId="6781"/>
    <cellStyle name="Moneda 2 3 7 3 5" xfId="6782"/>
    <cellStyle name="Moneda 2 3 7 3 2 4" xfId="6783"/>
    <cellStyle name="Moneda 2 3 7 3 2 2 3" xfId="6784"/>
    <cellStyle name="Moneda 2 3 7 3 3 3" xfId="6785"/>
    <cellStyle name="Moneda 2 3 7 4 5" xfId="6786"/>
    <cellStyle name="Moneda 2 3 7 4 2 3" xfId="6787"/>
    <cellStyle name="Moneda 2 3 7 4 3 3" xfId="6788"/>
    <cellStyle name="Moneda 2 3 7 5 3" xfId="6789"/>
    <cellStyle name="Moneda 2 3 7 6 3" xfId="6790"/>
    <cellStyle name="Moneda 2 3 8 6" xfId="6791"/>
    <cellStyle name="Moneda 2 3 8 2 5" xfId="6792"/>
    <cellStyle name="Moneda 2 3 8 2 2 3" xfId="6793"/>
    <cellStyle name="Moneda 2 3 8 2 3 3" xfId="6794"/>
    <cellStyle name="Moneda 2 3 8 3 3" xfId="6795"/>
    <cellStyle name="Moneda 2 3 8 4 3" xfId="6796"/>
    <cellStyle name="Moneda 2 3 9 5" xfId="6797"/>
    <cellStyle name="Moneda 2 3 9 2 4" xfId="6798"/>
    <cellStyle name="Moneda 2 3 9 2 2 3" xfId="6799"/>
    <cellStyle name="Moneda 2 3 9 3 3" xfId="6800"/>
    <cellStyle name="Moneda 2 5 7" xfId="6801"/>
    <cellStyle name="Moneda 2 5 2 4" xfId="6802"/>
    <cellStyle name="Moneda 2 5 2 2 3" xfId="6803"/>
    <cellStyle name="Moneda 2 5 3 4" xfId="6804"/>
    <cellStyle name="Moneda 2 5 3 2 3" xfId="6805"/>
    <cellStyle name="Moneda 2 5 4 4" xfId="6806"/>
    <cellStyle name="Moneda 2 5 4 2 3" xfId="6807"/>
    <cellStyle name="Moneda 2 5 5 3" xfId="6808"/>
    <cellStyle name="Moneda 20 10" xfId="6809"/>
    <cellStyle name="Moneda 20 2 9" xfId="6810"/>
    <cellStyle name="Moneda 20 2 2 7" xfId="6811"/>
    <cellStyle name="Moneda 20 2 2 2 4" xfId="6812"/>
    <cellStyle name="Moneda 20 2 2 2 2 3" xfId="6813"/>
    <cellStyle name="Moneda 20 2 2 3 4" xfId="6814"/>
    <cellStyle name="Moneda 20 2 2 3 2 3" xfId="6815"/>
    <cellStyle name="Moneda 20 2 2 4 4" xfId="6816"/>
    <cellStyle name="Moneda 20 2 2 4 2 3" xfId="6817"/>
    <cellStyle name="Moneda 20 2 2 5 3" xfId="6818"/>
    <cellStyle name="Moneda 20 2 3 4" xfId="6819"/>
    <cellStyle name="Moneda 20 2 3 2 3" xfId="6820"/>
    <cellStyle name="Moneda 20 2 4 4" xfId="6821"/>
    <cellStyle name="Moneda 20 2 4 2 3" xfId="6822"/>
    <cellStyle name="Moneda 20 2 5 4" xfId="6823"/>
    <cellStyle name="Moneda 20 2 5 2 3" xfId="6824"/>
    <cellStyle name="Moneda 20 2 6 3" xfId="6825"/>
    <cellStyle name="Moneda 20 2 7 3" xfId="6826"/>
    <cellStyle name="Moneda 20 3 7" xfId="6827"/>
    <cellStyle name="Moneda 20 3 2 4" xfId="6828"/>
    <cellStyle name="Moneda 20 3 2 2 3" xfId="6829"/>
    <cellStyle name="Moneda 20 3 3 4" xfId="6830"/>
    <cellStyle name="Moneda 20 3 3 2 3" xfId="6831"/>
    <cellStyle name="Moneda 20 3 4 4" xfId="6832"/>
    <cellStyle name="Moneda 20 3 4 2 3" xfId="6833"/>
    <cellStyle name="Moneda 20 3 5 3" xfId="6834"/>
    <cellStyle name="Moneda 20 4 4" xfId="6835"/>
    <cellStyle name="Moneda 20 4 2 3" xfId="6836"/>
    <cellStyle name="Moneda 20 5 4" xfId="6837"/>
    <cellStyle name="Moneda 20 5 2 3" xfId="6838"/>
    <cellStyle name="Moneda 20 6 4" xfId="6839"/>
    <cellStyle name="Moneda 20 6 2 3" xfId="6840"/>
    <cellStyle name="Moneda 20 7 3" xfId="6841"/>
    <cellStyle name="Moneda 20 8 3" xfId="6842"/>
    <cellStyle name="Moneda 21 10" xfId="6843"/>
    <cellStyle name="Moneda 21 2 9" xfId="6844"/>
    <cellStyle name="Moneda 21 2 2 7" xfId="6845"/>
    <cellStyle name="Moneda 21 2 2 2 4" xfId="6846"/>
    <cellStyle name="Moneda 21 2 2 2 2 3" xfId="6847"/>
    <cellStyle name="Moneda 21 2 2 3 4" xfId="6848"/>
    <cellStyle name="Moneda 21 2 2 3 2 3" xfId="6849"/>
    <cellStyle name="Moneda 21 2 2 4 4" xfId="6850"/>
    <cellStyle name="Moneda 21 2 2 4 2 3" xfId="6851"/>
    <cellStyle name="Moneda 21 2 2 5 3" xfId="6852"/>
    <cellStyle name="Moneda 21 2 3 4" xfId="6853"/>
    <cellStyle name="Moneda 21 2 3 2 3" xfId="6854"/>
    <cellStyle name="Moneda 21 2 4 4" xfId="6855"/>
    <cellStyle name="Moneda 21 2 4 2 3" xfId="6856"/>
    <cellStyle name="Moneda 21 2 5 4" xfId="6857"/>
    <cellStyle name="Moneda 21 2 5 2 3" xfId="6858"/>
    <cellStyle name="Moneda 21 2 6 3" xfId="6859"/>
    <cellStyle name="Moneda 21 2 7 3" xfId="6860"/>
    <cellStyle name="Moneda 21 3 7" xfId="6861"/>
    <cellStyle name="Moneda 21 3 2 4" xfId="6862"/>
    <cellStyle name="Moneda 21 3 2 2 3" xfId="6863"/>
    <cellStyle name="Moneda 21 3 3 4" xfId="6864"/>
    <cellStyle name="Moneda 21 3 3 2 3" xfId="6865"/>
    <cellStyle name="Moneda 21 3 4 4" xfId="6866"/>
    <cellStyle name="Moneda 21 3 4 2 3" xfId="6867"/>
    <cellStyle name="Moneda 21 3 5 3" xfId="6868"/>
    <cellStyle name="Moneda 21 4 4" xfId="6869"/>
    <cellStyle name="Moneda 21 4 2 3" xfId="6870"/>
    <cellStyle name="Moneda 21 5 4" xfId="6871"/>
    <cellStyle name="Moneda 21 5 2 3" xfId="6872"/>
    <cellStyle name="Moneda 21 6 4" xfId="6873"/>
    <cellStyle name="Moneda 21 6 2 3" xfId="6874"/>
    <cellStyle name="Moneda 21 7 3" xfId="6875"/>
    <cellStyle name="Moneda 21 8 3" xfId="6876"/>
    <cellStyle name="Moneda 22 2 8" xfId="6877"/>
    <cellStyle name="Moneda 22 2 2 7" xfId="6878"/>
    <cellStyle name="Moneda 22 2 2 2 4" xfId="6879"/>
    <cellStyle name="Moneda 22 2 2 2 2 3" xfId="6880"/>
    <cellStyle name="Moneda 22 2 2 3 4" xfId="6881"/>
    <cellStyle name="Moneda 22 2 2 3 2 3" xfId="6882"/>
    <cellStyle name="Moneda 22 2 2 4 4" xfId="6883"/>
    <cellStyle name="Moneda 22 2 2 4 2 3" xfId="6884"/>
    <cellStyle name="Moneda 22 2 2 5 3" xfId="6885"/>
    <cellStyle name="Moneda 22 2 3 4" xfId="6886"/>
    <cellStyle name="Moneda 22 2 3 2 3" xfId="6887"/>
    <cellStyle name="Moneda 22 2 4 4" xfId="6888"/>
    <cellStyle name="Moneda 22 2 4 2 3" xfId="6889"/>
    <cellStyle name="Moneda 22 2 5 4" xfId="6890"/>
    <cellStyle name="Moneda 22 2 5 2 3" xfId="6891"/>
    <cellStyle name="Moneda 22 2 6 3" xfId="6892"/>
    <cellStyle name="Moneda 22 3 7" xfId="6893"/>
    <cellStyle name="Moneda 22 3 2 4" xfId="6894"/>
    <cellStyle name="Moneda 22 3 2 2 3" xfId="6895"/>
    <cellStyle name="Moneda 22 3 3 4" xfId="6896"/>
    <cellStyle name="Moneda 22 3 3 2 3" xfId="6897"/>
    <cellStyle name="Moneda 22 3 4 4" xfId="6898"/>
    <cellStyle name="Moneda 22 3 4 2 3" xfId="6899"/>
    <cellStyle name="Moneda 22 3 5 3" xfId="6900"/>
    <cellStyle name="Moneda 22 4 4" xfId="6901"/>
    <cellStyle name="Moneda 22 4 2 3" xfId="6902"/>
    <cellStyle name="Moneda 22 5 4" xfId="6903"/>
    <cellStyle name="Moneda 22 5 2 3" xfId="6904"/>
    <cellStyle name="Moneda 22 6 4" xfId="6905"/>
    <cellStyle name="Moneda 22 6 2 3" xfId="6906"/>
    <cellStyle name="Moneda 22 7 3" xfId="6907"/>
    <cellStyle name="Moneda 22 8 3" xfId="6908"/>
    <cellStyle name="Moneda 23 2 7" xfId="6909"/>
    <cellStyle name="Moneda 23 2 2 4" xfId="6910"/>
    <cellStyle name="Moneda 23 2 2 2 3" xfId="6911"/>
    <cellStyle name="Moneda 23 2 3 4" xfId="6912"/>
    <cellStyle name="Moneda 23 2 3 2 3" xfId="6913"/>
    <cellStyle name="Moneda 23 2 4 4" xfId="6914"/>
    <cellStyle name="Moneda 23 2 4 2 3" xfId="6915"/>
    <cellStyle name="Moneda 23 2 5 3" xfId="6916"/>
    <cellStyle name="Moneda 23 3 4" xfId="6917"/>
    <cellStyle name="Moneda 23 3 2 3" xfId="6918"/>
    <cellStyle name="Moneda 23 4 4" xfId="6919"/>
    <cellStyle name="Moneda 23 4 2 3" xfId="6920"/>
    <cellStyle name="Moneda 23 5 4" xfId="6921"/>
    <cellStyle name="Moneda 23 5 2 3" xfId="6922"/>
    <cellStyle name="Moneda 23 6 3" xfId="6923"/>
    <cellStyle name="Moneda 23 7 3" xfId="6924"/>
    <cellStyle name="Moneda 24 2 7" xfId="6925"/>
    <cellStyle name="Moneda 24 2 2 4" xfId="6926"/>
    <cellStyle name="Moneda 24 2 2 2 3" xfId="6927"/>
    <cellStyle name="Moneda 24 2 3 4" xfId="6928"/>
    <cellStyle name="Moneda 24 2 3 2 3" xfId="6929"/>
    <cellStyle name="Moneda 24 2 4 4" xfId="6930"/>
    <cellStyle name="Moneda 24 2 4 2 3" xfId="6931"/>
    <cellStyle name="Moneda 24 2 5 3" xfId="6932"/>
    <cellStyle name="Moneda 24 3 4" xfId="6933"/>
    <cellStyle name="Moneda 24 3 2 3" xfId="6934"/>
    <cellStyle name="Moneda 24 4 4" xfId="6935"/>
    <cellStyle name="Moneda 24 4 2 3" xfId="6936"/>
    <cellStyle name="Moneda 24 5 4" xfId="6937"/>
    <cellStyle name="Moneda 24 5 2 3" xfId="6938"/>
    <cellStyle name="Moneda 24 6 3" xfId="6939"/>
    <cellStyle name="Moneda 24 7 3" xfId="6940"/>
    <cellStyle name="Moneda 25 7" xfId="6941"/>
    <cellStyle name="Moneda 25 2 4" xfId="6942"/>
    <cellStyle name="Moneda 25 2 2 3" xfId="6943"/>
    <cellStyle name="Moneda 25 3 4" xfId="6944"/>
    <cellStyle name="Moneda 25 3 2 3" xfId="6945"/>
    <cellStyle name="Moneda 25 4 4" xfId="6946"/>
    <cellStyle name="Moneda 25 4 2 3" xfId="6947"/>
    <cellStyle name="Moneda 25 5 3" xfId="6948"/>
    <cellStyle name="Moneda 26 7" xfId="6949"/>
    <cellStyle name="Moneda 26 2 4" xfId="6950"/>
    <cellStyle name="Moneda 26 2 2 3" xfId="6951"/>
    <cellStyle name="Moneda 26 3 4" xfId="6952"/>
    <cellStyle name="Moneda 26 3 2 3" xfId="6953"/>
    <cellStyle name="Moneda 26 4 4" xfId="6954"/>
    <cellStyle name="Moneda 26 4 2 3" xfId="6955"/>
    <cellStyle name="Moneda 26 5 3" xfId="6956"/>
    <cellStyle name="Moneda 27 7" xfId="6957"/>
    <cellStyle name="Moneda 27 2 4" xfId="6958"/>
    <cellStyle name="Moneda 27 2 2 3" xfId="6959"/>
    <cellStyle name="Moneda 27 3 4" xfId="6960"/>
    <cellStyle name="Moneda 27 3 2 3" xfId="6961"/>
    <cellStyle name="Moneda 27 4 4" xfId="6962"/>
    <cellStyle name="Moneda 27 4 2 3" xfId="6963"/>
    <cellStyle name="Moneda 27 5 3" xfId="6964"/>
    <cellStyle name="Moneda 28 7" xfId="6965"/>
    <cellStyle name="Moneda 28 2 4" xfId="6966"/>
    <cellStyle name="Moneda 28 2 2 3" xfId="6967"/>
    <cellStyle name="Moneda 28 3 4" xfId="6968"/>
    <cellStyle name="Moneda 28 3 2 3" xfId="6969"/>
    <cellStyle name="Moneda 28 4 4" xfId="6970"/>
    <cellStyle name="Moneda 28 4 2 3" xfId="6971"/>
    <cellStyle name="Moneda 28 5 3" xfId="6972"/>
    <cellStyle name="Moneda 29 7" xfId="6973"/>
    <cellStyle name="Moneda 29 2 4" xfId="6974"/>
    <cellStyle name="Moneda 29 2 2 3" xfId="6975"/>
    <cellStyle name="Moneda 29 3 4" xfId="6976"/>
    <cellStyle name="Moneda 29 3 2 3" xfId="6977"/>
    <cellStyle name="Moneda 29 4 4" xfId="6978"/>
    <cellStyle name="Moneda 29 4 2 3" xfId="6979"/>
    <cellStyle name="Moneda 29 5 3" xfId="6980"/>
    <cellStyle name="Moneda 3 10 7" xfId="6981"/>
    <cellStyle name="Moneda 3 10 2 4" xfId="6982"/>
    <cellStyle name="Moneda 3 10 2 2 3" xfId="6983"/>
    <cellStyle name="Moneda 3 10 3 4" xfId="6984"/>
    <cellStyle name="Moneda 3 10 3 2 3" xfId="6985"/>
    <cellStyle name="Moneda 3 10 4 4" xfId="6986"/>
    <cellStyle name="Moneda 3 10 4 2 3" xfId="6987"/>
    <cellStyle name="Moneda 3 10 5 3" xfId="6988"/>
    <cellStyle name="Moneda 3 11 4" xfId="6989"/>
    <cellStyle name="Moneda 3 11 2 3" xfId="6990"/>
    <cellStyle name="Moneda 3 12 4" xfId="6991"/>
    <cellStyle name="Moneda 3 12 2 3" xfId="6992"/>
    <cellStyle name="Moneda 3 13 4" xfId="6993"/>
    <cellStyle name="Moneda 3 13 2 3" xfId="6994"/>
    <cellStyle name="Moneda 3 14 4" xfId="6995"/>
    <cellStyle name="Moneda 3 14 2 3" xfId="6996"/>
    <cellStyle name="Moneda 3 15 2 3" xfId="6997"/>
    <cellStyle name="Moneda 3 2 13" xfId="6998"/>
    <cellStyle name="Moneda 3 2 10 4" xfId="6999"/>
    <cellStyle name="Moneda 3 2 10 2 3" xfId="7000"/>
    <cellStyle name="Moneda 3 2 11 3" xfId="7001"/>
    <cellStyle name="Moneda 3 2 2 9" xfId="7002"/>
    <cellStyle name="Moneda 3 2 2 2 8" xfId="7003"/>
    <cellStyle name="Moneda 3 2 2 2 2 7" xfId="7004"/>
    <cellStyle name="Moneda 3 2 2 2 2 2 4" xfId="7005"/>
    <cellStyle name="Moneda 3 2 2 2 2 2 2 3" xfId="7006"/>
    <cellStyle name="Moneda 3 2 2 2 2 3 4" xfId="7007"/>
    <cellStyle name="Moneda 3 2 2 2 2 3 2 3" xfId="7008"/>
    <cellStyle name="Moneda 3 2 2 2 2 4 4" xfId="7009"/>
    <cellStyle name="Moneda 3 2 2 2 2 4 2 3" xfId="7010"/>
    <cellStyle name="Moneda 3 2 2 2 2 5 3" xfId="7011"/>
    <cellStyle name="Moneda 3 2 2 2 3 4" xfId="7012"/>
    <cellStyle name="Moneda 3 2 2 2 3 2 3" xfId="7013"/>
    <cellStyle name="Moneda 3 2 2 2 4 4" xfId="7014"/>
    <cellStyle name="Moneda 3 2 2 2 4 2 3" xfId="7015"/>
    <cellStyle name="Moneda 3 2 2 2 5 4" xfId="7016"/>
    <cellStyle name="Moneda 3 2 2 2 5 2 3" xfId="7017"/>
    <cellStyle name="Moneda 3 2 2 2 6 3" xfId="7018"/>
    <cellStyle name="Moneda 3 2 2 3 7" xfId="7019"/>
    <cellStyle name="Moneda 3 2 2 3 2 5" xfId="7020"/>
    <cellStyle name="Moneda 3 2 2 3 2 2 4" xfId="7021"/>
    <cellStyle name="Moneda 3 2 2 3 2 2 2 3" xfId="7022"/>
    <cellStyle name="Moneda 3 2 2 3 2 3 3" xfId="7023"/>
    <cellStyle name="Moneda 3 2 2 3 3 4" xfId="7024"/>
    <cellStyle name="Moneda 3 2 2 3 3 2 3" xfId="7025"/>
    <cellStyle name="Moneda 3 2 2 3 4 4" xfId="7026"/>
    <cellStyle name="Moneda 3 2 2 3 4 2 3" xfId="7027"/>
    <cellStyle name="Moneda 3 2 2 3 5 3" xfId="7028"/>
    <cellStyle name="Moneda 3 2 2 4 6" xfId="7029"/>
    <cellStyle name="Moneda 3 2 2 4 2 5" xfId="7030"/>
    <cellStyle name="Moneda 3 2 2 4 2 2 4" xfId="7031"/>
    <cellStyle name="Moneda 3 2 2 4 2 2 2 3" xfId="7032"/>
    <cellStyle name="Moneda 3 2 2 4 2 3 3" xfId="7033"/>
    <cellStyle name="Moneda 3 2 2 4 3 4" xfId="7034"/>
    <cellStyle name="Moneda 3 2 2 4 3 2 3" xfId="7035"/>
    <cellStyle name="Moneda 3 2 2 4 4 3" xfId="7036"/>
    <cellStyle name="Moneda 3 2 2 5 5" xfId="7037"/>
    <cellStyle name="Moneda 3 2 2 5 2 4" xfId="7038"/>
    <cellStyle name="Moneda 3 2 2 5 2 2 3" xfId="7039"/>
    <cellStyle name="Moneda 3 2 2 5 3 3" xfId="7040"/>
    <cellStyle name="Moneda 3 2 2 6 4" xfId="7041"/>
    <cellStyle name="Moneda 3 2 2 6 2 3" xfId="7042"/>
    <cellStyle name="Moneda 3 2 2 7 3" xfId="7043"/>
    <cellStyle name="Moneda 3 2 3 9" xfId="7044"/>
    <cellStyle name="Moneda 3 2 3 2 8" xfId="7045"/>
    <cellStyle name="Moneda 3 2 3 2 2 7" xfId="7046"/>
    <cellStyle name="Moneda 3 2 3 2 2 2 4" xfId="7047"/>
    <cellStyle name="Moneda 3 2 3 2 2 2 2 3" xfId="7048"/>
    <cellStyle name="Moneda 3 2 3 2 2 3 4" xfId="7049"/>
    <cellStyle name="Moneda 3 2 3 2 2 3 2 3" xfId="7050"/>
    <cellStyle name="Moneda 3 2 3 2 2 4 4" xfId="7051"/>
    <cellStyle name="Moneda 3 2 3 2 2 4 2 3" xfId="7052"/>
    <cellStyle name="Moneda 3 2 3 2 2 5 3" xfId="7053"/>
    <cellStyle name="Moneda 3 2 3 2 3 4" xfId="7054"/>
    <cellStyle name="Moneda 3 2 3 2 3 2 3" xfId="7055"/>
    <cellStyle name="Moneda 3 2 3 2 4 4" xfId="7056"/>
    <cellStyle name="Moneda 3 2 3 2 4 2 3" xfId="7057"/>
    <cellStyle name="Moneda 3 2 3 2 5 4" xfId="7058"/>
    <cellStyle name="Moneda 3 2 3 2 5 2 3" xfId="7059"/>
    <cellStyle name="Moneda 3 2 3 2 6 3" xfId="7060"/>
    <cellStyle name="Moneda 3 2 3 3 7" xfId="7061"/>
    <cellStyle name="Moneda 3 2 3 3 2 4" xfId="7062"/>
    <cellStyle name="Moneda 3 2 3 3 2 2 3" xfId="7063"/>
    <cellStyle name="Moneda 3 2 3 3 3 4" xfId="7064"/>
    <cellStyle name="Moneda 3 2 3 3 3 2 3" xfId="7065"/>
    <cellStyle name="Moneda 3 2 3 3 4 4" xfId="7066"/>
    <cellStyle name="Moneda 3 2 3 3 4 2 3" xfId="7067"/>
    <cellStyle name="Moneda 3 2 3 3 5 3" xfId="7068"/>
    <cellStyle name="Moneda 3 2 3 4 4" xfId="7069"/>
    <cellStyle name="Moneda 3 2 3 4 2 3" xfId="7070"/>
    <cellStyle name="Moneda 3 2 3 5 4" xfId="7071"/>
    <cellStyle name="Moneda 3 2 3 5 2 3" xfId="7072"/>
    <cellStyle name="Moneda 3 2 3 6 4" xfId="7073"/>
    <cellStyle name="Moneda 3 2 3 6 2 3" xfId="7074"/>
    <cellStyle name="Moneda 3 2 3 7 3" xfId="7075"/>
    <cellStyle name="Moneda 3 2 4 9" xfId="7076"/>
    <cellStyle name="Moneda 3 2 4 2 8" xfId="7077"/>
    <cellStyle name="Moneda 3 2 4 2 2 7" xfId="7078"/>
    <cellStyle name="Moneda 3 2 4 2 2 2 4" xfId="7079"/>
    <cellStyle name="Moneda 3 2 4 2 2 2 2 3" xfId="7080"/>
    <cellStyle name="Moneda 3 2 4 2 2 3 4" xfId="7081"/>
    <cellStyle name="Moneda 3 2 4 2 2 3 2 3" xfId="7082"/>
    <cellStyle name="Moneda 3 2 4 2 2 4 4" xfId="7083"/>
    <cellStyle name="Moneda 3 2 4 2 2 4 2 3" xfId="7084"/>
    <cellStyle name="Moneda 3 2 4 2 2 5 3" xfId="7085"/>
    <cellStyle name="Moneda 3 2 4 2 3 4" xfId="7086"/>
    <cellStyle name="Moneda 3 2 4 2 3 2 3" xfId="7087"/>
    <cellStyle name="Moneda 3 2 4 2 4 4" xfId="7088"/>
    <cellStyle name="Moneda 3 2 4 2 4 2 3" xfId="7089"/>
    <cellStyle name="Moneda 3 2 4 2 5 4" xfId="7090"/>
    <cellStyle name="Moneda 3 2 4 2 5 2 3" xfId="7091"/>
    <cellStyle name="Moneda 3 2 4 2 6 3" xfId="7092"/>
    <cellStyle name="Moneda 3 2 4 3 7" xfId="7093"/>
    <cellStyle name="Moneda 3 2 4 3 2 4" xfId="7094"/>
    <cellStyle name="Moneda 3 2 4 3 2 2 3" xfId="7095"/>
    <cellStyle name="Moneda 3 2 4 3 3 4" xfId="7096"/>
    <cellStyle name="Moneda 3 2 4 3 3 2 3" xfId="7097"/>
    <cellStyle name="Moneda 3 2 4 3 4 4" xfId="7098"/>
    <cellStyle name="Moneda 3 2 4 3 4 2 3" xfId="7099"/>
    <cellStyle name="Moneda 3 2 4 3 5 3" xfId="7100"/>
    <cellStyle name="Moneda 3 2 4 4 4" xfId="7101"/>
    <cellStyle name="Moneda 3 2 4 4 2 3" xfId="7102"/>
    <cellStyle name="Moneda 3 2 4 5 4" xfId="7103"/>
    <cellStyle name="Moneda 3 2 4 5 2 3" xfId="7104"/>
    <cellStyle name="Moneda 3 2 4 6 4" xfId="7105"/>
    <cellStyle name="Moneda 3 2 4 6 2 3" xfId="7106"/>
    <cellStyle name="Moneda 3 2 4 7 3" xfId="7107"/>
    <cellStyle name="Moneda 3 2 5 8" xfId="7108"/>
    <cellStyle name="Moneda 3 2 5 2 7" xfId="7109"/>
    <cellStyle name="Moneda 3 2 5 2 2 4" xfId="7110"/>
    <cellStyle name="Moneda 3 2 5 2 2 2 3" xfId="7111"/>
    <cellStyle name="Moneda 3 2 5 2 3 4" xfId="7112"/>
    <cellStyle name="Moneda 3 2 5 2 3 2 3" xfId="7113"/>
    <cellStyle name="Moneda 3 2 5 2 4 4" xfId="7114"/>
    <cellStyle name="Moneda 3 2 5 2 4 2 3" xfId="7115"/>
    <cellStyle name="Moneda 3 2 5 2 5 3" xfId="7116"/>
    <cellStyle name="Moneda 3 2 5 3 4" xfId="7117"/>
    <cellStyle name="Moneda 3 2 5 3 2 3" xfId="7118"/>
    <cellStyle name="Moneda 3 2 5 4 4" xfId="7119"/>
    <cellStyle name="Moneda 3 2 5 4 2 3" xfId="7120"/>
    <cellStyle name="Moneda 3 2 5 5 4" xfId="7121"/>
    <cellStyle name="Moneda 3 2 5 5 2 3" xfId="7122"/>
    <cellStyle name="Moneda 3 2 5 6 3" xfId="7123"/>
    <cellStyle name="Moneda 3 2 6 6" xfId="7124"/>
    <cellStyle name="Moneda 3 2 6 2 5" xfId="7125"/>
    <cellStyle name="Moneda 3 2 6 2 2 3" xfId="7126"/>
    <cellStyle name="Moneda 3 2 6 3 3" xfId="7127"/>
    <cellStyle name="Moneda 3 2 7 7" xfId="7128"/>
    <cellStyle name="Moneda 3 2 7 2 4" xfId="7129"/>
    <cellStyle name="Moneda 3 2 7 2 2 3" xfId="7130"/>
    <cellStyle name="Moneda 3 2 7 3 4" xfId="7131"/>
    <cellStyle name="Moneda 3 2 7 3 2 3" xfId="7132"/>
    <cellStyle name="Moneda 3 2 7 4 4" xfId="7133"/>
    <cellStyle name="Moneda 3 2 7 4 2 3" xfId="7134"/>
    <cellStyle name="Moneda 3 2 7 5 3" xfId="7135"/>
    <cellStyle name="Moneda 3 2 8 2 3" xfId="7136"/>
    <cellStyle name="Moneda 3 2 8 3 3" xfId="7137"/>
    <cellStyle name="Moneda 3 2 9 4" xfId="7138"/>
    <cellStyle name="Moneda 3 2 9 2 3" xfId="7139"/>
    <cellStyle name="Moneda 3 3 10" xfId="7140"/>
    <cellStyle name="Moneda 3 3 2 9" xfId="7141"/>
    <cellStyle name="Moneda 3 3 2 2 7" xfId="7142"/>
    <cellStyle name="Moneda 3 3 2 2 2 4" xfId="7143"/>
    <cellStyle name="Moneda 3 3 2 2 2 2 3" xfId="7144"/>
    <cellStyle name="Moneda 3 3 2 2 3 4" xfId="7145"/>
    <cellStyle name="Moneda 3 3 2 2 3 2 3" xfId="7146"/>
    <cellStyle name="Moneda 3 3 2 2 4 4" xfId="7147"/>
    <cellStyle name="Moneda 3 3 2 2 4 2 3" xfId="7148"/>
    <cellStyle name="Moneda 3 3 2 2 5 3" xfId="7149"/>
    <cellStyle name="Moneda 3 3 2 3 4" xfId="7150"/>
    <cellStyle name="Moneda 3 3 2 3 2 3" xfId="7151"/>
    <cellStyle name="Moneda 3 3 2 4 4" xfId="7152"/>
    <cellStyle name="Moneda 3 3 2 4 2 3" xfId="7153"/>
    <cellStyle name="Moneda 3 3 2 5 4" xfId="7154"/>
    <cellStyle name="Moneda 3 3 2 5 2 3" xfId="7155"/>
    <cellStyle name="Moneda 3 3 2 6 3" xfId="7156"/>
    <cellStyle name="Moneda 3 3 2 7 3" xfId="7157"/>
    <cellStyle name="Moneda 3 3 3 7" xfId="7158"/>
    <cellStyle name="Moneda 3 3 3 2 4" xfId="7159"/>
    <cellStyle name="Moneda 3 3 3 2 2 3" xfId="7160"/>
    <cellStyle name="Moneda 3 3 3 3 4" xfId="7161"/>
    <cellStyle name="Moneda 3 3 3 3 2 3" xfId="7162"/>
    <cellStyle name="Moneda 3 3 3 4 4" xfId="7163"/>
    <cellStyle name="Moneda 3 3 3 4 2 3" xfId="7164"/>
    <cellStyle name="Moneda 3 3 3 5 3" xfId="7165"/>
    <cellStyle name="Moneda 3 3 4 4" xfId="7166"/>
    <cellStyle name="Moneda 3 3 4 2 3" xfId="7167"/>
    <cellStyle name="Moneda 3 3 5 4" xfId="7168"/>
    <cellStyle name="Moneda 3 3 5 2 3" xfId="7169"/>
    <cellStyle name="Moneda 3 3 6 4" xfId="7170"/>
    <cellStyle name="Moneda 3 3 6 2 3" xfId="7171"/>
    <cellStyle name="Moneda 3 3 7 3" xfId="7172"/>
    <cellStyle name="Moneda 3 3 8 3" xfId="7173"/>
    <cellStyle name="Moneda 3 4 9" xfId="7174"/>
    <cellStyle name="Moneda 3 4 2 8" xfId="7175"/>
    <cellStyle name="Moneda 3 4 2 2 7" xfId="7176"/>
    <cellStyle name="Moneda 3 4 2 2 2 4" xfId="7177"/>
    <cellStyle name="Moneda 3 4 2 2 2 2 3" xfId="7178"/>
    <cellStyle name="Moneda 3 4 2 2 3 4" xfId="7179"/>
    <cellStyle name="Moneda 3 4 2 2 3 2 3" xfId="7180"/>
    <cellStyle name="Moneda 3 4 2 2 4 4" xfId="7181"/>
    <cellStyle name="Moneda 3 4 2 2 4 2 3" xfId="7182"/>
    <cellStyle name="Moneda 3 4 2 2 5 3" xfId="7183"/>
    <cellStyle name="Moneda 3 4 2 3 4" xfId="7184"/>
    <cellStyle name="Moneda 3 4 2 3 2 3" xfId="7185"/>
    <cellStyle name="Moneda 3 4 2 4 4" xfId="7186"/>
    <cellStyle name="Moneda 3 4 2 4 2 3" xfId="7187"/>
    <cellStyle name="Moneda 3 4 2 5 4" xfId="7188"/>
    <cellStyle name="Moneda 3 4 2 5 2 3" xfId="7189"/>
    <cellStyle name="Moneda 3 4 2 6 3" xfId="7190"/>
    <cellStyle name="Moneda 3 4 3 7" xfId="7191"/>
    <cellStyle name="Moneda 3 4 3 2 4" xfId="7192"/>
    <cellStyle name="Moneda 3 4 3 2 2 3" xfId="7193"/>
    <cellStyle name="Moneda 3 4 3 3 4" xfId="7194"/>
    <cellStyle name="Moneda 3 4 3 3 2 3" xfId="7195"/>
    <cellStyle name="Moneda 3 4 3 4 4" xfId="7196"/>
    <cellStyle name="Moneda 3 4 3 4 2 3" xfId="7197"/>
    <cellStyle name="Moneda 3 4 3 5 3" xfId="7198"/>
    <cellStyle name="Moneda 3 4 4 4" xfId="7199"/>
    <cellStyle name="Moneda 3 4 4 2 3" xfId="7200"/>
    <cellStyle name="Moneda 3 4 5 4" xfId="7201"/>
    <cellStyle name="Moneda 3 4 5 2 3" xfId="7202"/>
    <cellStyle name="Moneda 3 4 6 4" xfId="7203"/>
    <cellStyle name="Moneda 3 4 6 2 3" xfId="7204"/>
    <cellStyle name="Moneda 3 4 7 3" xfId="7205"/>
    <cellStyle name="Moneda 3 5 2 8" xfId="7206"/>
    <cellStyle name="Moneda 3 5 2 2 7" xfId="7207"/>
    <cellStyle name="Moneda 3 5 2 2 2 4" xfId="7208"/>
    <cellStyle name="Moneda 3 5 2 2 2 2 3" xfId="7209"/>
    <cellStyle name="Moneda 3 5 2 2 3 4" xfId="7210"/>
    <cellStyle name="Moneda 3 5 2 2 3 2 3" xfId="7211"/>
    <cellStyle name="Moneda 3 5 2 2 4 4" xfId="7212"/>
    <cellStyle name="Moneda 3 5 2 2 4 2 3" xfId="7213"/>
    <cellStyle name="Moneda 3 5 2 2 5 3" xfId="7214"/>
    <cellStyle name="Moneda 3 5 2 3 4" xfId="7215"/>
    <cellStyle name="Moneda 3 5 2 3 2 3" xfId="7216"/>
    <cellStyle name="Moneda 3 5 2 4 4" xfId="7217"/>
    <cellStyle name="Moneda 3 5 2 4 2 3" xfId="7218"/>
    <cellStyle name="Moneda 3 5 2 5 4" xfId="7219"/>
    <cellStyle name="Moneda 3 5 2 5 2 3" xfId="7220"/>
    <cellStyle name="Moneda 3 5 2 6 3" xfId="7221"/>
    <cellStyle name="Moneda 3 5 3 7" xfId="7222"/>
    <cellStyle name="Moneda 3 5 3 2 4" xfId="7223"/>
    <cellStyle name="Moneda 3 5 3 2 2 3" xfId="7224"/>
    <cellStyle name="Moneda 3 5 3 3 4" xfId="7225"/>
    <cellStyle name="Moneda 3 5 3 3 2 3" xfId="7226"/>
    <cellStyle name="Moneda 3 5 3 4 4" xfId="7227"/>
    <cellStyle name="Moneda 3 5 3 4 2 3" xfId="7228"/>
    <cellStyle name="Moneda 3 5 3 5 3" xfId="7229"/>
    <cellStyle name="Moneda 3 5 4 4" xfId="7230"/>
    <cellStyle name="Moneda 3 5 4 2 3" xfId="7231"/>
    <cellStyle name="Moneda 3 5 5 4" xfId="7232"/>
    <cellStyle name="Moneda 3 5 5 2 3" xfId="7233"/>
    <cellStyle name="Moneda 3 5 6 4" xfId="7234"/>
    <cellStyle name="Moneda 3 5 6 2 3" xfId="7235"/>
    <cellStyle name="Moneda 3 5 7 3" xfId="7236"/>
    <cellStyle name="Moneda 3 5 8 3" xfId="7237"/>
    <cellStyle name="Moneda 3 8 8" xfId="7238"/>
    <cellStyle name="Moneda 3 8 2 7" xfId="7239"/>
    <cellStyle name="Moneda 3 8 2 2 4" xfId="7240"/>
    <cellStyle name="Moneda 3 8 2 2 2 3" xfId="7241"/>
    <cellStyle name="Moneda 3 8 2 3 4" xfId="7242"/>
    <cellStyle name="Moneda 3 8 2 3 2 3" xfId="7243"/>
    <cellStyle name="Moneda 3 8 2 4 4" xfId="7244"/>
    <cellStyle name="Moneda 3 8 2 4 2 3" xfId="7245"/>
    <cellStyle name="Moneda 3 8 2 5 3" xfId="7246"/>
    <cellStyle name="Moneda 3 8 3 4" xfId="7247"/>
    <cellStyle name="Moneda 3 8 3 2 3" xfId="7248"/>
    <cellStyle name="Moneda 3 8 4 4" xfId="7249"/>
    <cellStyle name="Moneda 3 8 4 2 3" xfId="7250"/>
    <cellStyle name="Moneda 3 8 5 4" xfId="7251"/>
    <cellStyle name="Moneda 3 8 5 2 3" xfId="7252"/>
    <cellStyle name="Moneda 3 8 6 3" xfId="7253"/>
    <cellStyle name="Moneda 30 7" xfId="7254"/>
    <cellStyle name="Moneda 30 2 4" xfId="7255"/>
    <cellStyle name="Moneda 30 2 2 3" xfId="7256"/>
    <cellStyle name="Moneda 30 3 4" xfId="7257"/>
    <cellStyle name="Moneda 30 3 2 3" xfId="7258"/>
    <cellStyle name="Moneda 30 4 4" xfId="7259"/>
    <cellStyle name="Moneda 30 4 2 3" xfId="7260"/>
    <cellStyle name="Moneda 30 5 3" xfId="7261"/>
    <cellStyle name="Moneda 31 4" xfId="7262"/>
    <cellStyle name="Moneda 31 2 3" xfId="7263"/>
    <cellStyle name="Moneda 32 4" xfId="7264"/>
    <cellStyle name="Moneda 32 2 3" xfId="7265"/>
    <cellStyle name="Moneda 33 4" xfId="7266"/>
    <cellStyle name="Moneda 33 2 3" xfId="7267"/>
    <cellStyle name="Moneda 34 4" xfId="7268"/>
    <cellStyle name="Moneda 34 2 3" xfId="7269"/>
    <cellStyle name="Moneda 35 4" xfId="7270"/>
    <cellStyle name="Moneda 35 2 3" xfId="7271"/>
    <cellStyle name="Moneda 36 4" xfId="7272"/>
    <cellStyle name="Moneda 36 2 3" xfId="7273"/>
    <cellStyle name="Moneda 37 4" xfId="7274"/>
    <cellStyle name="Moneda 37 2 3" xfId="7275"/>
    <cellStyle name="Moneda 38 4" xfId="7276"/>
    <cellStyle name="Moneda 38 2 3" xfId="7277"/>
    <cellStyle name="Moneda 39 4" xfId="7278"/>
    <cellStyle name="Moneda 39 2 3" xfId="7279"/>
    <cellStyle name="Moneda 40 4" xfId="7280"/>
    <cellStyle name="Moneda 40 2 3" xfId="7281"/>
    <cellStyle name="Moneda 41 4" xfId="7282"/>
    <cellStyle name="Moneda 41 2 3" xfId="7283"/>
    <cellStyle name="Moneda 42 4" xfId="7284"/>
    <cellStyle name="Moneda 42 2 3" xfId="7285"/>
    <cellStyle name="Moneda 43 4" xfId="7286"/>
    <cellStyle name="Moneda 43 2 3" xfId="7287"/>
    <cellStyle name="Moneda 44 4" xfId="7288"/>
    <cellStyle name="Moneda 44 2 3" xfId="7289"/>
    <cellStyle name="Moneda 45 4" xfId="7290"/>
    <cellStyle name="Moneda 45 2 3" xfId="7291"/>
    <cellStyle name="Moneda 46 4" xfId="7292"/>
    <cellStyle name="Moneda 46 2 3" xfId="7293"/>
    <cellStyle name="Moneda 47 4" xfId="7294"/>
    <cellStyle name="Moneda 47 2 3" xfId="7295"/>
    <cellStyle name="Moneda 48 4" xfId="7296"/>
    <cellStyle name="Moneda 48 2 3" xfId="7297"/>
    <cellStyle name="Moneda 49 3" xfId="7298"/>
    <cellStyle name="Moneda 5 4 3" xfId="7299"/>
    <cellStyle name="Moneda 5 5 3" xfId="7300"/>
    <cellStyle name="Moneda 50 3" xfId="7301"/>
    <cellStyle name="Moneda 51 3" xfId="7302"/>
    <cellStyle name="Moneda 52 3" xfId="7303"/>
    <cellStyle name="Moneda 6 14" xfId="7304"/>
    <cellStyle name="Moneda 6 10 4" xfId="7305"/>
    <cellStyle name="Moneda 6 10 2 3" xfId="7306"/>
    <cellStyle name="Moneda 6 11 4" xfId="7307"/>
    <cellStyle name="Moneda 6 11 2 3" xfId="7308"/>
    <cellStyle name="Moneda 6 12 3" xfId="7309"/>
    <cellStyle name="Moneda 6 2 13" xfId="7310"/>
    <cellStyle name="Moneda 6 2 10 3" xfId="7311"/>
    <cellStyle name="Moneda 6 2 11 3" xfId="7312"/>
    <cellStyle name="Moneda 6 2 2 9" xfId="7313"/>
    <cellStyle name="Moneda 6 2 2 2 8" xfId="7314"/>
    <cellStyle name="Moneda 6 2 2 2 2 7" xfId="7315"/>
    <cellStyle name="Moneda 6 2 2 2 2 2 4" xfId="7316"/>
    <cellStyle name="Moneda 6 2 2 2 2 2 2 3" xfId="7317"/>
    <cellStyle name="Moneda 6 2 2 2 2 3 4" xfId="7318"/>
    <cellStyle name="Moneda 6 2 2 2 2 3 2 3" xfId="7319"/>
    <cellStyle name="Moneda 6 2 2 2 2 4 4" xfId="7320"/>
    <cellStyle name="Moneda 6 2 2 2 2 4 2 3" xfId="7321"/>
    <cellStyle name="Moneda 6 2 2 2 2 5 3" xfId="7322"/>
    <cellStyle name="Moneda 6 2 2 2 3 4" xfId="7323"/>
    <cellStyle name="Moneda 6 2 2 2 3 2 3" xfId="7324"/>
    <cellStyle name="Moneda 6 2 2 2 4 4" xfId="7325"/>
    <cellStyle name="Moneda 6 2 2 2 4 2 3" xfId="7326"/>
    <cellStyle name="Moneda 6 2 2 2 5 4" xfId="7327"/>
    <cellStyle name="Moneda 6 2 2 2 5 2 3" xfId="7328"/>
    <cellStyle name="Moneda 6 2 2 2 6 3" xfId="7329"/>
    <cellStyle name="Moneda 6 2 2 3 7" xfId="7330"/>
    <cellStyle name="Moneda 6 2 2 3 2 4" xfId="7331"/>
    <cellStyle name="Moneda 6 2 2 3 2 2 3" xfId="7332"/>
    <cellStyle name="Moneda 6 2 2 3 3 4" xfId="7333"/>
    <cellStyle name="Moneda 6 2 2 3 3 2 3" xfId="7334"/>
    <cellStyle name="Moneda 6 2 2 3 4 4" xfId="7335"/>
    <cellStyle name="Moneda 6 2 2 3 4 2 3" xfId="7336"/>
    <cellStyle name="Moneda 6 2 2 3 5 3" xfId="7337"/>
    <cellStyle name="Moneda 6 2 2 4 4" xfId="7338"/>
    <cellStyle name="Moneda 6 2 2 4 2 3" xfId="7339"/>
    <cellStyle name="Moneda 6 2 2 5 4" xfId="7340"/>
    <cellStyle name="Moneda 6 2 2 5 2 3" xfId="7341"/>
    <cellStyle name="Moneda 6 2 2 6 4" xfId="7342"/>
    <cellStyle name="Moneda 6 2 2 6 2 3" xfId="7343"/>
    <cellStyle name="Moneda 6 2 2 7 3" xfId="7344"/>
    <cellStyle name="Moneda 6 2 3 9" xfId="7345"/>
    <cellStyle name="Moneda 6 2 3 2 8" xfId="7346"/>
    <cellStyle name="Moneda 6 2 3 2 2 7" xfId="7347"/>
    <cellStyle name="Moneda 6 2 3 2 2 2 4" xfId="7348"/>
    <cellStyle name="Moneda 6 2 3 2 2 2 2 3" xfId="7349"/>
    <cellStyle name="Moneda 6 2 3 2 2 3 4" xfId="7350"/>
    <cellStyle name="Moneda 6 2 3 2 2 3 2 3" xfId="7351"/>
    <cellStyle name="Moneda 6 2 3 2 2 4 4" xfId="7352"/>
    <cellStyle name="Moneda 6 2 3 2 2 4 2 3" xfId="7353"/>
    <cellStyle name="Moneda 6 2 3 2 2 5 3" xfId="7354"/>
    <cellStyle name="Moneda 6 2 3 2 3 4" xfId="7355"/>
    <cellStyle name="Moneda 6 2 3 2 3 2 3" xfId="7356"/>
    <cellStyle name="Moneda 6 2 3 2 4 4" xfId="7357"/>
    <cellStyle name="Moneda 6 2 3 2 4 2 3" xfId="7358"/>
    <cellStyle name="Moneda 6 2 3 2 5 4" xfId="7359"/>
    <cellStyle name="Moneda 6 2 3 2 5 2 3" xfId="7360"/>
    <cellStyle name="Moneda 6 2 3 2 6 3" xfId="7361"/>
    <cellStyle name="Moneda 6 2 3 3 7" xfId="7362"/>
    <cellStyle name="Moneda 6 2 3 3 2 4" xfId="7363"/>
    <cellStyle name="Moneda 6 2 3 3 2 2 3" xfId="7364"/>
    <cellStyle name="Moneda 6 2 3 3 3 4" xfId="7365"/>
    <cellStyle name="Moneda 6 2 3 3 3 2 3" xfId="7366"/>
    <cellStyle name="Moneda 6 2 3 3 4 4" xfId="7367"/>
    <cellStyle name="Moneda 6 2 3 3 4 2 3" xfId="7368"/>
    <cellStyle name="Moneda 6 2 3 3 5 3" xfId="7369"/>
    <cellStyle name="Moneda 6 2 3 4 4" xfId="7370"/>
    <cellStyle name="Moneda 6 2 3 4 2 3" xfId="7371"/>
    <cellStyle name="Moneda 6 2 3 5 4" xfId="7372"/>
    <cellStyle name="Moneda 6 2 3 5 2 3" xfId="7373"/>
    <cellStyle name="Moneda 6 2 3 6 4" xfId="7374"/>
    <cellStyle name="Moneda 6 2 3 6 2 3" xfId="7375"/>
    <cellStyle name="Moneda 6 2 3 7 3" xfId="7376"/>
    <cellStyle name="Moneda 6 2 4 9" xfId="7377"/>
    <cellStyle name="Moneda 6 2 4 2 8" xfId="7378"/>
    <cellStyle name="Moneda 6 2 4 2 2 7" xfId="7379"/>
    <cellStyle name="Moneda 6 2 4 2 2 2 4" xfId="7380"/>
    <cellStyle name="Moneda 6 2 4 2 2 2 2 3" xfId="7381"/>
    <cellStyle name="Moneda 6 2 4 2 2 3 4" xfId="7382"/>
    <cellStyle name="Moneda 6 2 4 2 2 3 2 3" xfId="7383"/>
    <cellStyle name="Moneda 6 2 4 2 2 4 4" xfId="7384"/>
    <cellStyle name="Moneda 6 2 4 2 2 4 2 3" xfId="7385"/>
    <cellStyle name="Moneda 6 2 4 2 2 5 3" xfId="7386"/>
    <cellStyle name="Moneda 6 2 4 2 3 4" xfId="7387"/>
    <cellStyle name="Moneda 6 2 4 2 3 2 3" xfId="7388"/>
    <cellStyle name="Moneda 6 2 4 2 4 4" xfId="7389"/>
    <cellStyle name="Moneda 6 2 4 2 4 2 3" xfId="7390"/>
    <cellStyle name="Moneda 6 2 4 2 5 4" xfId="7391"/>
    <cellStyle name="Moneda 6 2 4 2 5 2 3" xfId="7392"/>
    <cellStyle name="Moneda 6 2 4 2 6 3" xfId="7393"/>
    <cellStyle name="Moneda 6 2 4 3 7" xfId="7394"/>
    <cellStyle name="Moneda 6 2 4 3 2 4" xfId="7395"/>
    <cellStyle name="Moneda 6 2 4 3 2 2 3" xfId="7396"/>
    <cellStyle name="Moneda 6 2 4 3 3 4" xfId="7397"/>
    <cellStyle name="Moneda 6 2 4 3 3 2 3" xfId="7398"/>
    <cellStyle name="Moneda 6 2 4 3 4 4" xfId="7399"/>
    <cellStyle name="Moneda 6 2 4 3 4 2 3" xfId="7400"/>
    <cellStyle name="Moneda 6 2 4 3 5 3" xfId="7401"/>
    <cellStyle name="Moneda 6 2 4 4 4" xfId="7402"/>
    <cellStyle name="Moneda 6 2 4 4 2 3" xfId="7403"/>
    <cellStyle name="Moneda 6 2 4 5 4" xfId="7404"/>
    <cellStyle name="Moneda 6 2 4 5 2 3" xfId="7405"/>
    <cellStyle name="Moneda 6 2 4 6 4" xfId="7406"/>
    <cellStyle name="Moneda 6 2 4 6 2 3" xfId="7407"/>
    <cellStyle name="Moneda 6 2 4 7 3" xfId="7408"/>
    <cellStyle name="Moneda 6 2 5 8" xfId="7409"/>
    <cellStyle name="Moneda 6 2 5 2 7" xfId="7410"/>
    <cellStyle name="Moneda 6 2 5 2 2 4" xfId="7411"/>
    <cellStyle name="Moneda 6 2 5 2 2 2 3" xfId="7412"/>
    <cellStyle name="Moneda 6 2 5 2 3 4" xfId="7413"/>
    <cellStyle name="Moneda 6 2 5 2 3 2 3" xfId="7414"/>
    <cellStyle name="Moneda 6 2 5 2 4 4" xfId="7415"/>
    <cellStyle name="Moneda 6 2 5 2 4 2 3" xfId="7416"/>
    <cellStyle name="Moneda 6 2 5 2 5 3" xfId="7417"/>
    <cellStyle name="Moneda 6 2 5 3 4" xfId="7418"/>
    <cellStyle name="Moneda 6 2 5 3 2 3" xfId="7419"/>
    <cellStyle name="Moneda 6 2 5 4 4" xfId="7420"/>
    <cellStyle name="Moneda 6 2 5 4 2 3" xfId="7421"/>
    <cellStyle name="Moneda 6 2 5 5 4" xfId="7422"/>
    <cellStyle name="Moneda 6 2 5 5 2 3" xfId="7423"/>
    <cellStyle name="Moneda 6 2 5 6 3" xfId="7424"/>
    <cellStyle name="Moneda 6 2 6 7" xfId="7425"/>
    <cellStyle name="Moneda 6 2 6 2 4" xfId="7426"/>
    <cellStyle name="Moneda 6 2 6 2 2 3" xfId="7427"/>
    <cellStyle name="Moneda 6 2 6 3 4" xfId="7428"/>
    <cellStyle name="Moneda 6 2 6 3 2 3" xfId="7429"/>
    <cellStyle name="Moneda 6 2 6 4 4" xfId="7430"/>
    <cellStyle name="Moneda 6 2 6 4 2 3" xfId="7431"/>
    <cellStyle name="Moneda 6 2 6 5 3" xfId="7432"/>
    <cellStyle name="Moneda 6 2 7 4" xfId="7433"/>
    <cellStyle name="Moneda 6 2 7 2 3" xfId="7434"/>
    <cellStyle name="Moneda 6 2 8 4" xfId="7435"/>
    <cellStyle name="Moneda 6 2 8 2 3" xfId="7436"/>
    <cellStyle name="Moneda 6 2 9 4" xfId="7437"/>
    <cellStyle name="Moneda 6 2 9 2 3" xfId="7438"/>
    <cellStyle name="Moneda 6 3 9" xfId="7439"/>
    <cellStyle name="Moneda 6 3 2 8" xfId="7440"/>
    <cellStyle name="Moneda 6 3 2 2 7" xfId="7441"/>
    <cellStyle name="Moneda 6 3 2 2 2 4" xfId="7442"/>
    <cellStyle name="Moneda 6 3 2 2 2 2 3" xfId="7443"/>
    <cellStyle name="Moneda 6 3 2 2 3 4" xfId="7444"/>
    <cellStyle name="Moneda 6 3 2 2 3 2 3" xfId="7445"/>
    <cellStyle name="Moneda 6 3 2 2 4 4" xfId="7446"/>
    <cellStyle name="Moneda 6 3 2 2 4 2 3" xfId="7447"/>
    <cellStyle name="Moneda 6 3 2 2 5 3" xfId="7448"/>
    <cellStyle name="Moneda 6 3 2 3 4" xfId="7449"/>
    <cellStyle name="Moneda 6 3 2 3 2 3" xfId="7450"/>
    <cellStyle name="Moneda 6 3 2 4 4" xfId="7451"/>
    <cellStyle name="Moneda 6 3 2 4 2 3" xfId="7452"/>
    <cellStyle name="Moneda 6 3 2 5 4" xfId="7453"/>
    <cellStyle name="Moneda 6 3 2 5 2 3" xfId="7454"/>
    <cellStyle name="Moneda 6 3 2 6 3" xfId="7455"/>
    <cellStyle name="Moneda 6 3 3 7" xfId="7456"/>
    <cellStyle name="Moneda 6 3 3 2 4" xfId="7457"/>
    <cellStyle name="Moneda 6 3 3 2 2 3" xfId="7458"/>
    <cellStyle name="Moneda 6 3 3 3 4" xfId="7459"/>
    <cellStyle name="Moneda 6 3 3 3 2 3" xfId="7460"/>
    <cellStyle name="Moneda 6 3 3 4 4" xfId="7461"/>
    <cellStyle name="Moneda 6 3 3 4 2 3" xfId="7462"/>
    <cellStyle name="Moneda 6 3 3 5 3" xfId="7463"/>
    <cellStyle name="Moneda 6 3 4 4" xfId="7464"/>
    <cellStyle name="Moneda 6 3 4 2 3" xfId="7465"/>
    <cellStyle name="Moneda 6 3 5 4" xfId="7466"/>
    <cellStyle name="Moneda 6 3 5 2 3" xfId="7467"/>
    <cellStyle name="Moneda 6 3 6 4" xfId="7468"/>
    <cellStyle name="Moneda 6 3 6 2 3" xfId="7469"/>
    <cellStyle name="Moneda 6 3 7 3" xfId="7470"/>
    <cellStyle name="Moneda 6 4 9" xfId="7471"/>
    <cellStyle name="Moneda 6 4 2 8" xfId="7472"/>
    <cellStyle name="Moneda 6 4 2 2 7" xfId="7473"/>
    <cellStyle name="Moneda 6 4 2 2 2 4" xfId="7474"/>
    <cellStyle name="Moneda 6 4 2 2 2 2 3" xfId="7475"/>
    <cellStyle name="Moneda 6 4 2 2 3 4" xfId="7476"/>
    <cellStyle name="Moneda 6 4 2 2 3 2 3" xfId="7477"/>
    <cellStyle name="Moneda 6 4 2 2 4 4" xfId="7478"/>
    <cellStyle name="Moneda 6 4 2 2 4 2 3" xfId="7479"/>
    <cellStyle name="Moneda 6 4 2 2 5 3" xfId="7480"/>
    <cellStyle name="Moneda 6 4 2 3 4" xfId="7481"/>
    <cellStyle name="Moneda 6 4 2 3 2 3" xfId="7482"/>
    <cellStyle name="Moneda 6 4 2 4 4" xfId="7483"/>
    <cellStyle name="Moneda 6 4 2 4 2 3" xfId="7484"/>
    <cellStyle name="Moneda 6 4 2 5 4" xfId="7485"/>
    <cellStyle name="Moneda 6 4 2 5 2 3" xfId="7486"/>
    <cellStyle name="Moneda 6 4 2 6 3" xfId="7487"/>
    <cellStyle name="Moneda 6 4 3 7" xfId="7488"/>
    <cellStyle name="Moneda 6 4 3 2 4" xfId="7489"/>
    <cellStyle name="Moneda 6 4 3 2 2 3" xfId="7490"/>
    <cellStyle name="Moneda 6 4 3 3 4" xfId="7491"/>
    <cellStyle name="Moneda 6 4 3 3 2 3" xfId="7492"/>
    <cellStyle name="Moneda 6 4 3 4 4" xfId="7493"/>
    <cellStyle name="Moneda 6 4 3 4 2 3" xfId="7494"/>
    <cellStyle name="Moneda 6 4 3 5 3" xfId="7495"/>
    <cellStyle name="Moneda 6 4 4 4" xfId="7496"/>
    <cellStyle name="Moneda 6 4 4 2 3" xfId="7497"/>
    <cellStyle name="Moneda 6 4 5 4" xfId="7498"/>
    <cellStyle name="Moneda 6 4 5 2 3" xfId="7499"/>
    <cellStyle name="Moneda 6 4 6 4" xfId="7500"/>
    <cellStyle name="Moneda 6 4 6 2 3" xfId="7501"/>
    <cellStyle name="Moneda 6 4 7 3" xfId="7502"/>
    <cellStyle name="Moneda 6 5 9" xfId="7503"/>
    <cellStyle name="Moneda 6 5 2 8" xfId="7504"/>
    <cellStyle name="Moneda 6 5 2 2 7" xfId="7505"/>
    <cellStyle name="Moneda 6 5 2 2 2 4" xfId="7506"/>
    <cellStyle name="Moneda 6 5 2 2 2 2 3" xfId="7507"/>
    <cellStyle name="Moneda 6 5 2 2 3 4" xfId="7508"/>
    <cellStyle name="Moneda 6 5 2 2 3 2 3" xfId="7509"/>
    <cellStyle name="Moneda 6 5 2 2 4 4" xfId="7510"/>
    <cellStyle name="Moneda 6 5 2 2 4 2 3" xfId="7511"/>
    <cellStyle name="Moneda 6 5 2 2 5 3" xfId="7512"/>
    <cellStyle name="Moneda 6 5 2 3 4" xfId="7513"/>
    <cellStyle name="Moneda 6 5 2 3 2 3" xfId="7514"/>
    <cellStyle name="Moneda 6 5 2 4 4" xfId="7515"/>
    <cellStyle name="Moneda 6 5 2 4 2 3" xfId="7516"/>
    <cellStyle name="Moneda 6 5 2 5 4" xfId="7517"/>
    <cellStyle name="Moneda 6 5 2 5 2 3" xfId="7518"/>
    <cellStyle name="Moneda 6 5 2 6 3" xfId="7519"/>
    <cellStyle name="Moneda 6 5 3 7" xfId="7520"/>
    <cellStyle name="Moneda 6 5 3 2 4" xfId="7521"/>
    <cellStyle name="Moneda 6 5 3 2 2 3" xfId="7522"/>
    <cellStyle name="Moneda 6 5 3 3 4" xfId="7523"/>
    <cellStyle name="Moneda 6 5 3 3 2 3" xfId="7524"/>
    <cellStyle name="Moneda 6 5 3 4 4" xfId="7525"/>
    <cellStyle name="Moneda 6 5 3 4 2 3" xfId="7526"/>
    <cellStyle name="Moneda 6 5 3 5 3" xfId="7527"/>
    <cellStyle name="Moneda 6 5 4 4" xfId="7528"/>
    <cellStyle name="Moneda 6 5 4 2 3" xfId="7529"/>
    <cellStyle name="Moneda 6 5 5 4" xfId="7530"/>
    <cellStyle name="Moneda 6 5 5 2 3" xfId="7531"/>
    <cellStyle name="Moneda 6 5 6 4" xfId="7532"/>
    <cellStyle name="Moneda 6 5 6 2 3" xfId="7533"/>
    <cellStyle name="Moneda 6 5 7 3" xfId="7534"/>
    <cellStyle name="Moneda 6 6 8" xfId="7535"/>
    <cellStyle name="Moneda 6 6 2 7" xfId="7536"/>
    <cellStyle name="Moneda 6 6 2 2 4" xfId="7537"/>
    <cellStyle name="Moneda 6 6 2 2 2 3" xfId="7538"/>
    <cellStyle name="Moneda 6 6 2 3 4" xfId="7539"/>
    <cellStyle name="Moneda 6 6 2 3 2 3" xfId="7540"/>
    <cellStyle name="Moneda 6 6 2 4 4" xfId="7541"/>
    <cellStyle name="Moneda 6 6 2 4 2 3" xfId="7542"/>
    <cellStyle name="Moneda 6 6 2 5 3" xfId="7543"/>
    <cellStyle name="Moneda 6 6 3 4" xfId="7544"/>
    <cellStyle name="Moneda 6 6 3 2 3" xfId="7545"/>
    <cellStyle name="Moneda 6 6 4 4" xfId="7546"/>
    <cellStyle name="Moneda 6 6 4 2 3" xfId="7547"/>
    <cellStyle name="Moneda 6 6 5 4" xfId="7548"/>
    <cellStyle name="Moneda 6 6 5 2 3" xfId="7549"/>
    <cellStyle name="Moneda 6 6 6 3" xfId="7550"/>
    <cellStyle name="Moneda 6 7 7" xfId="7551"/>
    <cellStyle name="Moneda 6 7 2 4" xfId="7552"/>
    <cellStyle name="Moneda 6 7 2 2 3" xfId="7553"/>
    <cellStyle name="Moneda 6 7 3 4" xfId="7554"/>
    <cellStyle name="Moneda 6 7 3 2 3" xfId="7555"/>
    <cellStyle name="Moneda 6 7 4 4" xfId="7556"/>
    <cellStyle name="Moneda 6 7 4 2 3" xfId="7557"/>
    <cellStyle name="Moneda 6 7 5 3" xfId="7558"/>
    <cellStyle name="Moneda 6 8 4" xfId="7559"/>
    <cellStyle name="Moneda 6 8 2 3" xfId="7560"/>
    <cellStyle name="Moneda 6 9 4" xfId="7561"/>
    <cellStyle name="Moneda 6 9 2 3" xfId="7562"/>
    <cellStyle name="Moneda 7 14" xfId="7563"/>
    <cellStyle name="Moneda 7 10 4" xfId="7564"/>
    <cellStyle name="Moneda 7 10 2 3" xfId="7565"/>
    <cellStyle name="Moneda 7 11 3" xfId="7566"/>
    <cellStyle name="Moneda 7 12 3" xfId="7567"/>
    <cellStyle name="Moneda 7 2 13" xfId="7568"/>
    <cellStyle name="Moneda 7 2 10 3" xfId="7569"/>
    <cellStyle name="Moneda 7 2 11 3" xfId="7570"/>
    <cellStyle name="Moneda 7 2 2 9" xfId="7571"/>
    <cellStyle name="Moneda 7 2 2 2 8" xfId="7572"/>
    <cellStyle name="Moneda 7 2 2 2 2 7" xfId="7573"/>
    <cellStyle name="Moneda 7 2 2 2 2 2 4" xfId="7574"/>
    <cellStyle name="Moneda 7 2 2 2 2 2 2 3" xfId="7575"/>
    <cellStyle name="Moneda 7 2 2 2 2 3 4" xfId="7576"/>
    <cellStyle name="Moneda 7 2 2 2 2 3 2 3" xfId="7577"/>
    <cellStyle name="Moneda 7 2 2 2 2 4 4" xfId="7578"/>
    <cellStyle name="Moneda 7 2 2 2 2 4 2 3" xfId="7579"/>
    <cellStyle name="Moneda 7 2 2 2 2 5 3" xfId="7580"/>
    <cellStyle name="Moneda 7 2 2 2 3 4" xfId="7581"/>
    <cellStyle name="Moneda 7 2 2 2 3 2 3" xfId="7582"/>
    <cellStyle name="Moneda 7 2 2 2 4 4" xfId="7583"/>
    <cellStyle name="Moneda 7 2 2 2 4 2 3" xfId="7584"/>
    <cellStyle name="Moneda 7 2 2 2 5 4" xfId="7585"/>
    <cellStyle name="Moneda 7 2 2 2 5 2 3" xfId="7586"/>
    <cellStyle name="Moneda 7 2 2 2 6 3" xfId="7587"/>
    <cellStyle name="Moneda 7 2 2 3 7" xfId="7588"/>
    <cellStyle name="Moneda 7 2 2 3 2 4" xfId="7589"/>
    <cellStyle name="Moneda 7 2 2 3 2 2 3" xfId="7590"/>
    <cellStyle name="Moneda 7 2 2 3 3 4" xfId="7591"/>
    <cellStyle name="Moneda 7 2 2 3 3 2 3" xfId="7592"/>
    <cellStyle name="Moneda 7 2 2 3 4 4" xfId="7593"/>
    <cellStyle name="Moneda 7 2 2 3 4 2 3" xfId="7594"/>
    <cellStyle name="Moneda 7 2 2 3 5 3" xfId="7595"/>
    <cellStyle name="Moneda 7 2 2 4 4" xfId="7596"/>
    <cellStyle name="Moneda 7 2 2 4 2 3" xfId="7597"/>
    <cellStyle name="Moneda 7 2 2 5 4" xfId="7598"/>
    <cellStyle name="Moneda 7 2 2 5 2 3" xfId="7599"/>
    <cellStyle name="Moneda 7 2 2 6 4" xfId="7600"/>
    <cellStyle name="Moneda 7 2 2 6 2 3" xfId="7601"/>
    <cellStyle name="Moneda 7 2 2 7 3" xfId="7602"/>
    <cellStyle name="Moneda 7 2 3 9" xfId="7603"/>
    <cellStyle name="Moneda 7 2 3 2 8" xfId="7604"/>
    <cellStyle name="Moneda 7 2 3 2 2 7" xfId="7605"/>
    <cellStyle name="Moneda 7 2 3 2 2 2 4" xfId="7606"/>
    <cellStyle name="Moneda 7 2 3 2 2 2 2 3" xfId="7607"/>
    <cellStyle name="Moneda 7 2 3 2 2 3 4" xfId="7608"/>
    <cellStyle name="Moneda 7 2 3 2 2 3 2 3" xfId="7609"/>
    <cellStyle name="Moneda 7 2 3 2 2 4 4" xfId="7610"/>
    <cellStyle name="Moneda 7 2 3 2 2 4 2 3" xfId="7611"/>
    <cellStyle name="Moneda 7 2 3 2 2 5 3" xfId="7612"/>
    <cellStyle name="Moneda 7 2 3 2 3 4" xfId="7613"/>
    <cellStyle name="Moneda 7 2 3 2 3 2 3" xfId="7614"/>
    <cellStyle name="Moneda 7 2 3 2 4 4" xfId="7615"/>
    <cellStyle name="Moneda 7 2 3 2 4 2 3" xfId="7616"/>
    <cellStyle name="Moneda 7 2 3 2 5 4" xfId="7617"/>
    <cellStyle name="Moneda 7 2 3 2 5 2 3" xfId="7618"/>
    <cellStyle name="Moneda 7 2 3 2 6 3" xfId="7619"/>
    <cellStyle name="Moneda 7 2 3 3 7" xfId="7620"/>
    <cellStyle name="Moneda 7 2 3 3 2 4" xfId="7621"/>
    <cellStyle name="Moneda 7 2 3 3 2 2 3" xfId="7622"/>
    <cellStyle name="Moneda 7 2 3 3 3 4" xfId="7623"/>
    <cellStyle name="Moneda 7 2 3 3 3 2 3" xfId="7624"/>
    <cellStyle name="Moneda 7 2 3 3 4 4" xfId="7625"/>
    <cellStyle name="Moneda 7 2 3 3 4 2 3" xfId="7626"/>
    <cellStyle name="Moneda 7 2 3 3 5 3" xfId="7627"/>
    <cellStyle name="Moneda 7 2 3 4 4" xfId="7628"/>
    <cellStyle name="Moneda 7 2 3 4 2 3" xfId="7629"/>
    <cellStyle name="Moneda 7 2 3 5 4" xfId="7630"/>
    <cellStyle name="Moneda 7 2 3 5 2 3" xfId="7631"/>
    <cellStyle name="Moneda 7 2 3 6 4" xfId="7632"/>
    <cellStyle name="Moneda 7 2 3 6 2 3" xfId="7633"/>
    <cellStyle name="Moneda 7 2 3 7 3" xfId="7634"/>
    <cellStyle name="Moneda 7 2 4 9" xfId="7635"/>
    <cellStyle name="Moneda 7 2 4 2 8" xfId="7636"/>
    <cellStyle name="Moneda 7 2 4 2 2 7" xfId="7637"/>
    <cellStyle name="Moneda 7 2 4 2 2 2 4" xfId="7638"/>
    <cellStyle name="Moneda 7 2 4 2 2 2 2 3" xfId="7639"/>
    <cellStyle name="Moneda 7 2 4 2 2 3 4" xfId="7640"/>
    <cellStyle name="Moneda 7 2 4 2 2 3 2 3" xfId="7641"/>
    <cellStyle name="Moneda 7 2 4 2 2 4 4" xfId="7642"/>
    <cellStyle name="Moneda 7 2 4 2 2 4 2 3" xfId="7643"/>
    <cellStyle name="Moneda 7 2 4 2 2 5 3" xfId="7644"/>
    <cellStyle name="Moneda 7 2 4 2 3 4" xfId="7645"/>
    <cellStyle name="Moneda 7 2 4 2 3 2 3" xfId="7646"/>
    <cellStyle name="Moneda 7 2 4 2 4 4" xfId="7647"/>
    <cellStyle name="Moneda 7 2 4 2 4 2 3" xfId="7648"/>
    <cellStyle name="Moneda 7 2 4 2 5 4" xfId="7649"/>
    <cellStyle name="Moneda 7 2 4 2 5 2 3" xfId="7650"/>
    <cellStyle name="Moneda 7 2 4 2 6 3" xfId="7651"/>
    <cellStyle name="Moneda 7 2 4 3 7" xfId="7652"/>
    <cellStyle name="Moneda 7 2 4 3 2 4" xfId="7653"/>
    <cellStyle name="Moneda 7 2 4 3 2 2 3" xfId="7654"/>
    <cellStyle name="Moneda 7 2 4 3 3 4" xfId="7655"/>
    <cellStyle name="Moneda 7 2 4 3 3 2 3" xfId="7656"/>
    <cellStyle name="Moneda 7 2 4 3 4 4" xfId="7657"/>
    <cellStyle name="Moneda 7 2 4 3 4 2 3" xfId="7658"/>
    <cellStyle name="Moneda 7 2 4 3 5 3" xfId="7659"/>
    <cellStyle name="Moneda 7 2 4 4 4" xfId="7660"/>
    <cellStyle name="Moneda 7 2 4 4 2 3" xfId="7661"/>
    <cellStyle name="Moneda 7 2 4 5 4" xfId="7662"/>
    <cellStyle name="Moneda 7 2 4 5 2 3" xfId="7663"/>
    <cellStyle name="Moneda 7 2 4 6 4" xfId="7664"/>
    <cellStyle name="Moneda 7 2 4 6 2 3" xfId="7665"/>
    <cellStyle name="Moneda 7 2 4 7 3" xfId="7666"/>
    <cellStyle name="Moneda 7 2 5 8" xfId="7667"/>
    <cellStyle name="Moneda 7 2 5 2 7" xfId="7668"/>
    <cellStyle name="Moneda 7 2 5 2 2 4" xfId="7669"/>
    <cellStyle name="Moneda 7 2 5 2 2 2 3" xfId="7670"/>
    <cellStyle name="Moneda 7 2 5 2 3 4" xfId="7671"/>
    <cellStyle name="Moneda 7 2 5 2 3 2 3" xfId="7672"/>
    <cellStyle name="Moneda 7 2 5 2 4 4" xfId="7673"/>
    <cellStyle name="Moneda 7 2 5 2 4 2 3" xfId="7674"/>
    <cellStyle name="Moneda 7 2 5 2 5 3" xfId="7675"/>
    <cellStyle name="Moneda 7 2 5 3 4" xfId="7676"/>
    <cellStyle name="Moneda 7 2 5 3 2 3" xfId="7677"/>
    <cellStyle name="Moneda 7 2 5 4 4" xfId="7678"/>
    <cellStyle name="Moneda 7 2 5 4 2 3" xfId="7679"/>
    <cellStyle name="Moneda 7 2 5 5 4" xfId="7680"/>
    <cellStyle name="Moneda 7 2 5 5 2 3" xfId="7681"/>
    <cellStyle name="Moneda 7 2 5 6 3" xfId="7682"/>
    <cellStyle name="Moneda 7 2 6 7" xfId="7683"/>
    <cellStyle name="Moneda 7 2 6 2 4" xfId="7684"/>
    <cellStyle name="Moneda 7 2 6 2 2 3" xfId="7685"/>
    <cellStyle name="Moneda 7 2 6 3 4" xfId="7686"/>
    <cellStyle name="Moneda 7 2 6 3 2 3" xfId="7687"/>
    <cellStyle name="Moneda 7 2 6 4 4" xfId="7688"/>
    <cellStyle name="Moneda 7 2 6 4 2 3" xfId="7689"/>
    <cellStyle name="Moneda 7 2 6 5 3" xfId="7690"/>
    <cellStyle name="Moneda 7 2 7 4" xfId="7691"/>
    <cellStyle name="Moneda 7 2 7 2 3" xfId="7692"/>
    <cellStyle name="Moneda 7 2 8 4" xfId="7693"/>
    <cellStyle name="Moneda 7 2 8 2 3" xfId="7694"/>
    <cellStyle name="Moneda 7 2 9 4" xfId="7695"/>
    <cellStyle name="Moneda 7 2 9 2 3" xfId="7696"/>
    <cellStyle name="Moneda 7 3 9" xfId="7697"/>
    <cellStyle name="Moneda 7 3 2 8" xfId="7698"/>
    <cellStyle name="Moneda 7 3 2 2 7" xfId="7699"/>
    <cellStyle name="Moneda 7 3 2 2 2 4" xfId="7700"/>
    <cellStyle name="Moneda 7 3 2 2 2 2 3" xfId="7701"/>
    <cellStyle name="Moneda 7 3 2 2 3 4" xfId="7702"/>
    <cellStyle name="Moneda 7 3 2 2 3 2 3" xfId="7703"/>
    <cellStyle name="Moneda 7 3 2 2 4 4" xfId="7704"/>
    <cellStyle name="Moneda 7 3 2 2 4 2 3" xfId="7705"/>
    <cellStyle name="Moneda 7 3 2 2 5 3" xfId="7706"/>
    <cellStyle name="Moneda 7 3 2 3 4" xfId="7707"/>
    <cellStyle name="Moneda 7 3 2 3 2 3" xfId="7708"/>
    <cellStyle name="Moneda 7 3 2 4 4" xfId="7709"/>
    <cellStyle name="Moneda 7 3 2 4 2 3" xfId="7710"/>
    <cellStyle name="Moneda 7 3 2 5 4" xfId="7711"/>
    <cellStyle name="Moneda 7 3 2 5 2 3" xfId="7712"/>
    <cellStyle name="Moneda 7 3 2 6 3" xfId="7713"/>
    <cellStyle name="Moneda 7 3 3 7" xfId="7714"/>
    <cellStyle name="Moneda 7 3 3 2 4" xfId="7715"/>
    <cellStyle name="Moneda 7 3 3 2 2 3" xfId="7716"/>
    <cellStyle name="Moneda 7 3 3 3 4" xfId="7717"/>
    <cellStyle name="Moneda 7 3 3 3 2 3" xfId="7718"/>
    <cellStyle name="Moneda 7 3 3 4 4" xfId="7719"/>
    <cellStyle name="Moneda 7 3 3 4 2 3" xfId="7720"/>
    <cellStyle name="Moneda 7 3 3 5 3" xfId="7721"/>
    <cellStyle name="Moneda 7 3 4 4" xfId="7722"/>
    <cellStyle name="Moneda 7 3 4 2 3" xfId="7723"/>
    <cellStyle name="Moneda 7 3 5 4" xfId="7724"/>
    <cellStyle name="Moneda 7 3 5 2 3" xfId="7725"/>
    <cellStyle name="Moneda 7 3 6 4" xfId="7726"/>
    <cellStyle name="Moneda 7 3 6 2 3" xfId="7727"/>
    <cellStyle name="Moneda 7 3 7 3" xfId="7728"/>
    <cellStyle name="Moneda 7 4 9" xfId="7729"/>
    <cellStyle name="Moneda 7 4 2 8" xfId="7730"/>
    <cellStyle name="Moneda 7 4 2 2 7" xfId="7731"/>
    <cellStyle name="Moneda 7 4 2 2 2 4" xfId="7732"/>
    <cellStyle name="Moneda 7 4 2 2 2 2 3" xfId="7733"/>
    <cellStyle name="Moneda 7 4 2 2 3 4" xfId="7734"/>
    <cellStyle name="Moneda 7 4 2 2 3 2 3" xfId="7735"/>
    <cellStyle name="Moneda 7 4 2 2 4 4" xfId="7736"/>
    <cellStyle name="Moneda 7 4 2 2 4 2 3" xfId="7737"/>
    <cellStyle name="Moneda 7 4 2 2 5 3" xfId="7738"/>
    <cellStyle name="Moneda 7 4 2 3 4" xfId="7739"/>
    <cellStyle name="Moneda 7 4 2 3 2 3" xfId="7740"/>
    <cellStyle name="Moneda 7 4 2 4 4" xfId="7741"/>
    <cellStyle name="Moneda 7 4 2 4 2 3" xfId="7742"/>
    <cellStyle name="Moneda 7 4 2 5 4" xfId="7743"/>
    <cellStyle name="Moneda 7 4 2 5 2 3" xfId="7744"/>
    <cellStyle name="Moneda 7 4 2 6 3" xfId="7745"/>
    <cellStyle name="Moneda 7 4 3 7" xfId="7746"/>
    <cellStyle name="Moneda 7 4 3 2 4" xfId="7747"/>
    <cellStyle name="Moneda 7 4 3 2 2 3" xfId="7748"/>
    <cellStyle name="Moneda 7 4 3 3 4" xfId="7749"/>
    <cellStyle name="Moneda 7 4 3 3 2 3" xfId="7750"/>
    <cellStyle name="Moneda 7 4 3 4 4" xfId="7751"/>
    <cellStyle name="Moneda 7 4 3 4 2 3" xfId="7752"/>
    <cellStyle name="Moneda 7 4 3 5 3" xfId="7753"/>
    <cellStyle name="Moneda 7 4 4 4" xfId="7754"/>
    <cellStyle name="Moneda 7 4 4 2 3" xfId="7755"/>
    <cellStyle name="Moneda 7 4 5 4" xfId="7756"/>
    <cellStyle name="Moneda 7 4 5 2 3" xfId="7757"/>
    <cellStyle name="Moneda 7 4 6 4" xfId="7758"/>
    <cellStyle name="Moneda 7 4 6 2 3" xfId="7759"/>
    <cellStyle name="Moneda 7 4 7 3" xfId="7760"/>
    <cellStyle name="Moneda 7 5 9" xfId="7761"/>
    <cellStyle name="Moneda 7 5 2 8" xfId="7762"/>
    <cellStyle name="Moneda 7 5 2 2 7" xfId="7763"/>
    <cellStyle name="Moneda 7 5 2 2 2 4" xfId="7764"/>
    <cellStyle name="Moneda 7 5 2 2 2 2 3" xfId="7765"/>
    <cellStyle name="Moneda 7 5 2 2 3 4" xfId="7766"/>
    <cellStyle name="Moneda 7 5 2 2 3 2 3" xfId="7767"/>
    <cellStyle name="Moneda 7 5 2 2 4 4" xfId="7768"/>
    <cellStyle name="Moneda 7 5 2 2 4 2 3" xfId="7769"/>
    <cellStyle name="Moneda 7 5 2 2 5 3" xfId="7770"/>
    <cellStyle name="Moneda 7 5 2 3 4" xfId="7771"/>
    <cellStyle name="Moneda 7 5 2 3 2 3" xfId="7772"/>
    <cellStyle name="Moneda 7 5 2 4 4" xfId="7773"/>
    <cellStyle name="Moneda 7 5 2 4 2 3" xfId="7774"/>
    <cellStyle name="Moneda 7 5 2 5 4" xfId="7775"/>
    <cellStyle name="Moneda 7 5 2 5 2 3" xfId="7776"/>
    <cellStyle name="Moneda 7 5 2 6 3" xfId="7777"/>
    <cellStyle name="Moneda 7 5 3 7" xfId="7778"/>
    <cellStyle name="Moneda 7 5 3 2 4" xfId="7779"/>
    <cellStyle name="Moneda 7 5 3 2 2 3" xfId="7780"/>
    <cellStyle name="Moneda 7 5 3 3 4" xfId="7781"/>
    <cellStyle name="Moneda 7 5 3 3 2 3" xfId="7782"/>
    <cellStyle name="Moneda 7 5 3 4 4" xfId="7783"/>
    <cellStyle name="Moneda 7 5 3 4 2 3" xfId="7784"/>
    <cellStyle name="Moneda 7 5 3 5 3" xfId="7785"/>
    <cellStyle name="Moneda 7 5 4 4" xfId="7786"/>
    <cellStyle name="Moneda 7 5 4 2 3" xfId="7787"/>
    <cellStyle name="Moneda 7 5 5 4" xfId="7788"/>
    <cellStyle name="Moneda 7 5 5 2 3" xfId="7789"/>
    <cellStyle name="Moneda 7 5 6 4" xfId="7790"/>
    <cellStyle name="Moneda 7 5 6 2 3" xfId="7791"/>
    <cellStyle name="Moneda 7 5 7 3" xfId="7792"/>
    <cellStyle name="Moneda 7 6 8" xfId="7793"/>
    <cellStyle name="Moneda 7 6 2 7" xfId="7794"/>
    <cellStyle name="Moneda 7 6 2 2 4" xfId="7795"/>
    <cellStyle name="Moneda 7 6 2 2 2 3" xfId="7796"/>
    <cellStyle name="Moneda 7 6 2 3 4" xfId="7797"/>
    <cellStyle name="Moneda 7 6 2 3 2 3" xfId="7798"/>
    <cellStyle name="Moneda 7 6 2 4 4" xfId="7799"/>
    <cellStyle name="Moneda 7 6 2 4 2 3" xfId="7800"/>
    <cellStyle name="Moneda 7 6 2 5 3" xfId="7801"/>
    <cellStyle name="Moneda 7 6 3 4" xfId="7802"/>
    <cellStyle name="Moneda 7 6 3 2 3" xfId="7803"/>
    <cellStyle name="Moneda 7 6 4 4" xfId="7804"/>
    <cellStyle name="Moneda 7 6 4 2 3" xfId="7805"/>
    <cellStyle name="Moneda 7 6 5 4" xfId="7806"/>
    <cellStyle name="Moneda 7 6 5 2 3" xfId="7807"/>
    <cellStyle name="Moneda 7 6 6 3" xfId="7808"/>
    <cellStyle name="Moneda 7 7 7" xfId="7809"/>
    <cellStyle name="Moneda 7 7 2 4" xfId="7810"/>
    <cellStyle name="Moneda 7 7 2 2 3" xfId="7811"/>
    <cellStyle name="Moneda 7 7 3 4" xfId="7812"/>
    <cellStyle name="Moneda 7 7 3 2 3" xfId="7813"/>
    <cellStyle name="Moneda 7 7 4 4" xfId="7814"/>
    <cellStyle name="Moneda 7 7 4 2 3" xfId="7815"/>
    <cellStyle name="Moneda 7 7 5 3" xfId="7816"/>
    <cellStyle name="Moneda 7 8 4" xfId="7817"/>
    <cellStyle name="Moneda 7 8 2 3" xfId="7818"/>
    <cellStyle name="Moneda 7 9 4" xfId="7819"/>
    <cellStyle name="Moneda 7 9 2 3" xfId="7820"/>
    <cellStyle name="Moneda 8 15" xfId="7821"/>
    <cellStyle name="Moneda 8 10 4" xfId="7822"/>
    <cellStyle name="Moneda 8 10 2 3" xfId="7823"/>
    <cellStyle name="Moneda 8 11 4" xfId="7824"/>
    <cellStyle name="Moneda 8 11 2 3" xfId="7825"/>
    <cellStyle name="Moneda 8 12 3" xfId="7826"/>
    <cellStyle name="Moneda 8 13 3" xfId="7827"/>
    <cellStyle name="Moneda 8 2 13" xfId="7828"/>
    <cellStyle name="Moneda 8 2 10 3" xfId="7829"/>
    <cellStyle name="Moneda 8 2 11 3" xfId="7830"/>
    <cellStyle name="Moneda 8 2 2 9" xfId="7831"/>
    <cellStyle name="Moneda 8 2 2 2 8" xfId="7832"/>
    <cellStyle name="Moneda 8 2 2 2 2 7" xfId="7833"/>
    <cellStyle name="Moneda 8 2 2 2 2 2 4" xfId="7834"/>
    <cellStyle name="Moneda 8 2 2 2 2 2 2 3" xfId="7835"/>
    <cellStyle name="Moneda 8 2 2 2 2 3 4" xfId="7836"/>
    <cellStyle name="Moneda 8 2 2 2 2 3 2 3" xfId="7837"/>
    <cellStyle name="Moneda 8 2 2 2 2 4 4" xfId="7838"/>
    <cellStyle name="Moneda 8 2 2 2 2 4 2 3" xfId="7839"/>
    <cellStyle name="Moneda 8 2 2 2 2 5 3" xfId="7840"/>
    <cellStyle name="Moneda 8 2 2 2 3 4" xfId="7841"/>
    <cellStyle name="Moneda 8 2 2 2 3 2 3" xfId="7842"/>
    <cellStyle name="Moneda 8 2 2 2 4 4" xfId="7843"/>
    <cellStyle name="Moneda 8 2 2 2 4 2 3" xfId="7844"/>
    <cellStyle name="Moneda 8 2 2 2 5 4" xfId="7845"/>
    <cellStyle name="Moneda 8 2 2 2 5 2 3" xfId="7846"/>
    <cellStyle name="Moneda 8 2 2 2 6 3" xfId="7847"/>
    <cellStyle name="Moneda 8 2 2 3 7" xfId="7848"/>
    <cellStyle name="Moneda 8 2 2 3 2 4" xfId="7849"/>
    <cellStyle name="Moneda 8 2 2 3 2 2 3" xfId="7850"/>
    <cellStyle name="Moneda 8 2 2 3 3 4" xfId="7851"/>
    <cellStyle name="Moneda 8 2 2 3 3 2 3" xfId="7852"/>
    <cellStyle name="Moneda 8 2 2 3 4 4" xfId="7853"/>
    <cellStyle name="Moneda 8 2 2 3 4 2 3" xfId="7854"/>
    <cellStyle name="Moneda 8 2 2 3 5 3" xfId="7855"/>
    <cellStyle name="Moneda 8 2 2 4 4" xfId="7856"/>
    <cellStyle name="Moneda 8 2 2 4 2 3" xfId="7857"/>
    <cellStyle name="Moneda 8 2 2 5 4" xfId="7858"/>
    <cellStyle name="Moneda 8 2 2 5 2 3" xfId="7859"/>
    <cellStyle name="Moneda 8 2 2 6 4" xfId="7860"/>
    <cellStyle name="Moneda 8 2 2 6 2 3" xfId="7861"/>
    <cellStyle name="Moneda 8 2 2 7 3" xfId="7862"/>
    <cellStyle name="Moneda 8 2 3 9" xfId="7863"/>
    <cellStyle name="Moneda 8 2 3 2 8" xfId="7864"/>
    <cellStyle name="Moneda 8 2 3 2 2 7" xfId="7865"/>
    <cellStyle name="Moneda 8 2 3 2 2 2 4" xfId="7866"/>
    <cellStyle name="Moneda 8 2 3 2 2 2 2 3" xfId="7867"/>
    <cellStyle name="Moneda 8 2 3 2 2 3 4" xfId="7868"/>
    <cellStyle name="Moneda 8 2 3 2 2 3 2 3" xfId="7869"/>
    <cellStyle name="Moneda 8 2 3 2 2 4 4" xfId="7870"/>
    <cellStyle name="Moneda 8 2 3 2 2 4 2 3" xfId="7871"/>
    <cellStyle name="Moneda 8 2 3 2 2 5 3" xfId="7872"/>
    <cellStyle name="Moneda 8 2 3 2 3 4" xfId="7873"/>
    <cellStyle name="Moneda 8 2 3 2 3 2 3" xfId="7874"/>
    <cellStyle name="Moneda 8 2 3 2 4 4" xfId="7875"/>
    <cellStyle name="Moneda 8 2 3 2 4 2 3" xfId="7876"/>
    <cellStyle name="Moneda 8 2 3 2 5 4" xfId="7877"/>
    <cellStyle name="Moneda 8 2 3 2 5 2 3" xfId="7878"/>
    <cellStyle name="Moneda 8 2 3 2 6 3" xfId="7879"/>
    <cellStyle name="Moneda 8 2 3 3 7" xfId="7880"/>
    <cellStyle name="Moneda 8 2 3 3 2 4" xfId="7881"/>
    <cellStyle name="Moneda 8 2 3 3 2 2 3" xfId="7882"/>
    <cellStyle name="Moneda 8 2 3 3 3 4" xfId="7883"/>
    <cellStyle name="Moneda 8 2 3 3 3 2 3" xfId="7884"/>
    <cellStyle name="Moneda 8 2 3 3 4 4" xfId="7885"/>
    <cellStyle name="Moneda 8 2 3 3 4 2 3" xfId="7886"/>
    <cellStyle name="Moneda 8 2 3 3 5 3" xfId="7887"/>
    <cellStyle name="Moneda 8 2 3 4 4" xfId="7888"/>
    <cellStyle name="Moneda 8 2 3 4 2 3" xfId="7889"/>
    <cellStyle name="Moneda 8 2 3 5 4" xfId="7890"/>
    <cellStyle name="Moneda 8 2 3 5 2 3" xfId="7891"/>
    <cellStyle name="Moneda 8 2 3 6 4" xfId="7892"/>
    <cellStyle name="Moneda 8 2 3 6 2 3" xfId="7893"/>
    <cellStyle name="Moneda 8 2 3 7 3" xfId="7894"/>
    <cellStyle name="Moneda 8 2 4 9" xfId="7895"/>
    <cellStyle name="Moneda 8 2 4 2 8" xfId="7896"/>
    <cellStyle name="Moneda 8 2 4 2 2 7" xfId="7897"/>
    <cellStyle name="Moneda 8 2 4 2 2 2 4" xfId="7898"/>
    <cellStyle name="Moneda 8 2 4 2 2 2 2 3" xfId="7899"/>
    <cellStyle name="Moneda 8 2 4 2 2 3 4" xfId="7900"/>
    <cellStyle name="Moneda 8 2 4 2 2 3 2 3" xfId="7901"/>
    <cellStyle name="Moneda 8 2 4 2 2 4 4" xfId="7902"/>
    <cellStyle name="Moneda 8 2 4 2 2 4 2 3" xfId="7903"/>
    <cellStyle name="Moneda 8 2 4 2 2 5 3" xfId="7904"/>
    <cellStyle name="Moneda 8 2 4 2 3 4" xfId="7905"/>
    <cellStyle name="Moneda 8 2 4 2 3 2 3" xfId="7906"/>
    <cellStyle name="Moneda 8 2 4 2 4 4" xfId="7907"/>
    <cellStyle name="Moneda 8 2 4 2 4 2 3" xfId="7908"/>
    <cellStyle name="Moneda 8 2 4 2 5 4" xfId="7909"/>
    <cellStyle name="Moneda 8 2 4 2 5 2 3" xfId="7910"/>
    <cellStyle name="Moneda 8 2 4 2 6 3" xfId="7911"/>
    <cellStyle name="Moneda 8 2 4 3 7" xfId="7912"/>
    <cellStyle name="Moneda 8 2 4 3 2 4" xfId="7913"/>
    <cellStyle name="Moneda 8 2 4 3 2 2 3" xfId="7914"/>
    <cellStyle name="Moneda 8 2 4 3 3 4" xfId="7915"/>
    <cellStyle name="Moneda 8 2 4 3 3 2 3" xfId="7916"/>
    <cellStyle name="Moneda 8 2 4 3 4 4" xfId="7917"/>
    <cellStyle name="Moneda 8 2 4 3 4 2 3" xfId="7918"/>
    <cellStyle name="Moneda 8 2 4 3 5 3" xfId="7919"/>
    <cellStyle name="Moneda 8 2 4 4 4" xfId="7920"/>
    <cellStyle name="Moneda 8 2 4 4 2 3" xfId="7921"/>
    <cellStyle name="Moneda 8 2 4 5 4" xfId="7922"/>
    <cellStyle name="Moneda 8 2 4 5 2 3" xfId="7923"/>
    <cellStyle name="Moneda 8 2 4 6 4" xfId="7924"/>
    <cellStyle name="Moneda 8 2 4 6 2 3" xfId="7925"/>
    <cellStyle name="Moneda 8 2 4 7 3" xfId="7926"/>
    <cellStyle name="Moneda 8 2 5 8" xfId="7927"/>
    <cellStyle name="Moneda 8 2 5 2 7" xfId="7928"/>
    <cellStyle name="Moneda 8 2 5 2 2 4" xfId="7929"/>
    <cellStyle name="Moneda 8 2 5 2 2 2 3" xfId="7930"/>
    <cellStyle name="Moneda 8 2 5 2 3 4" xfId="7931"/>
    <cellStyle name="Moneda 8 2 5 2 3 2 3" xfId="7932"/>
    <cellStyle name="Moneda 8 2 5 2 4 4" xfId="7933"/>
    <cellStyle name="Moneda 8 2 5 2 4 2 3" xfId="7934"/>
    <cellStyle name="Moneda 8 2 5 2 5 3" xfId="7935"/>
    <cellStyle name="Moneda 8 2 5 3 4" xfId="7936"/>
    <cellStyle name="Moneda 8 2 5 3 2 3" xfId="7937"/>
    <cellStyle name="Moneda 8 2 5 4 4" xfId="7938"/>
    <cellStyle name="Moneda 8 2 5 4 2 3" xfId="7939"/>
    <cellStyle name="Moneda 8 2 5 5 4" xfId="7940"/>
    <cellStyle name="Moneda 8 2 5 5 2 3" xfId="7941"/>
    <cellStyle name="Moneda 8 2 5 6 3" xfId="7942"/>
    <cellStyle name="Moneda 8 2 6 7" xfId="7943"/>
    <cellStyle name="Moneda 8 2 6 2 4" xfId="7944"/>
    <cellStyle name="Moneda 8 2 6 2 2 3" xfId="7945"/>
    <cellStyle name="Moneda 8 2 6 3 4" xfId="7946"/>
    <cellStyle name="Moneda 8 2 6 3 2 3" xfId="7947"/>
    <cellStyle name="Moneda 8 2 6 4 4" xfId="7948"/>
    <cellStyle name="Moneda 8 2 6 4 2 3" xfId="7949"/>
    <cellStyle name="Moneda 8 2 6 5 3" xfId="7950"/>
    <cellStyle name="Moneda 8 2 7 4" xfId="7951"/>
    <cellStyle name="Moneda 8 2 7 2 3" xfId="7952"/>
    <cellStyle name="Moneda 8 2 8 4" xfId="7953"/>
    <cellStyle name="Moneda 8 2 8 2 3" xfId="7954"/>
    <cellStyle name="Moneda 8 2 9 4" xfId="7955"/>
    <cellStyle name="Moneda 8 2 9 2 3" xfId="7956"/>
    <cellStyle name="Moneda 8 3 9" xfId="7957"/>
    <cellStyle name="Moneda 8 3 2 8" xfId="7958"/>
    <cellStyle name="Moneda 8 3 2 2 7" xfId="7959"/>
    <cellStyle name="Moneda 8 3 2 2 2 4" xfId="7960"/>
    <cellStyle name="Moneda 8 3 2 2 2 2 3" xfId="7961"/>
    <cellStyle name="Moneda 8 3 2 2 3 4" xfId="7962"/>
    <cellStyle name="Moneda 8 3 2 2 3 2 3" xfId="7963"/>
    <cellStyle name="Moneda 8 3 2 2 4 4" xfId="7964"/>
    <cellStyle name="Moneda 8 3 2 2 4 2 3" xfId="7965"/>
    <cellStyle name="Moneda 8 3 2 2 5 3" xfId="7966"/>
    <cellStyle name="Moneda 8 3 2 3 4" xfId="7967"/>
    <cellStyle name="Moneda 8 3 2 3 2 3" xfId="7968"/>
    <cellStyle name="Moneda 8 3 2 4 4" xfId="7969"/>
    <cellStyle name="Moneda 8 3 2 4 2 3" xfId="7970"/>
    <cellStyle name="Moneda 8 3 2 5 4" xfId="7971"/>
    <cellStyle name="Moneda 8 3 2 5 2 3" xfId="7972"/>
    <cellStyle name="Moneda 8 3 2 6 3" xfId="7973"/>
    <cellStyle name="Moneda 8 3 3 7" xfId="7974"/>
    <cellStyle name="Moneda 8 3 3 2 4" xfId="7975"/>
    <cellStyle name="Moneda 8 3 3 2 2 3" xfId="7976"/>
    <cellStyle name="Moneda 8 3 3 3 4" xfId="7977"/>
    <cellStyle name="Moneda 8 3 3 3 2 3" xfId="7978"/>
    <cellStyle name="Moneda 8 3 3 4 4" xfId="7979"/>
    <cellStyle name="Moneda 8 3 3 4 2 3" xfId="7980"/>
    <cellStyle name="Moneda 8 3 3 5 3" xfId="7981"/>
    <cellStyle name="Moneda 8 3 4 4" xfId="7982"/>
    <cellStyle name="Moneda 8 3 4 2 3" xfId="7983"/>
    <cellStyle name="Moneda 8 3 5 4" xfId="7984"/>
    <cellStyle name="Moneda 8 3 5 2 3" xfId="7985"/>
    <cellStyle name="Moneda 8 3 6 4" xfId="7986"/>
    <cellStyle name="Moneda 8 3 6 2 3" xfId="7987"/>
    <cellStyle name="Moneda 8 3 7 3" xfId="7988"/>
    <cellStyle name="Moneda 8 4 9" xfId="7989"/>
    <cellStyle name="Moneda 8 4 2 8" xfId="7990"/>
    <cellStyle name="Moneda 8 4 2 2 7" xfId="7991"/>
    <cellStyle name="Moneda 8 4 2 2 2 4" xfId="7992"/>
    <cellStyle name="Moneda 8 4 2 2 2 2 3" xfId="7993"/>
    <cellStyle name="Moneda 8 4 2 2 3 4" xfId="7994"/>
    <cellStyle name="Moneda 8 4 2 2 3 2 3" xfId="7995"/>
    <cellStyle name="Moneda 8 4 2 2 4 4" xfId="7996"/>
    <cellStyle name="Moneda 8 4 2 2 4 2 3" xfId="7997"/>
    <cellStyle name="Moneda 8 4 2 2 5 3" xfId="7998"/>
    <cellStyle name="Moneda 8 4 2 3 4" xfId="7999"/>
    <cellStyle name="Moneda 8 4 2 3 2 3" xfId="8000"/>
    <cellStyle name="Moneda 8 4 2 4 4" xfId="8001"/>
    <cellStyle name="Moneda 8 4 2 4 2 3" xfId="8002"/>
    <cellStyle name="Moneda 8 4 2 5 4" xfId="8003"/>
    <cellStyle name="Moneda 8 4 2 5 2 3" xfId="8004"/>
    <cellStyle name="Moneda 8 4 2 6 3" xfId="8005"/>
    <cellStyle name="Moneda 8 4 3 7" xfId="8006"/>
    <cellStyle name="Moneda 8 4 3 2 4" xfId="8007"/>
    <cellStyle name="Moneda 8 4 3 2 2 3" xfId="8008"/>
    <cellStyle name="Moneda 8 4 3 3 4" xfId="8009"/>
    <cellStyle name="Moneda 8 4 3 3 2 3" xfId="8010"/>
    <cellStyle name="Moneda 8 4 3 4 4" xfId="8011"/>
    <cellStyle name="Moneda 8 4 3 4 2 3" xfId="8012"/>
    <cellStyle name="Moneda 8 4 3 5 3" xfId="8013"/>
    <cellStyle name="Moneda 8 4 4 4" xfId="8014"/>
    <cellStyle name="Moneda 8 4 4 2 3" xfId="8015"/>
    <cellStyle name="Moneda 8 4 5 4" xfId="8016"/>
    <cellStyle name="Moneda 8 4 5 2 3" xfId="8017"/>
    <cellStyle name="Moneda 8 4 6 4" xfId="8018"/>
    <cellStyle name="Moneda 8 4 6 2 3" xfId="8019"/>
    <cellStyle name="Moneda 8 4 7 3" xfId="8020"/>
    <cellStyle name="Moneda 8 5 9" xfId="8021"/>
    <cellStyle name="Moneda 8 5 2 8" xfId="8022"/>
    <cellStyle name="Moneda 8 5 2 2 7" xfId="8023"/>
    <cellStyle name="Moneda 8 5 2 2 2 4" xfId="8024"/>
    <cellStyle name="Moneda 8 5 2 2 2 2 3" xfId="8025"/>
    <cellStyle name="Moneda 8 5 2 2 3 4" xfId="8026"/>
    <cellStyle name="Moneda 8 5 2 2 3 2 3" xfId="8027"/>
    <cellStyle name="Moneda 8 5 2 2 4 4" xfId="8028"/>
    <cellStyle name="Moneda 8 5 2 2 4 2 3" xfId="8029"/>
    <cellStyle name="Moneda 8 5 2 2 5 3" xfId="8030"/>
    <cellStyle name="Moneda 8 5 2 3 4" xfId="8031"/>
    <cellStyle name="Moneda 8 5 2 3 2 3" xfId="8032"/>
    <cellStyle name="Moneda 8 5 2 4 4" xfId="8033"/>
    <cellStyle name="Moneda 8 5 2 4 2 3" xfId="8034"/>
    <cellStyle name="Moneda 8 5 2 5 4" xfId="8035"/>
    <cellStyle name="Moneda 8 5 2 5 2 3" xfId="8036"/>
    <cellStyle name="Moneda 8 5 2 6 3" xfId="8037"/>
    <cellStyle name="Moneda 8 5 3 7" xfId="8038"/>
    <cellStyle name="Moneda 8 5 3 2 4" xfId="8039"/>
    <cellStyle name="Moneda 8 5 3 2 2 3" xfId="8040"/>
    <cellStyle name="Moneda 8 5 3 3 4" xfId="8041"/>
    <cellStyle name="Moneda 8 5 3 3 2 3" xfId="8042"/>
    <cellStyle name="Moneda 8 5 3 4 4" xfId="8043"/>
    <cellStyle name="Moneda 8 5 3 4 2 3" xfId="8044"/>
    <cellStyle name="Moneda 8 5 3 5 3" xfId="8045"/>
    <cellStyle name="Moneda 8 5 4 4" xfId="8046"/>
    <cellStyle name="Moneda 8 5 4 2 3" xfId="8047"/>
    <cellStyle name="Moneda 8 5 5 4" xfId="8048"/>
    <cellStyle name="Moneda 8 5 5 2 3" xfId="8049"/>
    <cellStyle name="Moneda 8 5 6 4" xfId="8050"/>
    <cellStyle name="Moneda 8 5 6 2 3" xfId="8051"/>
    <cellStyle name="Moneda 8 5 7 3" xfId="8052"/>
    <cellStyle name="Moneda 8 6 8" xfId="8053"/>
    <cellStyle name="Moneda 8 6 2 7" xfId="8054"/>
    <cellStyle name="Moneda 8 6 2 2 4" xfId="8055"/>
    <cellStyle name="Moneda 8 6 2 2 2 3" xfId="8056"/>
    <cellStyle name="Moneda 8 6 2 3 4" xfId="8057"/>
    <cellStyle name="Moneda 8 6 2 3 2 3" xfId="8058"/>
    <cellStyle name="Moneda 8 6 2 4 4" xfId="8059"/>
    <cellStyle name="Moneda 8 6 2 4 2 3" xfId="8060"/>
    <cellStyle name="Moneda 8 6 2 5 3" xfId="8061"/>
    <cellStyle name="Moneda 8 6 3 4" xfId="8062"/>
    <cellStyle name="Moneda 8 6 3 2 3" xfId="8063"/>
    <cellStyle name="Moneda 8 6 4 4" xfId="8064"/>
    <cellStyle name="Moneda 8 6 4 2 3" xfId="8065"/>
    <cellStyle name="Moneda 8 6 5 4" xfId="8066"/>
    <cellStyle name="Moneda 8 6 5 2 3" xfId="8067"/>
    <cellStyle name="Moneda 8 6 6 3" xfId="8068"/>
    <cellStyle name="Moneda 8 7 7" xfId="8069"/>
    <cellStyle name="Moneda 8 7 2 4" xfId="8070"/>
    <cellStyle name="Moneda 8 7 2 2 3" xfId="8071"/>
    <cellStyle name="Moneda 8 7 3 4" xfId="8072"/>
    <cellStyle name="Moneda 8 7 3 2 3" xfId="8073"/>
    <cellStyle name="Moneda 8 7 4 4" xfId="8074"/>
    <cellStyle name="Moneda 8 7 4 2 3" xfId="8075"/>
    <cellStyle name="Moneda 8 7 5 3" xfId="8076"/>
    <cellStyle name="Moneda 8 8 7" xfId="8077"/>
    <cellStyle name="Moneda 8 8 2 4" xfId="8078"/>
    <cellStyle name="Moneda 8 8 2 2 3" xfId="8079"/>
    <cellStyle name="Moneda 8 8 3 4" xfId="8080"/>
    <cellStyle name="Moneda 8 8 3 2 3" xfId="8081"/>
    <cellStyle name="Moneda 8 8 4 4" xfId="8082"/>
    <cellStyle name="Moneda 8 8 4 2 3" xfId="8083"/>
    <cellStyle name="Moneda 8 8 5 3" xfId="8084"/>
    <cellStyle name="Moneda 8 9 4" xfId="8085"/>
    <cellStyle name="Moneda 8 9 2 3" xfId="8086"/>
    <cellStyle name="Moneda 9 13" xfId="8087"/>
    <cellStyle name="Moneda 9 10 3" xfId="8088"/>
    <cellStyle name="Moneda 9 11 3" xfId="8089"/>
    <cellStyle name="Moneda 9 2 10" xfId="8090"/>
    <cellStyle name="Moneda 9 2 2 8" xfId="8091"/>
    <cellStyle name="Moneda 9 2 2 2 7" xfId="8092"/>
    <cellStyle name="Moneda 9 2 2 2 2 4" xfId="8093"/>
    <cellStyle name="Moneda 9 2 2 2 2 2 3" xfId="8094"/>
    <cellStyle name="Moneda 9 2 2 2 3 4" xfId="8095"/>
    <cellStyle name="Moneda 9 2 2 2 3 2 3" xfId="8096"/>
    <cellStyle name="Moneda 9 2 2 2 4 4" xfId="8097"/>
    <cellStyle name="Moneda 9 2 2 2 4 2 3" xfId="8098"/>
    <cellStyle name="Moneda 9 2 2 2 5 3" xfId="8099"/>
    <cellStyle name="Moneda 9 2 2 3 4" xfId="8100"/>
    <cellStyle name="Moneda 9 2 2 3 2 3" xfId="8101"/>
    <cellStyle name="Moneda 9 2 2 4 4" xfId="8102"/>
    <cellStyle name="Moneda 9 2 2 4 2 3" xfId="8103"/>
    <cellStyle name="Moneda 9 2 2 5 4" xfId="8104"/>
    <cellStyle name="Moneda 9 2 2 5 2 3" xfId="8105"/>
    <cellStyle name="Moneda 9 2 2 6 3" xfId="8106"/>
    <cellStyle name="Moneda 9 2 3 7" xfId="8107"/>
    <cellStyle name="Moneda 9 2 3 2 4" xfId="8108"/>
    <cellStyle name="Moneda 9 2 3 2 2 3" xfId="8109"/>
    <cellStyle name="Moneda 9 2 3 3 4" xfId="8110"/>
    <cellStyle name="Moneda 9 2 3 3 2 3" xfId="8111"/>
    <cellStyle name="Moneda 9 2 3 4 4" xfId="8112"/>
    <cellStyle name="Moneda 9 2 3 4 2 3" xfId="8113"/>
    <cellStyle name="Moneda 9 2 3 5 3" xfId="8114"/>
    <cellStyle name="Moneda 9 2 4 4" xfId="8115"/>
    <cellStyle name="Moneda 9 2 4 2 3" xfId="8116"/>
    <cellStyle name="Moneda 9 2 5 4" xfId="8117"/>
    <cellStyle name="Moneda 9 2 5 2 3" xfId="8118"/>
    <cellStyle name="Moneda 9 2 6 4" xfId="8119"/>
    <cellStyle name="Moneda 9 2 6 2 3" xfId="8120"/>
    <cellStyle name="Moneda 9 2 7 3" xfId="8121"/>
    <cellStyle name="Moneda 9 2 8 3" xfId="8122"/>
    <cellStyle name="Moneda 9 3 9" xfId="8123"/>
    <cellStyle name="Moneda 9 3 2 8" xfId="8124"/>
    <cellStyle name="Moneda 9 3 2 2 7" xfId="8125"/>
    <cellStyle name="Moneda 9 3 2 2 2 4" xfId="8126"/>
    <cellStyle name="Moneda 9 3 2 2 2 2 3" xfId="8127"/>
    <cellStyle name="Moneda 9 3 2 2 3 4" xfId="8128"/>
    <cellStyle name="Moneda 9 3 2 2 3 2 3" xfId="8129"/>
    <cellStyle name="Moneda 9 3 2 2 4 4" xfId="8130"/>
    <cellStyle name="Moneda 9 3 2 2 4 2 3" xfId="8131"/>
    <cellStyle name="Moneda 9 3 2 2 5 3" xfId="8132"/>
    <cellStyle name="Moneda 9 3 2 3 4" xfId="8133"/>
    <cellStyle name="Moneda 9 3 2 3 2 3" xfId="8134"/>
    <cellStyle name="Moneda 9 3 2 4 4" xfId="8135"/>
    <cellStyle name="Moneda 9 3 2 4 2 3" xfId="8136"/>
    <cellStyle name="Moneda 9 3 2 5 4" xfId="8137"/>
    <cellStyle name="Moneda 9 3 2 5 2 3" xfId="8138"/>
    <cellStyle name="Moneda 9 3 2 6 3" xfId="8139"/>
    <cellStyle name="Moneda 9 3 3 7" xfId="8140"/>
    <cellStyle name="Moneda 9 3 3 2 4" xfId="8141"/>
    <cellStyle name="Moneda 9 3 3 2 2 3" xfId="8142"/>
    <cellStyle name="Moneda 9 3 3 3 4" xfId="8143"/>
    <cellStyle name="Moneda 9 3 3 3 2 3" xfId="8144"/>
    <cellStyle name="Moneda 9 3 3 4 4" xfId="8145"/>
    <cellStyle name="Moneda 9 3 3 4 2 3" xfId="8146"/>
    <cellStyle name="Moneda 9 3 3 5 3" xfId="8147"/>
    <cellStyle name="Moneda 9 3 4 4" xfId="8148"/>
    <cellStyle name="Moneda 9 3 4 2 3" xfId="8149"/>
    <cellStyle name="Moneda 9 3 5 4" xfId="8150"/>
    <cellStyle name="Moneda 9 3 5 2 3" xfId="8151"/>
    <cellStyle name="Moneda 9 3 6 4" xfId="8152"/>
    <cellStyle name="Moneda 9 3 6 2 3" xfId="8153"/>
    <cellStyle name="Moneda 9 3 7 3" xfId="8154"/>
    <cellStyle name="Moneda 9 4 9" xfId="8155"/>
    <cellStyle name="Moneda 9 4 2 8" xfId="8156"/>
    <cellStyle name="Moneda 9 4 2 2 7" xfId="8157"/>
    <cellStyle name="Moneda 9 4 2 2 2 4" xfId="8158"/>
    <cellStyle name="Moneda 9 4 2 2 2 2 3" xfId="8159"/>
    <cellStyle name="Moneda 9 4 2 2 3 4" xfId="8160"/>
    <cellStyle name="Moneda 9 4 2 2 3 2 3" xfId="8161"/>
    <cellStyle name="Moneda 9 4 2 2 4 4" xfId="8162"/>
    <cellStyle name="Moneda 9 4 2 2 4 2 3" xfId="8163"/>
    <cellStyle name="Moneda 9 4 2 2 5 3" xfId="8164"/>
    <cellStyle name="Moneda 9 4 2 3 4" xfId="8165"/>
    <cellStyle name="Moneda 9 4 2 3 2 3" xfId="8166"/>
    <cellStyle name="Moneda 9 4 2 4 4" xfId="8167"/>
    <cellStyle name="Moneda 9 4 2 4 2 3" xfId="8168"/>
    <cellStyle name="Moneda 9 4 2 5 4" xfId="8169"/>
    <cellStyle name="Moneda 9 4 2 5 2 3" xfId="8170"/>
    <cellStyle name="Moneda 9 4 2 6 3" xfId="8171"/>
    <cellStyle name="Moneda 9 4 3 7" xfId="8172"/>
    <cellStyle name="Moneda 9 4 3 2 4" xfId="8173"/>
    <cellStyle name="Moneda 9 4 3 2 2 3" xfId="8174"/>
    <cellStyle name="Moneda 9 4 3 3 4" xfId="8175"/>
    <cellStyle name="Moneda 9 4 3 3 2 3" xfId="8176"/>
    <cellStyle name="Moneda 9 4 3 4 4" xfId="8177"/>
    <cellStyle name="Moneda 9 4 3 4 2 3" xfId="8178"/>
    <cellStyle name="Moneda 9 4 3 5 3" xfId="8179"/>
    <cellStyle name="Moneda 9 4 4 4" xfId="8180"/>
    <cellStyle name="Moneda 9 4 4 2 3" xfId="8181"/>
    <cellStyle name="Moneda 9 4 5 4" xfId="8182"/>
    <cellStyle name="Moneda 9 4 5 2 3" xfId="8183"/>
    <cellStyle name="Moneda 9 4 6 4" xfId="8184"/>
    <cellStyle name="Moneda 9 4 6 2 3" xfId="8185"/>
    <cellStyle name="Moneda 9 4 7 3" xfId="8186"/>
    <cellStyle name="Moneda 9 5 8" xfId="8187"/>
    <cellStyle name="Moneda 9 5 2 7" xfId="8188"/>
    <cellStyle name="Moneda 9 5 2 2 4" xfId="8189"/>
    <cellStyle name="Moneda 9 5 2 2 2 3" xfId="8190"/>
    <cellStyle name="Moneda 9 5 2 3 4" xfId="8191"/>
    <cellStyle name="Moneda 9 5 2 3 2 3" xfId="8192"/>
    <cellStyle name="Moneda 9 5 2 4 4" xfId="8193"/>
    <cellStyle name="Moneda 9 5 2 4 2 3" xfId="8194"/>
    <cellStyle name="Moneda 9 5 2 5 3" xfId="8195"/>
    <cellStyle name="Moneda 9 5 3 4" xfId="8196"/>
    <cellStyle name="Moneda 9 5 3 2 3" xfId="8197"/>
    <cellStyle name="Moneda 9 5 4 4" xfId="8198"/>
    <cellStyle name="Moneda 9 5 4 2 3" xfId="8199"/>
    <cellStyle name="Moneda 9 5 5 4" xfId="8200"/>
    <cellStyle name="Moneda 9 5 5 2 3" xfId="8201"/>
    <cellStyle name="Moneda 9 5 6 3" xfId="8202"/>
    <cellStyle name="Moneda 9 6 7" xfId="8203"/>
    <cellStyle name="Moneda 9 6 2 4" xfId="8204"/>
    <cellStyle name="Moneda 9 6 2 2 3" xfId="8205"/>
    <cellStyle name="Moneda 9 6 3 4" xfId="8206"/>
    <cellStyle name="Moneda 9 6 3 2 3" xfId="8207"/>
    <cellStyle name="Moneda 9 6 4 4" xfId="8208"/>
    <cellStyle name="Moneda 9 6 4 2 3" xfId="8209"/>
    <cellStyle name="Moneda 9 6 5 3" xfId="8210"/>
    <cellStyle name="Moneda 9 7 4" xfId="8211"/>
    <cellStyle name="Moneda 9 7 2 3" xfId="8212"/>
    <cellStyle name="Moneda 9 8 4" xfId="8213"/>
    <cellStyle name="Moneda 9 8 2 3" xfId="8214"/>
    <cellStyle name="Moneda 9 9 4" xfId="8215"/>
    <cellStyle name="Moneda 9 9 2 3" xfId="8216"/>
    <cellStyle name="Moneda 2 3 13 2" xfId="8217"/>
    <cellStyle name="Currency 16 2" xfId="8218"/>
    <cellStyle name="Currency [0] 8 2" xfId="8219"/>
    <cellStyle name="Currency [0] 2 7 2" xfId="8220"/>
    <cellStyle name="Currency [0] 2 2 6 2" xfId="8221"/>
    <cellStyle name="Currency [0] 2 2 2 3 2" xfId="8222"/>
    <cellStyle name="Currency [0] 2 2 2 2 2 2" xfId="8223"/>
    <cellStyle name="Currency [0] 2 2 3 3 2" xfId="8224"/>
    <cellStyle name="Currency [0] 2 2 3 2 2 2" xfId="8225"/>
    <cellStyle name="Currency [0] 2 2 4 3 2" xfId="8226"/>
    <cellStyle name="Currency [0] 2 2 4 2 2 2" xfId="8227"/>
    <cellStyle name="Currency [0] 2 2 5 2 2" xfId="8228"/>
    <cellStyle name="Currency [0] 2 3 3 2" xfId="8229"/>
    <cellStyle name="Currency [0] 2 3 2 2 2" xfId="8230"/>
    <cellStyle name="Currency [0] 2 4 3 2" xfId="8231"/>
    <cellStyle name="Currency [0] 2 4 2 2 2" xfId="8232"/>
    <cellStyle name="Currency [0] 2 5 3 2" xfId="8233"/>
    <cellStyle name="Currency [0] 2 5 2 2 2" xfId="8234"/>
    <cellStyle name="Currency [0] 2 6 2 2" xfId="8235"/>
    <cellStyle name="Currency [0] 3 6 2" xfId="8236"/>
    <cellStyle name="Currency [0] 3 2 3 2" xfId="8237"/>
    <cellStyle name="Currency [0] 3 2 2 2 2" xfId="8238"/>
    <cellStyle name="Currency [0] 3 3 3 2" xfId="8239"/>
    <cellStyle name="Currency [0] 3 3 2 2 2" xfId="8240"/>
    <cellStyle name="Currency [0] 3 4 3 2" xfId="8241"/>
    <cellStyle name="Currency [0] 3 4 2 2 2" xfId="8242"/>
    <cellStyle name="Currency [0] 3 5 2 2" xfId="8243"/>
    <cellStyle name="Currency [0] 4 3 2" xfId="8244"/>
    <cellStyle name="Currency [0] 4 2 2 2" xfId="8245"/>
    <cellStyle name="Currency [0] 5 3 2" xfId="8246"/>
    <cellStyle name="Currency [0] 5 2 2 2" xfId="8247"/>
    <cellStyle name="Currency [0] 6 3 2" xfId="8248"/>
    <cellStyle name="Currency [0] 6 2 2 2" xfId="8249"/>
    <cellStyle name="Currency [0] 7 2 2" xfId="8250"/>
    <cellStyle name="Currency 10 3 2" xfId="8251"/>
    <cellStyle name="Currency 10 2 2 2" xfId="8252"/>
    <cellStyle name="Currency 11 3 2" xfId="8253"/>
    <cellStyle name="Currency 11 2 2 2" xfId="8254"/>
    <cellStyle name="Currency 12 3 2" xfId="8255"/>
    <cellStyle name="Currency 12 2 2 2" xfId="8256"/>
    <cellStyle name="Currency 13 3 2" xfId="8257"/>
    <cellStyle name="Currency 13 2 2 2" xfId="8258"/>
    <cellStyle name="Currency 14 2 2" xfId="8259"/>
    <cellStyle name="Currency 15 2 2" xfId="8260"/>
    <cellStyle name="Currency 2 7 2" xfId="8261"/>
    <cellStyle name="Currency 2 2 6 2" xfId="8262"/>
    <cellStyle name="Currency 2 2 2 3 2" xfId="8263"/>
    <cellStyle name="Currency 2 2 2 2 2 2" xfId="8264"/>
    <cellStyle name="Currency 2 2 3 3 2" xfId="8265"/>
    <cellStyle name="Currency 2 2 3 2 2 2" xfId="8266"/>
    <cellStyle name="Currency 2 2 4 3 2" xfId="8267"/>
    <cellStyle name="Currency 2 2 4 2 2 2" xfId="8268"/>
    <cellStyle name="Currency 2 2 5 2 2" xfId="8269"/>
    <cellStyle name="Currency 2 3 3 2" xfId="8270"/>
    <cellStyle name="Currency 2 3 2 2 2" xfId="8271"/>
    <cellStyle name="Currency 2 4 3 2" xfId="8272"/>
    <cellStyle name="Currency 2 4 2 2 2" xfId="8273"/>
    <cellStyle name="Currency 2 5 3 2" xfId="8274"/>
    <cellStyle name="Currency 2 5 2 2 2" xfId="8275"/>
    <cellStyle name="Currency 2 6 2 2" xfId="8276"/>
    <cellStyle name="Currency 3 6 2" xfId="8277"/>
    <cellStyle name="Currency 3 2 3 2" xfId="8278"/>
    <cellStyle name="Currency 3 2 2 2 2" xfId="8279"/>
    <cellStyle name="Currency 3 3 3 2" xfId="8280"/>
    <cellStyle name="Currency 3 3 2 2 2" xfId="8281"/>
    <cellStyle name="Currency 3 4 3 2" xfId="8282"/>
    <cellStyle name="Currency 3 4 2 2 2" xfId="8283"/>
    <cellStyle name="Currency 3 5 2 2" xfId="8284"/>
    <cellStyle name="Currency 4 6 2" xfId="8285"/>
    <cellStyle name="Currency 4 2 3 2" xfId="8286"/>
    <cellStyle name="Currency 4 2 2 2 2" xfId="8287"/>
    <cellStyle name="Currency 4 3 3 2" xfId="8288"/>
    <cellStyle name="Currency 4 3 2 2 2" xfId="8289"/>
    <cellStyle name="Currency 4 4 3 2" xfId="8290"/>
    <cellStyle name="Currency 4 4 2 2 2" xfId="8291"/>
    <cellStyle name="Currency 4 5 2 2" xfId="8292"/>
    <cellStyle name="Currency 5 6 2" xfId="8293"/>
    <cellStyle name="Currency 5 2 3 2" xfId="8294"/>
    <cellStyle name="Currency 5 2 2 2 2" xfId="8295"/>
    <cellStyle name="Currency 5 3 3 2" xfId="8296"/>
    <cellStyle name="Currency 5 3 2 2 2" xfId="8297"/>
    <cellStyle name="Currency 5 4 3 2" xfId="8298"/>
    <cellStyle name="Currency 5 4 2 2 2" xfId="8299"/>
    <cellStyle name="Currency 5 5 2 2" xfId="8300"/>
    <cellStyle name="Currency 6 3 2" xfId="8301"/>
    <cellStyle name="Currency 6 2 2 2" xfId="8302"/>
    <cellStyle name="Currency 7 3 2" xfId="8303"/>
    <cellStyle name="Currency 7 2 2 2" xfId="8304"/>
    <cellStyle name="Currency 8 3 2" xfId="8305"/>
    <cellStyle name="Currency 8 2 2 2" xfId="8306"/>
    <cellStyle name="Currency 9 3 2" xfId="8307"/>
    <cellStyle name="Currency 9 2 2 2" xfId="8308"/>
    <cellStyle name="Moneda [0] 2 6 2" xfId="8309"/>
    <cellStyle name="Moneda [0] 2 2 5 2" xfId="8310"/>
    <cellStyle name="Moneda [0] 3 2 6 2" xfId="8311"/>
    <cellStyle name="Moneda [0] 3 2 2 3 2" xfId="8312"/>
    <cellStyle name="Moneda [0] 3 2 2 2 2 2" xfId="8313"/>
    <cellStyle name="Moneda [0] 3 2 3 3 2" xfId="8314"/>
    <cellStyle name="Moneda [0] 3 2 3 2 2 2" xfId="8315"/>
    <cellStyle name="Moneda [0] 3 2 4 3 2" xfId="8316"/>
    <cellStyle name="Moneda [0] 3 2 4 2 2 2" xfId="8317"/>
    <cellStyle name="Moneda [0] 3 2 5 2 2" xfId="8318"/>
    <cellStyle name="Moneda [0] 3 3 3 2" xfId="8319"/>
    <cellStyle name="Moneda [0] 3 3 2 2 2" xfId="8320"/>
    <cellStyle name="Moneda [0] 3 4 3 2" xfId="8321"/>
    <cellStyle name="Moneda [0] 3 4 2 2 2" xfId="8322"/>
    <cellStyle name="Moneda [0] 3 5 3 2" xfId="8323"/>
    <cellStyle name="Moneda [0] 3 5 2 2 2" xfId="8324"/>
    <cellStyle name="Moneda [0] 3 6 2 2" xfId="8325"/>
    <cellStyle name="Moneda [0] 3 7 2 2" xfId="8326"/>
    <cellStyle name="Moneda [0] 4 6 2" xfId="8327"/>
    <cellStyle name="Moneda [0] 4 2 3 2" xfId="8328"/>
    <cellStyle name="Moneda [0] 4 2 2 2 2" xfId="8329"/>
    <cellStyle name="Moneda [0] 4 3 3 2" xfId="8330"/>
    <cellStyle name="Moneda [0] 4 3 2 2 2" xfId="8331"/>
    <cellStyle name="Moneda [0] 4 4 3 2" xfId="8332"/>
    <cellStyle name="Moneda [0] 4 4 2 2 2" xfId="8333"/>
    <cellStyle name="Moneda [0] 4 5 2 2" xfId="8334"/>
    <cellStyle name="Moneda [0] 5 6 2" xfId="8335"/>
    <cellStyle name="Moneda [0] 5 2 3 2" xfId="8336"/>
    <cellStyle name="Moneda [0] 5 2 2 2 2" xfId="8337"/>
    <cellStyle name="Moneda [0] 5 3 3 2" xfId="8338"/>
    <cellStyle name="Moneda [0] 5 3 2 2 2" xfId="8339"/>
    <cellStyle name="Moneda [0] 5 4 3 2" xfId="8340"/>
    <cellStyle name="Moneda [0] 5 4 2 2 2" xfId="8341"/>
    <cellStyle name="Moneda [0] 5 5 2 2" xfId="8342"/>
    <cellStyle name="Moneda [0] 6 3 2" xfId="8343"/>
    <cellStyle name="Moneda [0] 6 2 2 2" xfId="8344"/>
    <cellStyle name="Moneda [0] 7 3 2" xfId="8345"/>
    <cellStyle name="Moneda [0] 7 2 2 2" xfId="8346"/>
    <cellStyle name="Moneda [0] 8 3 2" xfId="8347"/>
    <cellStyle name="Moneda [0] 8 2 2 2" xfId="8348"/>
    <cellStyle name="Moneda [0] 9 3 2" xfId="8349"/>
    <cellStyle name="Moneda [0] 9 2 2 2" xfId="8350"/>
    <cellStyle name="Moneda 10 12 2" xfId="8351"/>
    <cellStyle name="Moneda 10 10 2 2" xfId="8352"/>
    <cellStyle name="Moneda 10 11 2 2" xfId="8353"/>
    <cellStyle name="Moneda 10 2 9 2" xfId="8354"/>
    <cellStyle name="Moneda 10 2 2 7 2" xfId="8355"/>
    <cellStyle name="Moneda 10 2 2 2 6 2" xfId="8356"/>
    <cellStyle name="Moneda 10 2 2 2 2 3 2" xfId="8357"/>
    <cellStyle name="Moneda 10 2 2 2 2 2 2 2" xfId="8358"/>
    <cellStyle name="Moneda 10 2 2 2 3 3 2" xfId="8359"/>
    <cellStyle name="Moneda 10 2 2 2 3 2 2 2" xfId="8360"/>
    <cellStyle name="Moneda 10 2 2 2 4 3 2" xfId="8361"/>
    <cellStyle name="Moneda 10 2 2 2 4 2 2 2" xfId="8362"/>
    <cellStyle name="Moneda 10 2 2 2 5 2 2" xfId="8363"/>
    <cellStyle name="Moneda 10 2 2 3 3 2" xfId="8364"/>
    <cellStyle name="Moneda 10 2 2 3 2 2 2" xfId="8365"/>
    <cellStyle name="Moneda 10 2 2 4 3 2" xfId="8366"/>
    <cellStyle name="Moneda 10 2 2 4 2 2 2" xfId="8367"/>
    <cellStyle name="Moneda 10 2 2 5 3 2" xfId="8368"/>
    <cellStyle name="Moneda 10 2 2 5 2 2 2" xfId="8369"/>
    <cellStyle name="Moneda 10 2 2 6 2 2" xfId="8370"/>
    <cellStyle name="Moneda 10 2 3 6 2" xfId="8371"/>
    <cellStyle name="Moneda 10 2 3 2 3 2" xfId="8372"/>
    <cellStyle name="Moneda 10 2 3 2 2 2 2" xfId="8373"/>
    <cellStyle name="Moneda 10 2 3 3 3 2" xfId="8374"/>
    <cellStyle name="Moneda 10 2 3 3 2 2 2" xfId="8375"/>
    <cellStyle name="Moneda 10 2 3 4 3 2" xfId="8376"/>
    <cellStyle name="Moneda 10 2 3 4 2 2 2" xfId="8377"/>
    <cellStyle name="Moneda 10 2 3 5 2 2" xfId="8378"/>
    <cellStyle name="Moneda 10 2 4 3 2" xfId="8379"/>
    <cellStyle name="Moneda 10 2 4 2 2 2" xfId="8380"/>
    <cellStyle name="Moneda 10 2 5 3 2" xfId="8381"/>
    <cellStyle name="Moneda 10 2 5 2 2 2" xfId="8382"/>
    <cellStyle name="Moneda 10 2 6 3 2" xfId="8383"/>
    <cellStyle name="Moneda 10 2 6 2 2 2" xfId="8384"/>
    <cellStyle name="Moneda 10 2 7 2 2" xfId="8385"/>
    <cellStyle name="Moneda 10 2 8 2 2" xfId="8386"/>
    <cellStyle name="Moneda 10 3 8 2" xfId="8387"/>
    <cellStyle name="Moneda 10 3 2 7 2" xfId="8388"/>
    <cellStyle name="Moneda 10 3 2 2 6 2" xfId="8389"/>
    <cellStyle name="Moneda 10 3 2 2 2 3 2" xfId="8390"/>
    <cellStyle name="Moneda 10 3 2 2 2 2 2 2" xfId="8391"/>
    <cellStyle name="Moneda 10 3 2 2 3 3 2" xfId="8392"/>
    <cellStyle name="Moneda 10 3 2 2 3 2 2 2" xfId="8393"/>
    <cellStyle name="Moneda 10 3 2 2 4 3 2" xfId="8394"/>
    <cellStyle name="Moneda 10 3 2 2 4 2 2 2" xfId="8395"/>
    <cellStyle name="Moneda 10 3 2 2 5 2 2" xfId="8396"/>
    <cellStyle name="Moneda 10 3 2 3 3 2" xfId="8397"/>
    <cellStyle name="Moneda 10 3 2 3 2 2 2" xfId="8398"/>
    <cellStyle name="Moneda 10 3 2 4 3 2" xfId="8399"/>
    <cellStyle name="Moneda 10 3 2 4 2 2 2" xfId="8400"/>
    <cellStyle name="Moneda 10 3 2 5 3 2" xfId="8401"/>
    <cellStyle name="Moneda 10 3 2 5 2 2 2" xfId="8402"/>
    <cellStyle name="Moneda 10 3 2 6 2 2" xfId="8403"/>
    <cellStyle name="Moneda 10 3 3 6 2" xfId="8404"/>
    <cellStyle name="Moneda 10 3 3 2 3 2" xfId="8405"/>
    <cellStyle name="Moneda 10 3 3 2 2 2 2" xfId="8406"/>
    <cellStyle name="Moneda 10 3 3 3 3 2" xfId="8407"/>
    <cellStyle name="Moneda 10 3 3 3 2 2 2" xfId="8408"/>
    <cellStyle name="Moneda 10 3 3 4 3 2" xfId="8409"/>
    <cellStyle name="Moneda 10 3 3 4 2 2 2" xfId="8410"/>
    <cellStyle name="Moneda 10 3 3 5 2 2" xfId="8411"/>
    <cellStyle name="Moneda 10 3 4 3 2" xfId="8412"/>
    <cellStyle name="Moneda 10 3 4 2 2 2" xfId="8413"/>
    <cellStyle name="Moneda 10 3 5 3 2" xfId="8414"/>
    <cellStyle name="Moneda 10 3 5 2 2 2" xfId="8415"/>
    <cellStyle name="Moneda 10 3 6 3 2" xfId="8416"/>
    <cellStyle name="Moneda 10 3 6 2 2 2" xfId="8417"/>
    <cellStyle name="Moneda 10 3 7 2 2" xfId="8418"/>
    <cellStyle name="Moneda 10 4 8 2" xfId="8419"/>
    <cellStyle name="Moneda 10 4 2 7 2" xfId="8420"/>
    <cellStyle name="Moneda 10 4 2 2 6 2" xfId="8421"/>
    <cellStyle name="Moneda 10 4 2 2 2 3 2" xfId="8422"/>
    <cellStyle name="Moneda 10 4 2 2 2 2 2 2" xfId="8423"/>
    <cellStyle name="Moneda 10 4 2 2 3 3 2" xfId="8424"/>
    <cellStyle name="Moneda 10 4 2 2 3 2 2 2" xfId="8425"/>
    <cellStyle name="Moneda 10 4 2 2 4 3 2" xfId="8426"/>
    <cellStyle name="Moneda 10 4 2 2 4 2 2 2" xfId="8427"/>
    <cellStyle name="Moneda 10 4 2 2 5 2 2" xfId="8428"/>
    <cellStyle name="Moneda 10 4 2 3 3 2" xfId="8429"/>
    <cellStyle name="Moneda 10 4 2 3 2 2 2" xfId="8430"/>
    <cellStyle name="Moneda 10 4 2 4 3 2" xfId="8431"/>
    <cellStyle name="Moneda 10 4 2 4 2 2 2" xfId="8432"/>
    <cellStyle name="Moneda 10 4 2 5 3 2" xfId="8433"/>
    <cellStyle name="Moneda 10 4 2 5 2 2 2" xfId="8434"/>
    <cellStyle name="Moneda 10 4 2 6 2 2" xfId="8435"/>
    <cellStyle name="Moneda 10 4 3 6 2" xfId="8436"/>
    <cellStyle name="Moneda 10 4 3 2 3 2" xfId="8437"/>
    <cellStyle name="Moneda 10 4 3 2 2 2 2" xfId="8438"/>
    <cellStyle name="Moneda 10 4 3 3 3 2" xfId="8439"/>
    <cellStyle name="Moneda 10 4 3 3 2 2 2" xfId="8440"/>
    <cellStyle name="Moneda 10 4 3 4 3 2" xfId="8441"/>
    <cellStyle name="Moneda 10 4 3 4 2 2 2" xfId="8442"/>
    <cellStyle name="Moneda 10 4 3 5 2 2" xfId="8443"/>
    <cellStyle name="Moneda 10 4 4 3 2" xfId="8444"/>
    <cellStyle name="Moneda 10 4 4 2 2 2" xfId="8445"/>
    <cellStyle name="Moneda 10 4 5 3 2" xfId="8446"/>
    <cellStyle name="Moneda 10 4 5 2 2 2" xfId="8447"/>
    <cellStyle name="Moneda 10 4 6 3 2" xfId="8448"/>
    <cellStyle name="Moneda 10 4 6 2 2 2" xfId="8449"/>
    <cellStyle name="Moneda 10 4 7 2 2" xfId="8450"/>
    <cellStyle name="Moneda 10 5 7 2" xfId="8451"/>
    <cellStyle name="Moneda 10 5 2 6 2" xfId="8452"/>
    <cellStyle name="Moneda 10 5 2 2 3 2" xfId="8453"/>
    <cellStyle name="Moneda 10 5 2 2 2 2 2" xfId="8454"/>
    <cellStyle name="Moneda 10 5 2 3 3 2" xfId="8455"/>
    <cellStyle name="Moneda 10 5 2 3 2 2 2" xfId="8456"/>
    <cellStyle name="Moneda 10 5 2 4 3 2" xfId="8457"/>
    <cellStyle name="Moneda 10 5 2 4 2 2 2" xfId="8458"/>
    <cellStyle name="Moneda 10 5 2 5 2 2" xfId="8459"/>
    <cellStyle name="Moneda 10 5 3 3 2" xfId="8460"/>
    <cellStyle name="Moneda 10 5 3 2 2 2" xfId="8461"/>
    <cellStyle name="Moneda 10 5 4 3 2" xfId="8462"/>
    <cellStyle name="Moneda 10 5 4 2 2 2" xfId="8463"/>
    <cellStyle name="Moneda 10 5 5 3 2" xfId="8464"/>
    <cellStyle name="Moneda 10 5 5 2 2 2" xfId="8465"/>
    <cellStyle name="Moneda 10 5 6 2 2" xfId="8466"/>
    <cellStyle name="Moneda 10 6 6 2" xfId="8467"/>
    <cellStyle name="Moneda 10 6 2 3 2" xfId="8468"/>
    <cellStyle name="Moneda 10 6 2 2 2 2" xfId="8469"/>
    <cellStyle name="Moneda 10 6 3 3 2" xfId="8470"/>
    <cellStyle name="Moneda 10 6 3 2 2 2" xfId="8471"/>
    <cellStyle name="Moneda 10 6 4 3 2" xfId="8472"/>
    <cellStyle name="Moneda 10 6 4 2 2 2" xfId="8473"/>
    <cellStyle name="Moneda 10 6 5 2 2" xfId="8474"/>
    <cellStyle name="Moneda 10 7 3 2" xfId="8475"/>
    <cellStyle name="Moneda 10 7 2 2 2" xfId="8476"/>
    <cellStyle name="Moneda 10 8 3 2" xfId="8477"/>
    <cellStyle name="Moneda 10 8 2 2 2" xfId="8478"/>
    <cellStyle name="Moneda 10 9 3 2" xfId="8479"/>
    <cellStyle name="Moneda 10 9 2 2 2" xfId="8480"/>
    <cellStyle name="Moneda 11 12 2" xfId="8481"/>
    <cellStyle name="Moneda 11 10 2 2" xfId="8482"/>
    <cellStyle name="Moneda 11 11 2 2" xfId="8483"/>
    <cellStyle name="Moneda 11 2 9 2" xfId="8484"/>
    <cellStyle name="Moneda 11 2 2 7 2" xfId="8485"/>
    <cellStyle name="Moneda 11 2 2 2 6 2" xfId="8486"/>
    <cellStyle name="Moneda 11 2 2 2 2 3 2" xfId="8487"/>
    <cellStyle name="Moneda 11 2 2 2 2 2 2 2" xfId="8488"/>
    <cellStyle name="Moneda 11 2 2 2 3 3 2" xfId="8489"/>
    <cellStyle name="Moneda 11 2 2 2 3 2 2 2" xfId="8490"/>
    <cellStyle name="Moneda 11 2 2 2 4 3 2" xfId="8491"/>
    <cellStyle name="Moneda 11 2 2 2 4 2 2 2" xfId="8492"/>
    <cellStyle name="Moneda 11 2 2 2 5 2 2" xfId="8493"/>
    <cellStyle name="Moneda 11 2 2 3 3 2" xfId="8494"/>
    <cellStyle name="Moneda 11 2 2 3 2 2 2" xfId="8495"/>
    <cellStyle name="Moneda 11 2 2 4 3 2" xfId="8496"/>
    <cellStyle name="Moneda 11 2 2 4 2 2 2" xfId="8497"/>
    <cellStyle name="Moneda 11 2 2 5 3 2" xfId="8498"/>
    <cellStyle name="Moneda 11 2 2 5 2 2 2" xfId="8499"/>
    <cellStyle name="Moneda 11 2 2 6 2 2" xfId="8500"/>
    <cellStyle name="Moneda 11 2 3 6 2" xfId="8501"/>
    <cellStyle name="Moneda 11 2 3 2 3 2" xfId="8502"/>
    <cellStyle name="Moneda 11 2 3 2 2 2 2" xfId="8503"/>
    <cellStyle name="Moneda 11 2 3 3 3 2" xfId="8504"/>
    <cellStyle name="Moneda 11 2 3 3 2 2 2" xfId="8505"/>
    <cellStyle name="Moneda 11 2 3 4 3 2" xfId="8506"/>
    <cellStyle name="Moneda 11 2 3 4 2 2 2" xfId="8507"/>
    <cellStyle name="Moneda 11 2 3 5 2 2" xfId="8508"/>
    <cellStyle name="Moneda 11 2 4 3 2" xfId="8509"/>
    <cellStyle name="Moneda 11 2 4 2 2 2" xfId="8510"/>
    <cellStyle name="Moneda 11 2 5 3 2" xfId="8511"/>
    <cellStyle name="Moneda 11 2 5 2 2 2" xfId="8512"/>
    <cellStyle name="Moneda 11 2 6 3 2" xfId="8513"/>
    <cellStyle name="Moneda 11 2 6 2 2 2" xfId="8514"/>
    <cellStyle name="Moneda 11 2 7 2 2" xfId="8515"/>
    <cellStyle name="Moneda 11 2 8 2 2" xfId="8516"/>
    <cellStyle name="Moneda 11 3 8 2" xfId="8517"/>
    <cellStyle name="Moneda 11 3 2 7 2" xfId="8518"/>
    <cellStyle name="Moneda 11 3 2 2 6 2" xfId="8519"/>
    <cellStyle name="Moneda 11 3 2 2 2 3 2" xfId="8520"/>
    <cellStyle name="Moneda 11 3 2 2 2 2 2 2" xfId="8521"/>
    <cellStyle name="Moneda 11 3 2 2 3 3 2" xfId="8522"/>
    <cellStyle name="Moneda 11 3 2 2 3 2 2 2" xfId="8523"/>
    <cellStyle name="Moneda 11 3 2 2 4 3 2" xfId="8524"/>
    <cellStyle name="Moneda 11 3 2 2 4 2 2 2" xfId="8525"/>
    <cellStyle name="Moneda 11 3 2 2 5 2 2" xfId="8526"/>
    <cellStyle name="Moneda 11 3 2 3 3 2" xfId="8527"/>
    <cellStyle name="Moneda 11 3 2 3 2 2 2" xfId="8528"/>
    <cellStyle name="Moneda 11 3 2 4 3 2" xfId="8529"/>
    <cellStyle name="Moneda 11 3 2 4 2 2 2" xfId="8530"/>
    <cellStyle name="Moneda 11 3 2 5 3 2" xfId="8531"/>
    <cellStyle name="Moneda 11 3 2 5 2 2 2" xfId="8532"/>
    <cellStyle name="Moneda 11 3 2 6 2 2" xfId="8533"/>
    <cellStyle name="Moneda 11 3 3 6 2" xfId="8534"/>
    <cellStyle name="Moneda 11 3 3 2 3 2" xfId="8535"/>
    <cellStyle name="Moneda 11 3 3 2 2 2 2" xfId="8536"/>
    <cellStyle name="Moneda 11 3 3 3 3 2" xfId="8537"/>
    <cellStyle name="Moneda 11 3 3 3 2 2 2" xfId="8538"/>
    <cellStyle name="Moneda 11 3 3 4 3 2" xfId="8539"/>
    <cellStyle name="Moneda 11 3 3 4 2 2 2" xfId="8540"/>
    <cellStyle name="Moneda 11 3 3 5 2 2" xfId="8541"/>
    <cellStyle name="Moneda 11 3 4 3 2" xfId="8542"/>
    <cellStyle name="Moneda 11 3 4 2 2 2" xfId="8543"/>
    <cellStyle name="Moneda 11 3 5 3 2" xfId="8544"/>
    <cellStyle name="Moneda 11 3 5 2 2 2" xfId="8545"/>
    <cellStyle name="Moneda 11 3 6 3 2" xfId="8546"/>
    <cellStyle name="Moneda 11 3 6 2 2 2" xfId="8547"/>
    <cellStyle name="Moneda 11 3 7 2 2" xfId="8548"/>
    <cellStyle name="Moneda 11 4 8 2" xfId="8549"/>
    <cellStyle name="Moneda 11 4 2 7 2" xfId="8550"/>
    <cellStyle name="Moneda 11 4 2 2 6 2" xfId="8551"/>
    <cellStyle name="Moneda 11 4 2 2 2 3 2" xfId="8552"/>
    <cellStyle name="Moneda 11 4 2 2 2 2 2 2" xfId="8553"/>
    <cellStyle name="Moneda 11 4 2 2 3 3 2" xfId="8554"/>
    <cellStyle name="Moneda 11 4 2 2 3 2 2 2" xfId="8555"/>
    <cellStyle name="Moneda 11 4 2 2 4 3 2" xfId="8556"/>
    <cellStyle name="Moneda 11 4 2 2 4 2 2 2" xfId="8557"/>
    <cellStyle name="Moneda 11 4 2 2 5 2 2" xfId="8558"/>
    <cellStyle name="Moneda 11 4 2 3 3 2" xfId="8559"/>
    <cellStyle name="Moneda 11 4 2 3 2 2 2" xfId="8560"/>
    <cellStyle name="Moneda 11 4 2 4 3 2" xfId="8561"/>
    <cellStyle name="Moneda 11 4 2 4 2 2 2" xfId="8562"/>
    <cellStyle name="Moneda 11 4 2 5 3 2" xfId="8563"/>
    <cellStyle name="Moneda 11 4 2 5 2 2 2" xfId="8564"/>
    <cellStyle name="Moneda 11 4 2 6 2 2" xfId="8565"/>
    <cellStyle name="Moneda 11 4 3 6 2" xfId="8566"/>
    <cellStyle name="Moneda 11 4 3 2 3 2" xfId="8567"/>
    <cellStyle name="Moneda 11 4 3 2 2 2 2" xfId="8568"/>
    <cellStyle name="Moneda 11 4 3 3 3 2" xfId="8569"/>
    <cellStyle name="Moneda 11 4 3 3 2 2 2" xfId="8570"/>
    <cellStyle name="Moneda 11 4 3 4 3 2" xfId="8571"/>
    <cellStyle name="Moneda 11 4 3 4 2 2 2" xfId="8572"/>
    <cellStyle name="Moneda 11 4 3 5 2 2" xfId="8573"/>
    <cellStyle name="Moneda 11 4 4 3 2" xfId="8574"/>
    <cellStyle name="Moneda 11 4 4 2 2 2" xfId="8575"/>
    <cellStyle name="Moneda 11 4 5 3 2" xfId="8576"/>
    <cellStyle name="Moneda 11 4 5 2 2 2" xfId="8577"/>
    <cellStyle name="Moneda 11 4 6 3 2" xfId="8578"/>
    <cellStyle name="Moneda 11 4 6 2 2 2" xfId="8579"/>
    <cellStyle name="Moneda 11 4 7 2 2" xfId="8580"/>
    <cellStyle name="Moneda 11 5 7 2" xfId="8581"/>
    <cellStyle name="Moneda 11 5 2 6 2" xfId="8582"/>
    <cellStyle name="Moneda 11 5 2 2 3 2" xfId="8583"/>
    <cellStyle name="Moneda 11 5 2 2 2 2 2" xfId="8584"/>
    <cellStyle name="Moneda 11 5 2 3 3 2" xfId="8585"/>
    <cellStyle name="Moneda 11 5 2 3 2 2 2" xfId="8586"/>
    <cellStyle name="Moneda 11 5 2 4 3 2" xfId="8587"/>
    <cellStyle name="Moneda 11 5 2 4 2 2 2" xfId="8588"/>
    <cellStyle name="Moneda 11 5 2 5 2 2" xfId="8589"/>
    <cellStyle name="Moneda 11 5 3 3 2" xfId="8590"/>
    <cellStyle name="Moneda 11 5 3 2 2 2" xfId="8591"/>
    <cellStyle name="Moneda 11 5 4 3 2" xfId="8592"/>
    <cellStyle name="Moneda 11 5 4 2 2 2" xfId="8593"/>
    <cellStyle name="Moneda 11 5 5 3 2" xfId="8594"/>
    <cellStyle name="Moneda 11 5 5 2 2 2" xfId="8595"/>
    <cellStyle name="Moneda 11 5 6 2 2" xfId="8596"/>
    <cellStyle name="Moneda 11 6 6 2" xfId="8597"/>
    <cellStyle name="Moneda 11 6 2 3 2" xfId="8598"/>
    <cellStyle name="Moneda 11 6 2 2 2 2" xfId="8599"/>
    <cellStyle name="Moneda 11 6 3 3 2" xfId="8600"/>
    <cellStyle name="Moneda 11 6 3 2 2 2" xfId="8601"/>
    <cellStyle name="Moneda 11 6 4 3 2" xfId="8602"/>
    <cellStyle name="Moneda 11 6 4 2 2 2" xfId="8603"/>
    <cellStyle name="Moneda 11 6 5 2 2" xfId="8604"/>
    <cellStyle name="Moneda 11 7 3 2" xfId="8605"/>
    <cellStyle name="Moneda 11 7 2 2 2" xfId="8606"/>
    <cellStyle name="Moneda 11 8 3 2" xfId="8607"/>
    <cellStyle name="Moneda 11 8 2 2 2" xfId="8608"/>
    <cellStyle name="Moneda 11 9 3 2" xfId="8609"/>
    <cellStyle name="Moneda 11 9 2 2 2" xfId="8610"/>
    <cellStyle name="Moneda 12 10 2" xfId="8611"/>
    <cellStyle name="Moneda 12 2 9 2" xfId="8612"/>
    <cellStyle name="Moneda 12 2 2 7 2" xfId="8613"/>
    <cellStyle name="Moneda 12 2 2 2 6 2" xfId="8614"/>
    <cellStyle name="Moneda 12 2 2 2 2 3 2" xfId="8615"/>
    <cellStyle name="Moneda 12 2 2 2 2 2 2 2" xfId="8616"/>
    <cellStyle name="Moneda 12 2 2 2 3 3 2" xfId="8617"/>
    <cellStyle name="Moneda 12 2 2 2 3 2 2 2" xfId="8618"/>
    <cellStyle name="Moneda 12 2 2 2 4 3 2" xfId="8619"/>
    <cellStyle name="Moneda 12 2 2 2 4 2 2 2" xfId="8620"/>
    <cellStyle name="Moneda 12 2 2 2 5 2 2" xfId="8621"/>
    <cellStyle name="Moneda 12 2 2 3 3 2" xfId="8622"/>
    <cellStyle name="Moneda 12 2 2 3 2 2 2" xfId="8623"/>
    <cellStyle name="Moneda 12 2 2 4 3 2" xfId="8624"/>
    <cellStyle name="Moneda 12 2 2 4 2 2 2" xfId="8625"/>
    <cellStyle name="Moneda 12 2 2 5 3 2" xfId="8626"/>
    <cellStyle name="Moneda 12 2 2 5 2 2 2" xfId="8627"/>
    <cellStyle name="Moneda 12 2 2 6 2 2" xfId="8628"/>
    <cellStyle name="Moneda 12 2 3 6 2" xfId="8629"/>
    <cellStyle name="Moneda 12 2 3 2 3 2" xfId="8630"/>
    <cellStyle name="Moneda 12 2 3 2 2 2 2" xfId="8631"/>
    <cellStyle name="Moneda 12 2 3 3 3 2" xfId="8632"/>
    <cellStyle name="Moneda 12 2 3 3 2 2 2" xfId="8633"/>
    <cellStyle name="Moneda 12 2 3 4 3 2" xfId="8634"/>
    <cellStyle name="Moneda 12 2 3 4 2 2 2" xfId="8635"/>
    <cellStyle name="Moneda 12 2 3 5 2 2" xfId="8636"/>
    <cellStyle name="Moneda 12 2 4 3 2" xfId="8637"/>
    <cellStyle name="Moneda 12 2 4 2 2 2" xfId="8638"/>
    <cellStyle name="Moneda 12 2 5 3 2" xfId="8639"/>
    <cellStyle name="Moneda 12 2 5 2 2 2" xfId="8640"/>
    <cellStyle name="Moneda 12 2 6 3 2" xfId="8641"/>
    <cellStyle name="Moneda 12 2 6 2 2 2" xfId="8642"/>
    <cellStyle name="Moneda 12 2 7 2 2" xfId="8643"/>
    <cellStyle name="Moneda 12 2 8 2 2" xfId="8644"/>
    <cellStyle name="Moneda 12 3 7 2" xfId="8645"/>
    <cellStyle name="Moneda 12 3 2 6 2" xfId="8646"/>
    <cellStyle name="Moneda 12 3 2 2 3 2" xfId="8647"/>
    <cellStyle name="Moneda 12 3 2 2 2 2 2" xfId="8648"/>
    <cellStyle name="Moneda 12 3 2 3 3 2" xfId="8649"/>
    <cellStyle name="Moneda 12 3 2 3 2 2 2" xfId="8650"/>
    <cellStyle name="Moneda 12 3 2 4 3 2" xfId="8651"/>
    <cellStyle name="Moneda 12 3 2 4 2 2 2" xfId="8652"/>
    <cellStyle name="Moneda 12 3 2 5 2 2" xfId="8653"/>
    <cellStyle name="Moneda 12 3 3 3 2" xfId="8654"/>
    <cellStyle name="Moneda 12 3 3 2 2 2" xfId="8655"/>
    <cellStyle name="Moneda 12 3 4 3 2" xfId="8656"/>
    <cellStyle name="Moneda 12 3 4 2 2 2" xfId="8657"/>
    <cellStyle name="Moneda 12 3 5 3 2" xfId="8658"/>
    <cellStyle name="Moneda 12 3 5 2 2 2" xfId="8659"/>
    <cellStyle name="Moneda 12 3 6 2 2" xfId="8660"/>
    <cellStyle name="Moneda 12 4 6 2" xfId="8661"/>
    <cellStyle name="Moneda 12 4 2 3 2" xfId="8662"/>
    <cellStyle name="Moneda 12 4 2 2 2 2" xfId="8663"/>
    <cellStyle name="Moneda 12 4 3 3 2" xfId="8664"/>
    <cellStyle name="Moneda 12 4 3 2 2 2" xfId="8665"/>
    <cellStyle name="Moneda 12 4 4 3 2" xfId="8666"/>
    <cellStyle name="Moneda 12 4 4 2 2 2" xfId="8667"/>
    <cellStyle name="Moneda 12 4 5 2 2" xfId="8668"/>
    <cellStyle name="Moneda 12 5 3 2" xfId="8669"/>
    <cellStyle name="Moneda 12 5 2 2 2" xfId="8670"/>
    <cellStyle name="Moneda 12 6 3 2" xfId="8671"/>
    <cellStyle name="Moneda 12 6 2 2 2" xfId="8672"/>
    <cellStyle name="Moneda 12 7 3 2" xfId="8673"/>
    <cellStyle name="Moneda 12 7 2 2 2" xfId="8674"/>
    <cellStyle name="Moneda 12 8 2 2" xfId="8675"/>
    <cellStyle name="Moneda 12 9 2 2" xfId="8676"/>
    <cellStyle name="Moneda 13 11 2" xfId="8677"/>
    <cellStyle name="Moneda 13 10 2 2" xfId="8678"/>
    <cellStyle name="Moneda 13 2 9 2" xfId="8679"/>
    <cellStyle name="Moneda 13 2 2 7 2" xfId="8680"/>
    <cellStyle name="Moneda 13 2 2 2 6 2" xfId="8681"/>
    <cellStyle name="Moneda 13 2 2 2 2 3 2" xfId="8682"/>
    <cellStyle name="Moneda 13 2 2 2 2 2 2 2" xfId="8683"/>
    <cellStyle name="Moneda 13 2 2 2 3 3 2" xfId="8684"/>
    <cellStyle name="Moneda 13 2 2 2 3 2 2 2" xfId="8685"/>
    <cellStyle name="Moneda 13 2 2 2 4 3 2" xfId="8686"/>
    <cellStyle name="Moneda 13 2 2 2 4 2 2 2" xfId="8687"/>
    <cellStyle name="Moneda 13 2 2 2 5 2 2" xfId="8688"/>
    <cellStyle name="Moneda 13 2 2 3 3 2" xfId="8689"/>
    <cellStyle name="Moneda 13 2 2 3 2 2 2" xfId="8690"/>
    <cellStyle name="Moneda 13 2 2 4 3 2" xfId="8691"/>
    <cellStyle name="Moneda 13 2 2 4 2 2 2" xfId="8692"/>
    <cellStyle name="Moneda 13 2 2 5 3 2" xfId="8693"/>
    <cellStyle name="Moneda 13 2 2 5 2 2 2" xfId="8694"/>
    <cellStyle name="Moneda 13 2 2 6 2 2" xfId="8695"/>
    <cellStyle name="Moneda 13 2 3 6 2" xfId="8696"/>
    <cellStyle name="Moneda 13 2 3 2 3 2" xfId="8697"/>
    <cellStyle name="Moneda 13 2 3 2 2 2 2" xfId="8698"/>
    <cellStyle name="Moneda 13 2 3 3 3 2" xfId="8699"/>
    <cellStyle name="Moneda 13 2 3 3 2 2 2" xfId="8700"/>
    <cellStyle name="Moneda 13 2 3 4 3 2" xfId="8701"/>
    <cellStyle name="Moneda 13 2 3 4 2 2 2" xfId="8702"/>
    <cellStyle name="Moneda 13 2 3 5 2 2" xfId="8703"/>
    <cellStyle name="Moneda 13 2 4 3 2" xfId="8704"/>
    <cellStyle name="Moneda 13 2 4 2 2 2" xfId="8705"/>
    <cellStyle name="Moneda 13 2 5 3 2" xfId="8706"/>
    <cellStyle name="Moneda 13 2 5 2 2 2" xfId="8707"/>
    <cellStyle name="Moneda 13 2 6 3 2" xfId="8708"/>
    <cellStyle name="Moneda 13 2 6 2 2 2" xfId="8709"/>
    <cellStyle name="Moneda 13 2 7 2 2" xfId="8710"/>
    <cellStyle name="Moneda 13 2 8 2 2" xfId="8711"/>
    <cellStyle name="Moneda 13 3 7 2" xfId="8712"/>
    <cellStyle name="Moneda 13 3 2 6 2" xfId="8713"/>
    <cellStyle name="Moneda 13 3 2 2 3 2" xfId="8714"/>
    <cellStyle name="Moneda 13 3 2 2 2 2 2" xfId="8715"/>
    <cellStyle name="Moneda 13 3 2 3 3 2" xfId="8716"/>
    <cellStyle name="Moneda 13 3 2 3 2 2 2" xfId="8717"/>
    <cellStyle name="Moneda 13 3 2 4 3 2" xfId="8718"/>
    <cellStyle name="Moneda 13 3 2 4 2 2 2" xfId="8719"/>
    <cellStyle name="Moneda 13 3 2 5 2 2" xfId="8720"/>
    <cellStyle name="Moneda 13 3 3 3 2" xfId="8721"/>
    <cellStyle name="Moneda 13 3 3 2 2 2" xfId="8722"/>
    <cellStyle name="Moneda 13 3 4 3 2" xfId="8723"/>
    <cellStyle name="Moneda 13 3 4 2 2 2" xfId="8724"/>
    <cellStyle name="Moneda 13 3 5 3 2" xfId="8725"/>
    <cellStyle name="Moneda 13 3 5 2 2 2" xfId="8726"/>
    <cellStyle name="Moneda 13 3 6 2 2" xfId="8727"/>
    <cellStyle name="Moneda 13 4 6 2" xfId="8728"/>
    <cellStyle name="Moneda 13 4 2 3 2" xfId="8729"/>
    <cellStyle name="Moneda 13 4 2 2 2 2" xfId="8730"/>
    <cellStyle name="Moneda 13 4 3 3 2" xfId="8731"/>
    <cellStyle name="Moneda 13 4 3 2 2 2" xfId="8732"/>
    <cellStyle name="Moneda 13 4 4 3 2" xfId="8733"/>
    <cellStyle name="Moneda 13 4 4 2 2 2" xfId="8734"/>
    <cellStyle name="Moneda 13 4 5 2 2" xfId="8735"/>
    <cellStyle name="Moneda 13 5 6 2" xfId="8736"/>
    <cellStyle name="Moneda 13 5 2 3 2" xfId="8737"/>
    <cellStyle name="Moneda 13 5 2 2 2 2" xfId="8738"/>
    <cellStyle name="Moneda 13 5 3 3 2" xfId="8739"/>
    <cellStyle name="Moneda 13 5 3 2 2 2" xfId="8740"/>
    <cellStyle name="Moneda 13 5 4 3 2" xfId="8741"/>
    <cellStyle name="Moneda 13 5 4 2 2 2" xfId="8742"/>
    <cellStyle name="Moneda 13 5 5 2 2" xfId="8743"/>
    <cellStyle name="Moneda 13 6 3 2" xfId="8744"/>
    <cellStyle name="Moneda 13 6 2 2 2" xfId="8745"/>
    <cellStyle name="Moneda 13 7 3 2" xfId="8746"/>
    <cellStyle name="Moneda 13 7 2 2 2" xfId="8747"/>
    <cellStyle name="Moneda 13 8 3 2" xfId="8748"/>
    <cellStyle name="Moneda 13 8 2 2 2" xfId="8749"/>
    <cellStyle name="Moneda 13 9 2 2" xfId="8750"/>
    <cellStyle name="Moneda 14 10 2" xfId="8751"/>
    <cellStyle name="Moneda 14 2 9 2" xfId="8752"/>
    <cellStyle name="Moneda 14 2 2 7 2" xfId="8753"/>
    <cellStyle name="Moneda 14 2 2 2 6 2" xfId="8754"/>
    <cellStyle name="Moneda 14 2 2 2 2 3 2" xfId="8755"/>
    <cellStyle name="Moneda 14 2 2 2 2 2 2 2" xfId="8756"/>
    <cellStyle name="Moneda 14 2 2 2 3 3 2" xfId="8757"/>
    <cellStyle name="Moneda 14 2 2 2 3 2 2 2" xfId="8758"/>
    <cellStyle name="Moneda 14 2 2 2 4 3 2" xfId="8759"/>
    <cellStyle name="Moneda 14 2 2 2 4 2 2 2" xfId="8760"/>
    <cellStyle name="Moneda 14 2 2 2 5 2 2" xfId="8761"/>
    <cellStyle name="Moneda 14 2 2 3 3 2" xfId="8762"/>
    <cellStyle name="Moneda 14 2 2 3 2 2 2" xfId="8763"/>
    <cellStyle name="Moneda 14 2 2 4 3 2" xfId="8764"/>
    <cellStyle name="Moneda 14 2 2 4 2 2 2" xfId="8765"/>
    <cellStyle name="Moneda 14 2 2 5 3 2" xfId="8766"/>
    <cellStyle name="Moneda 14 2 2 5 2 2 2" xfId="8767"/>
    <cellStyle name="Moneda 14 2 2 6 2 2" xfId="8768"/>
    <cellStyle name="Moneda 14 2 3 6 2" xfId="8769"/>
    <cellStyle name="Moneda 14 2 3 2 3 2" xfId="8770"/>
    <cellStyle name="Moneda 14 2 3 2 2 2 2" xfId="8771"/>
    <cellStyle name="Moneda 14 2 3 3 3 2" xfId="8772"/>
    <cellStyle name="Moneda 14 2 3 3 2 2 2" xfId="8773"/>
    <cellStyle name="Moneda 14 2 3 4 3 2" xfId="8774"/>
    <cellStyle name="Moneda 14 2 3 4 2 2 2" xfId="8775"/>
    <cellStyle name="Moneda 14 2 3 5 2 2" xfId="8776"/>
    <cellStyle name="Moneda 14 2 4 3 2" xfId="8777"/>
    <cellStyle name="Moneda 14 2 4 2 2 2" xfId="8778"/>
    <cellStyle name="Moneda 14 2 5 3 2" xfId="8779"/>
    <cellStyle name="Moneda 14 2 5 2 2 2" xfId="8780"/>
    <cellStyle name="Moneda 14 2 6 3 2" xfId="8781"/>
    <cellStyle name="Moneda 14 2 6 2 2 2" xfId="8782"/>
    <cellStyle name="Moneda 14 2 7 2 2" xfId="8783"/>
    <cellStyle name="Moneda 14 2 8 2 2" xfId="8784"/>
    <cellStyle name="Moneda 14 3 7 2" xfId="8785"/>
    <cellStyle name="Moneda 14 3 2 6 2" xfId="8786"/>
    <cellStyle name="Moneda 14 3 2 2 3 2" xfId="8787"/>
    <cellStyle name="Moneda 14 3 2 2 2 2 2" xfId="8788"/>
    <cellStyle name="Moneda 14 3 2 3 3 2" xfId="8789"/>
    <cellStyle name="Moneda 14 3 2 3 2 2 2" xfId="8790"/>
    <cellStyle name="Moneda 14 3 2 4 3 2" xfId="8791"/>
    <cellStyle name="Moneda 14 3 2 4 2 2 2" xfId="8792"/>
    <cellStyle name="Moneda 14 3 2 5 2 2" xfId="8793"/>
    <cellStyle name="Moneda 14 3 3 3 2" xfId="8794"/>
    <cellStyle name="Moneda 14 3 3 2 2 2" xfId="8795"/>
    <cellStyle name="Moneda 14 3 4 3 2" xfId="8796"/>
    <cellStyle name="Moneda 14 3 4 2 2 2" xfId="8797"/>
    <cellStyle name="Moneda 14 3 5 3 2" xfId="8798"/>
    <cellStyle name="Moneda 14 3 5 2 2 2" xfId="8799"/>
    <cellStyle name="Moneda 14 3 6 2 2" xfId="8800"/>
    <cellStyle name="Moneda 14 4 6 2" xfId="8801"/>
    <cellStyle name="Moneda 14 4 2 3 2" xfId="8802"/>
    <cellStyle name="Moneda 14 4 2 2 2 2" xfId="8803"/>
    <cellStyle name="Moneda 14 4 3 3 2" xfId="8804"/>
    <cellStyle name="Moneda 14 4 3 2 2 2" xfId="8805"/>
    <cellStyle name="Moneda 14 4 4 3 2" xfId="8806"/>
    <cellStyle name="Moneda 14 4 4 2 2 2" xfId="8807"/>
    <cellStyle name="Moneda 14 4 5 2 2" xfId="8808"/>
    <cellStyle name="Moneda 14 5 3 2" xfId="8809"/>
    <cellStyle name="Moneda 14 5 2 2 2" xfId="8810"/>
    <cellStyle name="Moneda 14 6 3 2" xfId="8811"/>
    <cellStyle name="Moneda 14 6 2 2 2" xfId="8812"/>
    <cellStyle name="Moneda 14 7 3 2" xfId="8813"/>
    <cellStyle name="Moneda 14 7 2 2 2" xfId="8814"/>
    <cellStyle name="Moneda 14 8 2 2" xfId="8815"/>
    <cellStyle name="Moneda 14 9 2 2" xfId="8816"/>
    <cellStyle name="Moneda 15 10 2" xfId="8817"/>
    <cellStyle name="Moneda 15 2 9 2" xfId="8818"/>
    <cellStyle name="Moneda 15 2 2 7 2" xfId="8819"/>
    <cellStyle name="Moneda 15 2 2 2 6 2" xfId="8820"/>
    <cellStyle name="Moneda 15 2 2 2 2 3 2" xfId="8821"/>
    <cellStyle name="Moneda 15 2 2 2 2 2 2 2" xfId="8822"/>
    <cellStyle name="Moneda 15 2 2 2 3 3 2" xfId="8823"/>
    <cellStyle name="Moneda 15 2 2 2 3 2 2 2" xfId="8824"/>
    <cellStyle name="Moneda 15 2 2 2 4 3 2" xfId="8825"/>
    <cellStyle name="Moneda 15 2 2 2 4 2 2 2" xfId="8826"/>
    <cellStyle name="Moneda 15 2 2 2 5 2 2" xfId="8827"/>
    <cellStyle name="Moneda 15 2 2 3 3 2" xfId="8828"/>
    <cellStyle name="Moneda 15 2 2 3 2 2 2" xfId="8829"/>
    <cellStyle name="Moneda 15 2 2 4 3 2" xfId="8830"/>
    <cellStyle name="Moneda 15 2 2 4 2 2 2" xfId="8831"/>
    <cellStyle name="Moneda 15 2 2 5 3 2" xfId="8832"/>
    <cellStyle name="Moneda 15 2 2 5 2 2 2" xfId="8833"/>
    <cellStyle name="Moneda 15 2 2 6 2 2" xfId="8834"/>
    <cellStyle name="Moneda 15 2 3 6 2" xfId="8835"/>
    <cellStyle name="Moneda 15 2 3 2 3 2" xfId="8836"/>
    <cellStyle name="Moneda 15 2 3 2 2 2 2" xfId="8837"/>
    <cellStyle name="Moneda 15 2 3 3 3 2" xfId="8838"/>
    <cellStyle name="Moneda 15 2 3 3 2 2 2" xfId="8839"/>
    <cellStyle name="Moneda 15 2 3 4 3 2" xfId="8840"/>
    <cellStyle name="Moneda 15 2 3 4 2 2 2" xfId="8841"/>
    <cellStyle name="Moneda 15 2 3 5 2 2" xfId="8842"/>
    <cellStyle name="Moneda 15 2 4 3 2" xfId="8843"/>
    <cellStyle name="Moneda 15 2 4 2 2 2" xfId="8844"/>
    <cellStyle name="Moneda 15 2 5 3 2" xfId="8845"/>
    <cellStyle name="Moneda 15 2 5 2 2 2" xfId="8846"/>
    <cellStyle name="Moneda 15 2 6 3 2" xfId="8847"/>
    <cellStyle name="Moneda 15 2 6 2 2 2" xfId="8848"/>
    <cellStyle name="Moneda 15 2 7 2 2" xfId="8849"/>
    <cellStyle name="Moneda 15 2 8 2 2" xfId="8850"/>
    <cellStyle name="Moneda 15 3 7 2" xfId="8851"/>
    <cellStyle name="Moneda 15 3 2 6 2" xfId="8852"/>
    <cellStyle name="Moneda 15 3 2 2 3 2" xfId="8853"/>
    <cellStyle name="Moneda 15 3 2 2 2 2 2" xfId="8854"/>
    <cellStyle name="Moneda 15 3 2 3 3 2" xfId="8855"/>
    <cellStyle name="Moneda 15 3 2 3 2 2 2" xfId="8856"/>
    <cellStyle name="Moneda 15 3 2 4 3 2" xfId="8857"/>
    <cellStyle name="Moneda 15 3 2 4 2 2 2" xfId="8858"/>
    <cellStyle name="Moneda 15 3 2 5 2 2" xfId="8859"/>
    <cellStyle name="Moneda 15 3 3 3 2" xfId="8860"/>
    <cellStyle name="Moneda 15 3 3 2 2 2" xfId="8861"/>
    <cellStyle name="Moneda 15 3 4 3 2" xfId="8862"/>
    <cellStyle name="Moneda 15 3 4 2 2 2" xfId="8863"/>
    <cellStyle name="Moneda 15 3 5 3 2" xfId="8864"/>
    <cellStyle name="Moneda 15 3 5 2 2 2" xfId="8865"/>
    <cellStyle name="Moneda 15 3 6 2 2" xfId="8866"/>
    <cellStyle name="Moneda 15 4 6 2" xfId="8867"/>
    <cellStyle name="Moneda 15 4 2 3 2" xfId="8868"/>
    <cellStyle name="Moneda 15 4 2 2 2 2" xfId="8869"/>
    <cellStyle name="Moneda 15 4 3 3 2" xfId="8870"/>
    <cellStyle name="Moneda 15 4 3 2 2 2" xfId="8871"/>
    <cellStyle name="Moneda 15 4 4 3 2" xfId="8872"/>
    <cellStyle name="Moneda 15 4 4 2 2 2" xfId="8873"/>
    <cellStyle name="Moneda 15 4 5 2 2" xfId="8874"/>
    <cellStyle name="Moneda 15 5 3 2" xfId="8875"/>
    <cellStyle name="Moneda 15 5 2 2 2" xfId="8876"/>
    <cellStyle name="Moneda 15 6 3 2" xfId="8877"/>
    <cellStyle name="Moneda 15 6 2 2 2" xfId="8878"/>
    <cellStyle name="Moneda 15 7 3 2" xfId="8879"/>
    <cellStyle name="Moneda 15 7 2 2 2" xfId="8880"/>
    <cellStyle name="Moneda 15 8 2 2" xfId="8881"/>
    <cellStyle name="Moneda 15 9 2 2" xfId="8882"/>
    <cellStyle name="Moneda 16 9 2" xfId="8883"/>
    <cellStyle name="Moneda 16 2 8 2" xfId="8884"/>
    <cellStyle name="Moneda 16 2 2 6 2" xfId="8885"/>
    <cellStyle name="Moneda 16 2 2 2 3 2" xfId="8886"/>
    <cellStyle name="Moneda 16 2 2 2 2 2 2" xfId="8887"/>
    <cellStyle name="Moneda 16 2 2 3 3 2" xfId="8888"/>
    <cellStyle name="Moneda 16 2 2 3 2 2 2" xfId="8889"/>
    <cellStyle name="Moneda 16 2 2 4 3 2" xfId="8890"/>
    <cellStyle name="Moneda 16 2 2 4 2 2 2" xfId="8891"/>
    <cellStyle name="Moneda 16 2 2 5 2 2" xfId="8892"/>
    <cellStyle name="Moneda 16 2 3 3 2" xfId="8893"/>
    <cellStyle name="Moneda 16 2 3 2 2 2" xfId="8894"/>
    <cellStyle name="Moneda 16 2 4 3 2" xfId="8895"/>
    <cellStyle name="Moneda 16 2 4 2 2 2" xfId="8896"/>
    <cellStyle name="Moneda 16 2 5 3 2" xfId="8897"/>
    <cellStyle name="Moneda 16 2 5 2 2 2" xfId="8898"/>
    <cellStyle name="Moneda 16 2 6 2 2" xfId="8899"/>
    <cellStyle name="Moneda 16 2 7 2 2" xfId="8900"/>
    <cellStyle name="Moneda 16 3 6 2" xfId="8901"/>
    <cellStyle name="Moneda 16 3 2 3 2" xfId="8902"/>
    <cellStyle name="Moneda 16 3 2 2 2 2" xfId="8903"/>
    <cellStyle name="Moneda 16 3 3 3 2" xfId="8904"/>
    <cellStyle name="Moneda 16 3 3 2 2 2" xfId="8905"/>
    <cellStyle name="Moneda 16 3 4 3 2" xfId="8906"/>
    <cellStyle name="Moneda 16 3 4 2 2 2" xfId="8907"/>
    <cellStyle name="Moneda 16 3 5 2 2" xfId="8908"/>
    <cellStyle name="Moneda 16 4 3 2" xfId="8909"/>
    <cellStyle name="Moneda 16 4 2 2 2" xfId="8910"/>
    <cellStyle name="Moneda 16 5 3 2" xfId="8911"/>
    <cellStyle name="Moneda 16 5 2 2 2" xfId="8912"/>
    <cellStyle name="Moneda 16 6 3 2" xfId="8913"/>
    <cellStyle name="Moneda 16 6 2 2 2" xfId="8914"/>
    <cellStyle name="Moneda 16 7 2 2" xfId="8915"/>
    <cellStyle name="Moneda 16 8 2 2" xfId="8916"/>
    <cellStyle name="Moneda 17 9 2" xfId="8917"/>
    <cellStyle name="Moneda 17 2 8 2" xfId="8918"/>
    <cellStyle name="Moneda 17 2 2 6 2" xfId="8919"/>
    <cellStyle name="Moneda 17 2 2 2 3 2" xfId="8920"/>
    <cellStyle name="Moneda 17 2 2 2 2 2 2" xfId="8921"/>
    <cellStyle name="Moneda 17 2 2 3 3 2" xfId="8922"/>
    <cellStyle name="Moneda 17 2 2 3 2 2 2" xfId="8923"/>
    <cellStyle name="Moneda 17 2 2 4 3 2" xfId="8924"/>
    <cellStyle name="Moneda 17 2 2 4 2 2 2" xfId="8925"/>
    <cellStyle name="Moneda 17 2 2 5 2 2" xfId="8926"/>
    <cellStyle name="Moneda 17 2 3 3 2" xfId="8927"/>
    <cellStyle name="Moneda 17 2 3 2 2 2" xfId="8928"/>
    <cellStyle name="Moneda 17 2 4 3 2" xfId="8929"/>
    <cellStyle name="Moneda 17 2 4 2 2 2" xfId="8930"/>
    <cellStyle name="Moneda 17 2 5 3 2" xfId="8931"/>
    <cellStyle name="Moneda 17 2 5 2 2 2" xfId="8932"/>
    <cellStyle name="Moneda 17 2 6 2 2" xfId="8933"/>
    <cellStyle name="Moneda 17 2 7 2 2" xfId="8934"/>
    <cellStyle name="Moneda 17 3 6 2" xfId="8935"/>
    <cellStyle name="Moneda 17 3 2 3 2" xfId="8936"/>
    <cellStyle name="Moneda 17 3 2 2 2 2" xfId="8937"/>
    <cellStyle name="Moneda 17 3 3 3 2" xfId="8938"/>
    <cellStyle name="Moneda 17 3 3 2 2 2" xfId="8939"/>
    <cellStyle name="Moneda 17 3 4 3 2" xfId="8940"/>
    <cellStyle name="Moneda 17 3 4 2 2 2" xfId="8941"/>
    <cellStyle name="Moneda 17 3 5 2 2" xfId="8942"/>
    <cellStyle name="Moneda 17 4 3 2" xfId="8943"/>
    <cellStyle name="Moneda 17 4 2 2 2" xfId="8944"/>
    <cellStyle name="Moneda 17 5 3 2" xfId="8945"/>
    <cellStyle name="Moneda 17 5 2 2 2" xfId="8946"/>
    <cellStyle name="Moneda 17 6 3 2" xfId="8947"/>
    <cellStyle name="Moneda 17 6 2 2 2" xfId="8948"/>
    <cellStyle name="Moneda 17 7 2 2" xfId="8949"/>
    <cellStyle name="Moneda 17 8 2 2" xfId="8950"/>
    <cellStyle name="Moneda 18 9 2" xfId="8951"/>
    <cellStyle name="Moneda 18 2 8 2" xfId="8952"/>
    <cellStyle name="Moneda 18 2 2 6 2" xfId="8953"/>
    <cellStyle name="Moneda 18 2 2 2 3 2" xfId="8954"/>
    <cellStyle name="Moneda 18 2 2 2 2 2 2" xfId="8955"/>
    <cellStyle name="Moneda 18 2 2 3 3 2" xfId="8956"/>
    <cellStyle name="Moneda 18 2 2 3 2 2 2" xfId="8957"/>
    <cellStyle name="Moneda 18 2 2 4 3 2" xfId="8958"/>
    <cellStyle name="Moneda 18 2 2 4 2 2 2" xfId="8959"/>
    <cellStyle name="Moneda 18 2 2 5 2 2" xfId="8960"/>
    <cellStyle name="Moneda 18 2 3 3 2" xfId="8961"/>
    <cellStyle name="Moneda 18 2 3 2 2 2" xfId="8962"/>
    <cellStyle name="Moneda 18 2 4 3 2" xfId="8963"/>
    <cellStyle name="Moneda 18 2 4 2 2 2" xfId="8964"/>
    <cellStyle name="Moneda 18 2 5 3 2" xfId="8965"/>
    <cellStyle name="Moneda 18 2 5 2 2 2" xfId="8966"/>
    <cellStyle name="Moneda 18 2 6 2 2" xfId="8967"/>
    <cellStyle name="Moneda 18 2 7 2 2" xfId="8968"/>
    <cellStyle name="Moneda 18 3 6 2" xfId="8969"/>
    <cellStyle name="Moneda 18 3 2 3 2" xfId="8970"/>
    <cellStyle name="Moneda 18 3 2 2 2 2" xfId="8971"/>
    <cellStyle name="Moneda 18 3 3 3 2" xfId="8972"/>
    <cellStyle name="Moneda 18 3 3 2 2 2" xfId="8973"/>
    <cellStyle name="Moneda 18 3 4 3 2" xfId="8974"/>
    <cellStyle name="Moneda 18 3 4 2 2 2" xfId="8975"/>
    <cellStyle name="Moneda 18 3 5 2 2" xfId="8976"/>
    <cellStyle name="Moneda 18 4 3 2" xfId="8977"/>
    <cellStyle name="Moneda 18 4 2 2 2" xfId="8978"/>
    <cellStyle name="Moneda 18 5 3 2" xfId="8979"/>
    <cellStyle name="Moneda 18 5 2 2 2" xfId="8980"/>
    <cellStyle name="Moneda 18 6 3 2" xfId="8981"/>
    <cellStyle name="Moneda 18 6 2 2 2" xfId="8982"/>
    <cellStyle name="Moneda 18 7 2 2" xfId="8983"/>
    <cellStyle name="Moneda 18 8 2 2" xfId="8984"/>
    <cellStyle name="Moneda 19 9 2" xfId="8985"/>
    <cellStyle name="Moneda 19 2 8 2" xfId="8986"/>
    <cellStyle name="Moneda 19 2 2 6 2" xfId="8987"/>
    <cellStyle name="Moneda 19 2 2 2 3 2" xfId="8988"/>
    <cellStyle name="Moneda 19 2 2 2 2 2 2" xfId="8989"/>
    <cellStyle name="Moneda 19 2 2 3 3 2" xfId="8990"/>
    <cellStyle name="Moneda 19 2 2 3 2 2 2" xfId="8991"/>
    <cellStyle name="Moneda 19 2 2 4 3 2" xfId="8992"/>
    <cellStyle name="Moneda 19 2 2 4 2 2 2" xfId="8993"/>
    <cellStyle name="Moneda 19 2 2 5 2 2" xfId="8994"/>
    <cellStyle name="Moneda 19 2 3 3 2" xfId="8995"/>
    <cellStyle name="Moneda 19 2 3 2 2 2" xfId="8996"/>
    <cellStyle name="Moneda 19 2 4 3 2" xfId="8997"/>
    <cellStyle name="Moneda 19 2 4 2 2 2" xfId="8998"/>
    <cellStyle name="Moneda 19 2 5 3 2" xfId="8999"/>
    <cellStyle name="Moneda 19 2 5 2 2 2" xfId="9000"/>
    <cellStyle name="Moneda 19 2 6 2 2" xfId="9001"/>
    <cellStyle name="Moneda 19 2 7 2 2" xfId="9002"/>
    <cellStyle name="Moneda 19 3 6 2" xfId="9003"/>
    <cellStyle name="Moneda 19 3 2 3 2" xfId="9004"/>
    <cellStyle name="Moneda 19 3 2 2 2 2" xfId="9005"/>
    <cellStyle name="Moneda 19 3 3 3 2" xfId="9006"/>
    <cellStyle name="Moneda 19 3 3 2 2 2" xfId="9007"/>
    <cellStyle name="Moneda 19 3 4 3 2" xfId="9008"/>
    <cellStyle name="Moneda 19 3 4 2 2 2" xfId="9009"/>
    <cellStyle name="Moneda 19 3 5 2 2" xfId="9010"/>
    <cellStyle name="Moneda 19 4 3 2" xfId="9011"/>
    <cellStyle name="Moneda 19 4 2 2 2" xfId="9012"/>
    <cellStyle name="Moneda 19 5 3 2" xfId="9013"/>
    <cellStyle name="Moneda 19 5 2 2 2" xfId="9014"/>
    <cellStyle name="Moneda 19 6 3 2" xfId="9015"/>
    <cellStyle name="Moneda 19 6 2 2 2" xfId="9016"/>
    <cellStyle name="Moneda 19 7 2 2" xfId="9017"/>
    <cellStyle name="Moneda 19 8 2 2" xfId="9018"/>
    <cellStyle name="Moneda 2 2 3 3 2" xfId="9019"/>
    <cellStyle name="Moneda 2 2 3 2 2 2" xfId="9020"/>
    <cellStyle name="Moneda 2 3 10 4 2" xfId="9021"/>
    <cellStyle name="Moneda 2 3 10 2 3 2" xfId="9022"/>
    <cellStyle name="Moneda 2 3 10 2 2 2 2" xfId="9023"/>
    <cellStyle name="Moneda 2 3 10 3 2 2" xfId="9024"/>
    <cellStyle name="Moneda 2 3 11 4 2" xfId="9025"/>
    <cellStyle name="Moneda 2 3 11 2 2 2" xfId="9026"/>
    <cellStyle name="Moneda 2 3 11 3 2 2" xfId="9027"/>
    <cellStyle name="Moneda 2 3 12 2 2" xfId="9028"/>
    <cellStyle name="Moneda 2 3 2 12 2" xfId="9029"/>
    <cellStyle name="Moneda 2 3 2 10 2 2" xfId="9030"/>
    <cellStyle name="Moneda 2 3 2 11 2 2" xfId="9031"/>
    <cellStyle name="Moneda 2 3 2 2 9 2" xfId="9032"/>
    <cellStyle name="Moneda 2 3 2 2 2 8 2" xfId="9033"/>
    <cellStyle name="Moneda 2 3 2 2 2 2 7 2" xfId="9034"/>
    <cellStyle name="Moneda 2 3 2 2 2 2 2 4 2" xfId="9035"/>
    <cellStyle name="Moneda 2 3 2 2 2 2 2 2 3 2" xfId="9036"/>
    <cellStyle name="Moneda 2 3 2 2 2 2 2 2 2 2 2" xfId="9037"/>
    <cellStyle name="Moneda 2 3 2 2 2 2 2 3 2 2" xfId="9038"/>
    <cellStyle name="Moneda 2 3 2 2 2 2 3 4 2" xfId="9039"/>
    <cellStyle name="Moneda 2 3 2 2 2 2 3 2 2 2" xfId="9040"/>
    <cellStyle name="Moneda 2 3 2 2 2 2 3 3 2 2" xfId="9041"/>
    <cellStyle name="Moneda 2 3 2 2 2 2 4 3 2" xfId="9042"/>
    <cellStyle name="Moneda 2 3 2 2 2 2 4 2 2 2" xfId="9043"/>
    <cellStyle name="Moneda 2 3 2 2 2 2 5 2 2" xfId="9044"/>
    <cellStyle name="Moneda 2 3 2 2 2 2 6 2 2" xfId="9045"/>
    <cellStyle name="Moneda 2 3 2 2 2 3 4 2" xfId="9046"/>
    <cellStyle name="Moneda 2 3 2 2 2 3 2 3 2" xfId="9047"/>
    <cellStyle name="Moneda 2 3 2 2 2 3 2 2 2 2" xfId="9048"/>
    <cellStyle name="Moneda 2 3 2 2 2 3 3 2 2" xfId="9049"/>
    <cellStyle name="Moneda 2 3 2 2 2 4 4 2" xfId="9050"/>
    <cellStyle name="Moneda 2 3 2 2 2 4 2 2 2" xfId="9051"/>
    <cellStyle name="Moneda 2 3 2 2 2 4 3 2 2" xfId="9052"/>
    <cellStyle name="Moneda 2 3 2 2 2 5 3 2" xfId="9053"/>
    <cellStyle name="Moneda 2 3 2 2 2 5 2 2 2" xfId="9054"/>
    <cellStyle name="Moneda 2 3 2 2 2 6 2 2" xfId="9055"/>
    <cellStyle name="Moneda 2 3 2 2 2 7 2 2" xfId="9056"/>
    <cellStyle name="Moneda 2 3 2 2 3 7 2" xfId="9057"/>
    <cellStyle name="Moneda 2 3 2 2 3 2 5 2" xfId="9058"/>
    <cellStyle name="Moneda 2 3 2 2 3 2 2 4 2" xfId="9059"/>
    <cellStyle name="Moneda 2 3 2 2 3 2 2 2 2 2" xfId="9060"/>
    <cellStyle name="Moneda 2 3 2 2 3 2 2 3 2 2" xfId="9061"/>
    <cellStyle name="Moneda 2 3 2 2 3 2 3 2 2" xfId="9062"/>
    <cellStyle name="Moneda 2 3 2 2 3 2 4 2 2" xfId="9063"/>
    <cellStyle name="Moneda 2 3 2 2 3 3 4 2" xfId="9064"/>
    <cellStyle name="Moneda 2 3 2 2 3 3 2 3 2" xfId="9065"/>
    <cellStyle name="Moneda 2 3 2 2 3 3 2 2 2 2" xfId="9066"/>
    <cellStyle name="Moneda 2 3 2 2 3 3 3 2 2" xfId="9067"/>
    <cellStyle name="Moneda 2 3 2 2 3 4 4 2" xfId="9068"/>
    <cellStyle name="Moneda 2 3 2 2 3 4 2 2 2" xfId="9069"/>
    <cellStyle name="Moneda 2 3 2 2 3 4 3 2 2" xfId="9070"/>
    <cellStyle name="Moneda 2 3 2 2 3 5 2 2" xfId="9071"/>
    <cellStyle name="Moneda 2 3 2 2 3 6 2 2" xfId="9072"/>
    <cellStyle name="Moneda 2 3 2 2 4 6 2" xfId="9073"/>
    <cellStyle name="Moneda 2 3 2 2 4 2 5 2" xfId="9074"/>
    <cellStyle name="Moneda 2 3 2 2 4 2 2 3 2" xfId="9075"/>
    <cellStyle name="Moneda 2 3 2 2 4 2 2 2 2 2" xfId="9076"/>
    <cellStyle name="Moneda 2 3 2 2 4 2 3 2 2" xfId="9077"/>
    <cellStyle name="Moneda 2 3 2 2 4 2 4 2 2" xfId="9078"/>
    <cellStyle name="Moneda 2 3 2 2 4 3 3 2" xfId="9079"/>
    <cellStyle name="Moneda 2 3 2 2 4 3 2 2 2" xfId="9080"/>
    <cellStyle name="Moneda 2 3 2 2 4 4 2 2" xfId="9081"/>
    <cellStyle name="Moneda 2 3 2 2 4 5 2 2" xfId="9082"/>
    <cellStyle name="Moneda 2 3 2 2 5 5 2" xfId="9083"/>
    <cellStyle name="Moneda 2 3 2 2 5 2 4 2" xfId="9084"/>
    <cellStyle name="Moneda 2 3 2 2 5 2 2 2 2" xfId="9085"/>
    <cellStyle name="Moneda 2 3 2 2 5 2 3 2 2" xfId="9086"/>
    <cellStyle name="Moneda 2 3 2 2 5 3 2 2" xfId="9087"/>
    <cellStyle name="Moneda 2 3 2 2 5 4 2 2" xfId="9088"/>
    <cellStyle name="Moneda 2 3 2 2 6 4 2" xfId="9089"/>
    <cellStyle name="Moneda 2 3 2 2 6 2 3 2" xfId="9090"/>
    <cellStyle name="Moneda 2 3 2 2 6 2 2 2 2" xfId="9091"/>
    <cellStyle name="Moneda 2 3 2 2 6 3 2 2" xfId="9092"/>
    <cellStyle name="Moneda 2 3 2 2 7 3 2" xfId="9093"/>
    <cellStyle name="Moneda 2 3 2 2 7 2 2 2" xfId="9094"/>
    <cellStyle name="Moneda 2 3 2 2 8 2 2" xfId="9095"/>
    <cellStyle name="Moneda 2 3 2 3 9 2" xfId="9096"/>
    <cellStyle name="Moneda 2 3 2 3 2 8 2" xfId="9097"/>
    <cellStyle name="Moneda 2 3 2 3 2 2 7 2" xfId="9098"/>
    <cellStyle name="Moneda 2 3 2 3 2 2 2 4 2" xfId="9099"/>
    <cellStyle name="Moneda 2 3 2 3 2 2 2 2 2 2" xfId="9100"/>
    <cellStyle name="Moneda 2 3 2 3 2 2 2 3 2 2" xfId="9101"/>
    <cellStyle name="Moneda 2 3 2 3 2 2 3 3 2" xfId="9102"/>
    <cellStyle name="Moneda 2 3 2 3 2 2 3 2 2 2" xfId="9103"/>
    <cellStyle name="Moneda 2 3 2 3 2 2 4 3 2" xfId="9104"/>
    <cellStyle name="Moneda 2 3 2 3 2 2 4 2 2 2" xfId="9105"/>
    <cellStyle name="Moneda 2 3 2 3 2 2 5 2 2" xfId="9106"/>
    <cellStyle name="Moneda 2 3 2 3 2 2 6 2 2" xfId="9107"/>
    <cellStyle name="Moneda 2 3 2 3 2 3 4 2" xfId="9108"/>
    <cellStyle name="Moneda 2 3 2 3 2 3 2 2 2" xfId="9109"/>
    <cellStyle name="Moneda 2 3 2 3 2 3 3 2 2" xfId="9110"/>
    <cellStyle name="Moneda 2 3 2 3 2 4 3 2" xfId="9111"/>
    <cellStyle name="Moneda 2 3 2 3 2 4 2 2 2" xfId="9112"/>
    <cellStyle name="Moneda 2 3 2 3 2 5 3 2" xfId="9113"/>
    <cellStyle name="Moneda 2 3 2 3 2 5 2 2 2" xfId="9114"/>
    <cellStyle name="Moneda 2 3 2 3 2 6 2 2" xfId="9115"/>
    <cellStyle name="Moneda 2 3 2 3 2 7 2 2" xfId="9116"/>
    <cellStyle name="Moneda 2 3 2 3 3 7 2" xfId="9117"/>
    <cellStyle name="Moneda 2 3 2 3 3 2 4 2" xfId="9118"/>
    <cellStyle name="Moneda 2 3 2 3 3 2 2 2 2" xfId="9119"/>
    <cellStyle name="Moneda 2 3 2 3 3 2 3 2 2" xfId="9120"/>
    <cellStyle name="Moneda 2 3 2 3 3 3 3 2" xfId="9121"/>
    <cellStyle name="Moneda 2 3 2 3 3 3 2 2 2" xfId="9122"/>
    <cellStyle name="Moneda 2 3 2 3 3 4 3 2" xfId="9123"/>
    <cellStyle name="Moneda 2 3 2 3 3 4 2 2 2" xfId="9124"/>
    <cellStyle name="Moneda 2 3 2 3 3 5 2 2" xfId="9125"/>
    <cellStyle name="Moneda 2 3 2 3 3 6 2 2" xfId="9126"/>
    <cellStyle name="Moneda 2 3 2 3 4 4 2" xfId="9127"/>
    <cellStyle name="Moneda 2 3 2 3 4 2 2 2" xfId="9128"/>
    <cellStyle name="Moneda 2 3 2 3 4 3 2 2" xfId="9129"/>
    <cellStyle name="Moneda 2 3 2 3 5 3 2" xfId="9130"/>
    <cellStyle name="Moneda 2 3 2 3 5 2 2 2" xfId="9131"/>
    <cellStyle name="Moneda 2 3 2 3 6 3 2" xfId="9132"/>
    <cellStyle name="Moneda 2 3 2 3 6 2 2 2" xfId="9133"/>
    <cellStyle name="Moneda 2 3 2 3 7 2 2" xfId="9134"/>
    <cellStyle name="Moneda 2 3 2 3 8 2 2" xfId="9135"/>
    <cellStyle name="Moneda 2 3 2 4 9 2" xfId="9136"/>
    <cellStyle name="Moneda 2 3 2 4 2 8 2" xfId="9137"/>
    <cellStyle name="Moneda 2 3 2 4 2 2 7 2" xfId="9138"/>
    <cellStyle name="Moneda 2 3 2 4 2 2 2 4 2" xfId="9139"/>
    <cellStyle name="Moneda 2 3 2 4 2 2 2 2 2 2" xfId="9140"/>
    <cellStyle name="Moneda 2 3 2 4 2 2 2 3 2 2" xfId="9141"/>
    <cellStyle name="Moneda 2 3 2 4 2 2 3 3 2" xfId="9142"/>
    <cellStyle name="Moneda 2 3 2 4 2 2 3 2 2 2" xfId="9143"/>
    <cellStyle name="Moneda 2 3 2 4 2 2 4 3 2" xfId="9144"/>
    <cellStyle name="Moneda 2 3 2 4 2 2 4 2 2 2" xfId="9145"/>
    <cellStyle name="Moneda 2 3 2 4 2 2 5 2 2" xfId="9146"/>
    <cellStyle name="Moneda 2 3 2 4 2 2 6 2 2" xfId="9147"/>
    <cellStyle name="Moneda 2 3 2 4 2 3 4 2" xfId="9148"/>
    <cellStyle name="Moneda 2 3 2 4 2 3 2 2 2" xfId="9149"/>
    <cellStyle name="Moneda 2 3 2 4 2 3 3 2 2" xfId="9150"/>
    <cellStyle name="Moneda 2 3 2 4 2 4 3 2" xfId="9151"/>
    <cellStyle name="Moneda 2 3 2 4 2 4 2 2 2" xfId="9152"/>
    <cellStyle name="Moneda 2 3 2 4 2 5 3 2" xfId="9153"/>
    <cellStyle name="Moneda 2 3 2 4 2 5 2 2 2" xfId="9154"/>
    <cellStyle name="Moneda 2 3 2 4 2 6 2 2" xfId="9155"/>
    <cellStyle name="Moneda 2 3 2 4 2 7 2 2" xfId="9156"/>
    <cellStyle name="Moneda 2 3 2 4 3 7 2" xfId="9157"/>
    <cellStyle name="Moneda 2 3 2 4 3 2 4 2" xfId="9158"/>
    <cellStyle name="Moneda 2 3 2 4 3 2 2 2 2" xfId="9159"/>
    <cellStyle name="Moneda 2 3 2 4 3 2 3 2 2" xfId="9160"/>
    <cellStyle name="Moneda 2 3 2 4 3 3 3 2" xfId="9161"/>
    <cellStyle name="Moneda 2 3 2 4 3 3 2 2 2" xfId="9162"/>
    <cellStyle name="Moneda 2 3 2 4 3 4 3 2" xfId="9163"/>
    <cellStyle name="Moneda 2 3 2 4 3 4 2 2 2" xfId="9164"/>
    <cellStyle name="Moneda 2 3 2 4 3 5 2 2" xfId="9165"/>
    <cellStyle name="Moneda 2 3 2 4 3 6 2 2" xfId="9166"/>
    <cellStyle name="Moneda 2 3 2 4 4 4 2" xfId="9167"/>
    <cellStyle name="Moneda 2 3 2 4 4 2 2 2" xfId="9168"/>
    <cellStyle name="Moneda 2 3 2 4 4 3 2 2" xfId="9169"/>
    <cellStyle name="Moneda 2 3 2 4 5 3 2" xfId="9170"/>
    <cellStyle name="Moneda 2 3 2 4 5 2 2 2" xfId="9171"/>
    <cellStyle name="Moneda 2 3 2 4 6 3 2" xfId="9172"/>
    <cellStyle name="Moneda 2 3 2 4 6 2 2 2" xfId="9173"/>
    <cellStyle name="Moneda 2 3 2 4 7 2 2" xfId="9174"/>
    <cellStyle name="Moneda 2 3 2 4 8 2 2" xfId="9175"/>
    <cellStyle name="Moneda 2 3 2 5 8 2" xfId="9176"/>
    <cellStyle name="Moneda 2 3 2 5 2 7 2" xfId="9177"/>
    <cellStyle name="Moneda 2 3 2 5 2 2 4 2" xfId="9178"/>
    <cellStyle name="Moneda 2 3 2 5 2 2 2 3 2" xfId="9179"/>
    <cellStyle name="Moneda 2 3 2 5 2 2 2 2 2 2" xfId="9180"/>
    <cellStyle name="Moneda 2 3 2 5 2 2 3 2 2" xfId="9181"/>
    <cellStyle name="Moneda 2 3 2 5 2 3 4 2" xfId="9182"/>
    <cellStyle name="Moneda 2 3 2 5 2 3 2 2 2" xfId="9183"/>
    <cellStyle name="Moneda 2 3 2 5 2 3 3 2 2" xfId="9184"/>
    <cellStyle name="Moneda 2 3 2 5 2 4 3 2" xfId="9185"/>
    <cellStyle name="Moneda 2 3 2 5 2 4 2 2 2" xfId="9186"/>
    <cellStyle name="Moneda 2 3 2 5 2 5 2 2" xfId="9187"/>
    <cellStyle name="Moneda 2 3 2 5 2 6 2 2" xfId="9188"/>
    <cellStyle name="Moneda 2 3 2 5 3 4 2" xfId="9189"/>
    <cellStyle name="Moneda 2 3 2 5 3 2 3 2" xfId="9190"/>
    <cellStyle name="Moneda 2 3 2 5 3 2 2 2 2" xfId="9191"/>
    <cellStyle name="Moneda 2 3 2 5 3 3 2 2" xfId="9192"/>
    <cellStyle name="Moneda 2 3 2 5 4 4 2" xfId="9193"/>
    <cellStyle name="Moneda 2 3 2 5 4 2 2 2" xfId="9194"/>
    <cellStyle name="Moneda 2 3 2 5 4 3 2 2" xfId="9195"/>
    <cellStyle name="Moneda 2 3 2 5 5 3 2" xfId="9196"/>
    <cellStyle name="Moneda 2 3 2 5 5 2 2 2" xfId="9197"/>
    <cellStyle name="Moneda 2 3 2 5 6 2 2" xfId="9198"/>
    <cellStyle name="Moneda 2 3 2 5 7 2 2" xfId="9199"/>
    <cellStyle name="Moneda 2 3 2 6 7 2" xfId="9200"/>
    <cellStyle name="Moneda 2 3 2 6 2 4 2" xfId="9201"/>
    <cellStyle name="Moneda 2 3 2 6 2 2 3 2" xfId="9202"/>
    <cellStyle name="Moneda 2 3 2 6 2 2 2 2 2" xfId="9203"/>
    <cellStyle name="Moneda 2 3 2 6 2 3 2 2" xfId="9204"/>
    <cellStyle name="Moneda 2 3 2 6 3 4 2" xfId="9205"/>
    <cellStyle name="Moneda 2 3 2 6 3 2 2 2" xfId="9206"/>
    <cellStyle name="Moneda 2 3 2 6 3 3 2 2" xfId="9207"/>
    <cellStyle name="Moneda 2 3 2 6 4 3 2" xfId="9208"/>
    <cellStyle name="Moneda 2 3 2 6 4 2 2 2" xfId="9209"/>
    <cellStyle name="Moneda 2 3 2 6 5 2 2" xfId="9210"/>
    <cellStyle name="Moneda 2 3 2 6 6 2 2" xfId="9211"/>
    <cellStyle name="Moneda 2 3 2 7 4 2" xfId="9212"/>
    <cellStyle name="Moneda 2 3 2 7 2 3 2" xfId="9213"/>
    <cellStyle name="Moneda 2 3 2 7 2 2 2 2" xfId="9214"/>
    <cellStyle name="Moneda 2 3 2 7 3 2 2" xfId="9215"/>
    <cellStyle name="Moneda 2 3 2 8 4 2" xfId="9216"/>
    <cellStyle name="Moneda 2 3 2 8 2 2 2" xfId="9217"/>
    <cellStyle name="Moneda 2 3 2 8 3 2 2" xfId="9218"/>
    <cellStyle name="Moneda 2 3 2 9 3 2" xfId="9219"/>
    <cellStyle name="Moneda 2 3 2 9 2 2 2" xfId="9220"/>
    <cellStyle name="Moneda 2 3 3 9 2" xfId="9221"/>
    <cellStyle name="Moneda 2 3 3 2 8 2" xfId="9222"/>
    <cellStyle name="Moneda 2 3 3 2 2 7 2" xfId="9223"/>
    <cellStyle name="Moneda 2 3 3 2 2 2 4 2" xfId="9224"/>
    <cellStyle name="Moneda 2 3 3 2 2 2 2 3 2" xfId="9225"/>
    <cellStyle name="Moneda 2 3 3 2 2 2 2 2 2 2" xfId="9226"/>
    <cellStyle name="Moneda 2 3 3 2 2 2 3 2 2" xfId="9227"/>
    <cellStyle name="Moneda 2 3 3 2 2 3 4 2" xfId="9228"/>
    <cellStyle name="Moneda 2 3 3 2 2 3 2 2 2" xfId="9229"/>
    <cellStyle name="Moneda 2 3 3 2 2 3 3 2 2" xfId="9230"/>
    <cellStyle name="Moneda 2 3 3 2 2 4 3 2" xfId="9231"/>
    <cellStyle name="Moneda 2 3 3 2 2 4 2 2 2" xfId="9232"/>
    <cellStyle name="Moneda 2 3 3 2 2 5 2 2" xfId="9233"/>
    <cellStyle name="Moneda 2 3 3 2 2 6 2 2" xfId="9234"/>
    <cellStyle name="Moneda 2 3 3 2 3 4 2" xfId="9235"/>
    <cellStyle name="Moneda 2 3 3 2 3 2 3 2" xfId="9236"/>
    <cellStyle name="Moneda 2 3 3 2 3 2 2 2 2" xfId="9237"/>
    <cellStyle name="Moneda 2 3 3 2 3 3 2 2" xfId="9238"/>
    <cellStyle name="Moneda 2 3 3 2 4 4 2" xfId="9239"/>
    <cellStyle name="Moneda 2 3 3 2 4 2 2 2" xfId="9240"/>
    <cellStyle name="Moneda 2 3 3 2 4 3 2 2" xfId="9241"/>
    <cellStyle name="Moneda 2 3 3 2 5 3 2" xfId="9242"/>
    <cellStyle name="Moneda 2 3 3 2 5 2 2 2" xfId="9243"/>
    <cellStyle name="Moneda 2 3 3 2 6 2 2" xfId="9244"/>
    <cellStyle name="Moneda 2 3 3 2 7 2 2" xfId="9245"/>
    <cellStyle name="Moneda 2 3 3 3 7 2" xfId="9246"/>
    <cellStyle name="Moneda 2 3 3 3 2 5 2" xfId="9247"/>
    <cellStyle name="Moneda 2 3 3 3 2 2 4 2" xfId="9248"/>
    <cellStyle name="Moneda 2 3 3 3 2 2 2 2 2" xfId="9249"/>
    <cellStyle name="Moneda 2 3 3 3 2 2 3 2 2" xfId="9250"/>
    <cellStyle name="Moneda 2 3 3 3 2 3 2 2" xfId="9251"/>
    <cellStyle name="Moneda 2 3 3 3 2 4 2 2" xfId="9252"/>
    <cellStyle name="Moneda 2 3 3 3 3 4 2" xfId="9253"/>
    <cellStyle name="Moneda 2 3 3 3 3 2 3 2" xfId="9254"/>
    <cellStyle name="Moneda 2 3 3 3 3 2 2 2 2" xfId="9255"/>
    <cellStyle name="Moneda 2 3 3 3 3 3 2 2" xfId="9256"/>
    <cellStyle name="Moneda 2 3 3 3 4 4 2" xfId="9257"/>
    <cellStyle name="Moneda 2 3 3 3 4 2 2 2" xfId="9258"/>
    <cellStyle name="Moneda 2 3 3 3 4 3 2 2" xfId="9259"/>
    <cellStyle name="Moneda 2 3 3 3 5 2 2" xfId="9260"/>
    <cellStyle name="Moneda 2 3 3 3 6 2 2" xfId="9261"/>
    <cellStyle name="Moneda 2 3 3 4 6 2" xfId="9262"/>
    <cellStyle name="Moneda 2 3 3 4 2 5 2" xfId="9263"/>
    <cellStyle name="Moneda 2 3 3 4 2 2 3 2" xfId="9264"/>
    <cellStyle name="Moneda 2 3 3 4 2 2 2 2 2" xfId="9265"/>
    <cellStyle name="Moneda 2 3 3 4 2 3 2 2" xfId="9266"/>
    <cellStyle name="Moneda 2 3 3 4 2 4 2 2" xfId="9267"/>
    <cellStyle name="Moneda 2 3 3 4 3 3 2" xfId="9268"/>
    <cellStyle name="Moneda 2 3 3 4 3 2 2 2" xfId="9269"/>
    <cellStyle name="Moneda 2 3 3 4 4 2 2" xfId="9270"/>
    <cellStyle name="Moneda 2 3 3 4 5 2 2" xfId="9271"/>
    <cellStyle name="Moneda 2 3 3 5 5 2" xfId="9272"/>
    <cellStyle name="Moneda 2 3 3 5 2 4 2" xfId="9273"/>
    <cellStyle name="Moneda 2 3 3 5 2 2 2 2" xfId="9274"/>
    <cellStyle name="Moneda 2 3 3 5 2 3 2 2" xfId="9275"/>
    <cellStyle name="Moneda 2 3 3 5 3 2 2" xfId="9276"/>
    <cellStyle name="Moneda 2 3 3 5 4 2 2" xfId="9277"/>
    <cellStyle name="Moneda 2 3 3 6 4 2" xfId="9278"/>
    <cellStyle name="Moneda 2 3 3 6 2 3 2" xfId="9279"/>
    <cellStyle name="Moneda 2 3 3 6 2 2 2 2" xfId="9280"/>
    <cellStyle name="Moneda 2 3 3 6 3 2 2" xfId="9281"/>
    <cellStyle name="Moneda 2 3 3 7 3 2" xfId="9282"/>
    <cellStyle name="Moneda 2 3 3 7 2 2 2" xfId="9283"/>
    <cellStyle name="Moneda 2 3 3 8 2 2" xfId="9284"/>
    <cellStyle name="Moneda 2 3 4 9 2" xfId="9285"/>
    <cellStyle name="Moneda 2 3 4 2 8 2" xfId="9286"/>
    <cellStyle name="Moneda 2 3 4 2 2 7 2" xfId="9287"/>
    <cellStyle name="Moneda 2 3 4 2 2 2 4 2" xfId="9288"/>
    <cellStyle name="Moneda 2 3 4 2 2 2 2 3 2" xfId="9289"/>
    <cellStyle name="Moneda 2 3 4 2 2 2 2 2 2 2" xfId="9290"/>
    <cellStyle name="Moneda 2 3 4 2 2 2 3 2 2" xfId="9291"/>
    <cellStyle name="Moneda 2 3 4 2 2 3 4 2" xfId="9292"/>
    <cellStyle name="Moneda 2 3 4 2 2 3 2 2 2" xfId="9293"/>
    <cellStyle name="Moneda 2 3 4 2 2 3 3 2 2" xfId="9294"/>
    <cellStyle name="Moneda 2 3 4 2 2 4 3 2" xfId="9295"/>
    <cellStyle name="Moneda 2 3 4 2 2 4 2 2 2" xfId="9296"/>
    <cellStyle name="Moneda 2 3 4 2 2 5 2 2" xfId="9297"/>
    <cellStyle name="Moneda 2 3 4 2 2 6 2 2" xfId="9298"/>
    <cellStyle name="Moneda 2 3 4 2 3 4 2" xfId="9299"/>
    <cellStyle name="Moneda 2 3 4 2 3 2 3 2" xfId="9300"/>
    <cellStyle name="Moneda 2 3 4 2 3 2 2 2 2" xfId="9301"/>
    <cellStyle name="Moneda 2 3 4 2 3 3 2 2" xfId="9302"/>
    <cellStyle name="Moneda 2 3 4 2 4 4 2" xfId="9303"/>
    <cellStyle name="Moneda 2 3 4 2 4 2 2 2" xfId="9304"/>
    <cellStyle name="Moneda 2 3 4 2 4 3 2 2" xfId="9305"/>
    <cellStyle name="Moneda 2 3 4 2 5 3 2" xfId="9306"/>
    <cellStyle name="Moneda 2 3 4 2 5 2 2 2" xfId="9307"/>
    <cellStyle name="Moneda 2 3 4 2 6 2 2" xfId="9308"/>
    <cellStyle name="Moneda 2 3 4 2 7 2 2" xfId="9309"/>
    <cellStyle name="Moneda 2 3 4 3 7 2" xfId="9310"/>
    <cellStyle name="Moneda 2 3 4 3 2 5 2" xfId="9311"/>
    <cellStyle name="Moneda 2 3 4 3 2 2 4 2" xfId="9312"/>
    <cellStyle name="Moneda 2 3 4 3 2 2 2 2 2" xfId="9313"/>
    <cellStyle name="Moneda 2 3 4 3 2 2 3 2 2" xfId="9314"/>
    <cellStyle name="Moneda 2 3 4 3 2 3 2 2" xfId="9315"/>
    <cellStyle name="Moneda 2 3 4 3 2 4 2 2" xfId="9316"/>
    <cellStyle name="Moneda 2 3 4 3 3 4 2" xfId="9317"/>
    <cellStyle name="Moneda 2 3 4 3 3 2 3 2" xfId="9318"/>
    <cellStyle name="Moneda 2 3 4 3 3 2 2 2 2" xfId="9319"/>
    <cellStyle name="Moneda 2 3 4 3 3 3 2 2" xfId="9320"/>
    <cellStyle name="Moneda 2 3 4 3 4 4 2" xfId="9321"/>
    <cellStyle name="Moneda 2 3 4 3 4 2 2 2" xfId="9322"/>
    <cellStyle name="Moneda 2 3 4 3 4 3 2 2" xfId="9323"/>
    <cellStyle name="Moneda 2 3 4 3 5 2 2" xfId="9324"/>
    <cellStyle name="Moneda 2 3 4 3 6 2 2" xfId="9325"/>
    <cellStyle name="Moneda 2 3 4 4 6 2" xfId="9326"/>
    <cellStyle name="Moneda 2 3 4 4 2 5 2" xfId="9327"/>
    <cellStyle name="Moneda 2 3 4 4 2 2 3 2" xfId="9328"/>
    <cellStyle name="Moneda 2 3 4 4 2 2 2 2 2" xfId="9329"/>
    <cellStyle name="Moneda 2 3 4 4 2 3 2 2" xfId="9330"/>
    <cellStyle name="Moneda 2 3 4 4 2 4 2 2" xfId="9331"/>
    <cellStyle name="Moneda 2 3 4 4 3 3 2" xfId="9332"/>
    <cellStyle name="Moneda 2 3 4 4 3 2 2 2" xfId="9333"/>
    <cellStyle name="Moneda 2 3 4 4 4 2 2" xfId="9334"/>
    <cellStyle name="Moneda 2 3 4 4 5 2 2" xfId="9335"/>
    <cellStyle name="Moneda 2 3 4 5 5 2" xfId="9336"/>
    <cellStyle name="Moneda 2 3 4 5 2 4 2" xfId="9337"/>
    <cellStyle name="Moneda 2 3 4 5 2 2 2 2" xfId="9338"/>
    <cellStyle name="Moneda 2 3 4 5 2 3 2 2" xfId="9339"/>
    <cellStyle name="Moneda 2 3 4 5 3 2 2" xfId="9340"/>
    <cellStyle name="Moneda 2 3 4 5 4 2 2" xfId="9341"/>
    <cellStyle name="Moneda 2 3 4 6 4 2" xfId="9342"/>
    <cellStyle name="Moneda 2 3 4 6 2 3 2" xfId="9343"/>
    <cellStyle name="Moneda 2 3 4 6 2 2 2 2" xfId="9344"/>
    <cellStyle name="Moneda 2 3 4 6 3 2 2" xfId="9345"/>
    <cellStyle name="Moneda 2 3 4 7 3 2" xfId="9346"/>
    <cellStyle name="Moneda 2 3 4 7 2 2 2" xfId="9347"/>
    <cellStyle name="Moneda 2 3 4 8 2 2" xfId="9348"/>
    <cellStyle name="Moneda 2 3 5 9 2" xfId="9349"/>
    <cellStyle name="Moneda 2 3 5 2 8 2" xfId="9350"/>
    <cellStyle name="Moneda 2 3 5 2 2 7 2" xfId="9351"/>
    <cellStyle name="Moneda 2 3 5 2 2 2 4 2" xfId="9352"/>
    <cellStyle name="Moneda 2 3 5 2 2 2 2 2 2" xfId="9353"/>
    <cellStyle name="Moneda 2 3 5 2 2 2 3 2 2" xfId="9354"/>
    <cellStyle name="Moneda 2 3 5 2 2 3 3 2" xfId="9355"/>
    <cellStyle name="Moneda 2 3 5 2 2 3 2 2 2" xfId="9356"/>
    <cellStyle name="Moneda 2 3 5 2 2 4 3 2" xfId="9357"/>
    <cellStyle name="Moneda 2 3 5 2 2 4 2 2 2" xfId="9358"/>
    <cellStyle name="Moneda 2 3 5 2 2 5 2 2" xfId="9359"/>
    <cellStyle name="Moneda 2 3 5 2 2 6 2 2" xfId="9360"/>
    <cellStyle name="Moneda 2 3 5 2 3 4 2" xfId="9361"/>
    <cellStyle name="Moneda 2 3 5 2 3 2 2 2" xfId="9362"/>
    <cellStyle name="Moneda 2 3 5 2 3 3 2 2" xfId="9363"/>
    <cellStyle name="Moneda 2 3 5 2 4 3 2" xfId="9364"/>
    <cellStyle name="Moneda 2 3 5 2 4 2 2 2" xfId="9365"/>
    <cellStyle name="Moneda 2 3 5 2 5 3 2" xfId="9366"/>
    <cellStyle name="Moneda 2 3 5 2 5 2 2 2" xfId="9367"/>
    <cellStyle name="Moneda 2 3 5 2 6 2 2" xfId="9368"/>
    <cellStyle name="Moneda 2 3 5 2 7 2 2" xfId="9369"/>
    <cellStyle name="Moneda 2 3 5 3 7 2" xfId="9370"/>
    <cellStyle name="Moneda 2 3 5 3 2 4 2" xfId="9371"/>
    <cellStyle name="Moneda 2 3 5 3 2 2 2 2" xfId="9372"/>
    <cellStyle name="Moneda 2 3 5 3 2 3 2 2" xfId="9373"/>
    <cellStyle name="Moneda 2 3 5 3 3 3 2" xfId="9374"/>
    <cellStyle name="Moneda 2 3 5 3 3 2 2 2" xfId="9375"/>
    <cellStyle name="Moneda 2 3 5 3 4 3 2" xfId="9376"/>
    <cellStyle name="Moneda 2 3 5 3 4 2 2 2" xfId="9377"/>
    <cellStyle name="Moneda 2 3 5 3 5 2 2" xfId="9378"/>
    <cellStyle name="Moneda 2 3 5 3 6 2 2" xfId="9379"/>
    <cellStyle name="Moneda 2 3 5 4 4 2" xfId="9380"/>
    <cellStyle name="Moneda 2 3 5 4 2 2 2" xfId="9381"/>
    <cellStyle name="Moneda 2 3 5 4 3 2 2" xfId="9382"/>
    <cellStyle name="Moneda 2 3 5 5 3 2" xfId="9383"/>
    <cellStyle name="Moneda 2 3 5 5 2 2 2" xfId="9384"/>
    <cellStyle name="Moneda 2 3 5 6 3 2" xfId="9385"/>
    <cellStyle name="Moneda 2 3 5 6 2 2 2" xfId="9386"/>
    <cellStyle name="Moneda 2 3 5 7 2 2" xfId="9387"/>
    <cellStyle name="Moneda 2 3 5 8 2 2" xfId="9388"/>
    <cellStyle name="Moneda 2 3 6 8 2" xfId="9389"/>
    <cellStyle name="Moneda 2 3 6 2 7 2" xfId="9390"/>
    <cellStyle name="Moneda 2 3 6 2 2 4 2" xfId="9391"/>
    <cellStyle name="Moneda 2 3 6 2 2 2 3 2" xfId="9392"/>
    <cellStyle name="Moneda 2 3 6 2 2 2 2 2 2" xfId="9393"/>
    <cellStyle name="Moneda 2 3 6 2 2 3 2 2" xfId="9394"/>
    <cellStyle name="Moneda 2 3 6 2 3 4 2" xfId="9395"/>
    <cellStyle name="Moneda 2 3 6 2 3 2 2 2" xfId="9396"/>
    <cellStyle name="Moneda 2 3 6 2 3 3 2 2" xfId="9397"/>
    <cellStyle name="Moneda 2 3 6 2 4 3 2" xfId="9398"/>
    <cellStyle name="Moneda 2 3 6 2 4 2 2 2" xfId="9399"/>
    <cellStyle name="Moneda 2 3 6 2 5 2 2" xfId="9400"/>
    <cellStyle name="Moneda 2 3 6 2 6 2 2" xfId="9401"/>
    <cellStyle name="Moneda 2 3 6 3 4 2" xfId="9402"/>
    <cellStyle name="Moneda 2 3 6 3 2 3 2" xfId="9403"/>
    <cellStyle name="Moneda 2 3 6 3 2 2 2 2" xfId="9404"/>
    <cellStyle name="Moneda 2 3 6 3 3 2 2" xfId="9405"/>
    <cellStyle name="Moneda 2 3 6 4 4 2" xfId="9406"/>
    <cellStyle name="Moneda 2 3 6 4 2 2 2" xfId="9407"/>
    <cellStyle name="Moneda 2 3 6 4 3 2 2" xfId="9408"/>
    <cellStyle name="Moneda 2 3 6 5 3 2" xfId="9409"/>
    <cellStyle name="Moneda 2 3 6 5 2 2 2" xfId="9410"/>
    <cellStyle name="Moneda 2 3 6 6 2 2" xfId="9411"/>
    <cellStyle name="Moneda 2 3 6 7 2 2" xfId="9412"/>
    <cellStyle name="Moneda 2 3 7 7 2" xfId="9413"/>
    <cellStyle name="Moneda 2 3 7 2 5 2" xfId="9414"/>
    <cellStyle name="Moneda 2 3 7 2 2 4 2" xfId="9415"/>
    <cellStyle name="Moneda 2 3 7 2 2 2 2 2" xfId="9416"/>
    <cellStyle name="Moneda 2 3 7 2 2 3 2 2" xfId="9417"/>
    <cellStyle name="Moneda 2 3 7 2 3 2 2" xfId="9418"/>
    <cellStyle name="Moneda 2 3 7 2 4 2 2" xfId="9419"/>
    <cellStyle name="Moneda 2 3 7 3 4 2" xfId="9420"/>
    <cellStyle name="Moneda 2 3 7 3 2 3 2" xfId="9421"/>
    <cellStyle name="Moneda 2 3 7 3 2 2 2 2" xfId="9422"/>
    <cellStyle name="Moneda 2 3 7 3 3 2 2" xfId="9423"/>
    <cellStyle name="Moneda 2 3 7 4 4 2" xfId="9424"/>
    <cellStyle name="Moneda 2 3 7 4 2 2 2" xfId="9425"/>
    <cellStyle name="Moneda 2 3 7 4 3 2 2" xfId="9426"/>
    <cellStyle name="Moneda 2 3 7 5 2 2" xfId="9427"/>
    <cellStyle name="Moneda 2 3 7 6 2 2" xfId="9428"/>
    <cellStyle name="Moneda 2 3 8 5 2" xfId="9429"/>
    <cellStyle name="Moneda 2 3 8 2 4 2" xfId="9430"/>
    <cellStyle name="Moneda 2 3 8 2 2 2 2" xfId="9431"/>
    <cellStyle name="Moneda 2 3 8 2 3 2 2" xfId="9432"/>
    <cellStyle name="Moneda 2 3 8 3 2 2" xfId="9433"/>
    <cellStyle name="Moneda 2 3 8 4 2 2" xfId="9434"/>
    <cellStyle name="Moneda 2 3 9 4 2" xfId="9435"/>
    <cellStyle name="Moneda 2 3 9 2 3 2" xfId="9436"/>
    <cellStyle name="Moneda 2 3 9 2 2 2 2" xfId="9437"/>
    <cellStyle name="Moneda 2 3 9 3 2 2" xfId="9438"/>
    <cellStyle name="Moneda 2 5 6 2" xfId="9439"/>
    <cellStyle name="Moneda 2 5 2 3 2" xfId="9440"/>
    <cellStyle name="Moneda 2 5 2 2 2 2" xfId="9441"/>
    <cellStyle name="Moneda 2 5 3 3 2" xfId="9442"/>
    <cellStyle name="Moneda 2 5 3 2 2 2" xfId="9443"/>
    <cellStyle name="Moneda 2 5 4 3 2" xfId="9444"/>
    <cellStyle name="Moneda 2 5 4 2 2 2" xfId="9445"/>
    <cellStyle name="Moneda 2 5 5 2 2" xfId="9446"/>
    <cellStyle name="Moneda 20 9 2" xfId="9447"/>
    <cellStyle name="Moneda 20 2 8 2" xfId="9448"/>
    <cellStyle name="Moneda 20 2 2 6 2" xfId="9449"/>
    <cellStyle name="Moneda 20 2 2 2 3 2" xfId="9450"/>
    <cellStyle name="Moneda 20 2 2 2 2 2 2" xfId="9451"/>
    <cellStyle name="Moneda 20 2 2 3 3 2" xfId="9452"/>
    <cellStyle name="Moneda 20 2 2 3 2 2 2" xfId="9453"/>
    <cellStyle name="Moneda 20 2 2 4 3 2" xfId="9454"/>
    <cellStyle name="Moneda 20 2 2 4 2 2 2" xfId="9455"/>
    <cellStyle name="Moneda 20 2 2 5 2 2" xfId="9456"/>
    <cellStyle name="Moneda 20 2 3 3 2" xfId="9457"/>
    <cellStyle name="Moneda 20 2 3 2 2 2" xfId="9458"/>
    <cellStyle name="Moneda 20 2 4 3 2" xfId="9459"/>
    <cellStyle name="Moneda 20 2 4 2 2 2" xfId="9460"/>
    <cellStyle name="Moneda 20 2 5 3 2" xfId="9461"/>
    <cellStyle name="Moneda 20 2 5 2 2 2" xfId="9462"/>
    <cellStyle name="Moneda 20 2 6 2 2" xfId="9463"/>
    <cellStyle name="Moneda 20 2 7 2 2" xfId="9464"/>
    <cellStyle name="Moneda 20 3 6 2" xfId="9465"/>
    <cellStyle name="Moneda 20 3 2 3 2" xfId="9466"/>
    <cellStyle name="Moneda 20 3 2 2 2 2" xfId="9467"/>
    <cellStyle name="Moneda 20 3 3 3 2" xfId="9468"/>
    <cellStyle name="Moneda 20 3 3 2 2 2" xfId="9469"/>
    <cellStyle name="Moneda 20 3 4 3 2" xfId="9470"/>
    <cellStyle name="Moneda 20 3 4 2 2 2" xfId="9471"/>
    <cellStyle name="Moneda 20 3 5 2 2" xfId="9472"/>
    <cellStyle name="Moneda 20 4 3 2" xfId="9473"/>
    <cellStyle name="Moneda 20 4 2 2 2" xfId="9474"/>
    <cellStyle name="Moneda 20 5 3 2" xfId="9475"/>
    <cellStyle name="Moneda 20 5 2 2 2" xfId="9476"/>
    <cellStyle name="Moneda 20 6 3 2" xfId="9477"/>
    <cellStyle name="Moneda 20 6 2 2 2" xfId="9478"/>
    <cellStyle name="Moneda 20 7 2 2" xfId="9479"/>
    <cellStyle name="Moneda 20 8 2 2" xfId="9480"/>
    <cellStyle name="Moneda 21 9 2" xfId="9481"/>
    <cellStyle name="Moneda 21 2 8 2" xfId="9482"/>
    <cellStyle name="Moneda 21 2 2 6 2" xfId="9483"/>
    <cellStyle name="Moneda 21 2 2 2 3 2" xfId="9484"/>
    <cellStyle name="Moneda 21 2 2 2 2 2 2" xfId="9485"/>
    <cellStyle name="Moneda 21 2 2 3 3 2" xfId="9486"/>
    <cellStyle name="Moneda 21 2 2 3 2 2 2" xfId="9487"/>
    <cellStyle name="Moneda 21 2 2 4 3 2" xfId="9488"/>
    <cellStyle name="Moneda 21 2 2 4 2 2 2" xfId="9489"/>
    <cellStyle name="Moneda 21 2 2 5 2 2" xfId="9490"/>
    <cellStyle name="Moneda 21 2 3 3 2" xfId="9491"/>
    <cellStyle name="Moneda 21 2 3 2 2 2" xfId="9492"/>
    <cellStyle name="Moneda 21 2 4 3 2" xfId="9493"/>
    <cellStyle name="Moneda 21 2 4 2 2 2" xfId="9494"/>
    <cellStyle name="Moneda 21 2 5 3 2" xfId="9495"/>
    <cellStyle name="Moneda 21 2 5 2 2 2" xfId="9496"/>
    <cellStyle name="Moneda 21 2 6 2 2" xfId="9497"/>
    <cellStyle name="Moneda 21 2 7 2 2" xfId="9498"/>
    <cellStyle name="Moneda 21 3 6 2" xfId="9499"/>
    <cellStyle name="Moneda 21 3 2 3 2" xfId="9500"/>
    <cellStyle name="Moneda 21 3 2 2 2 2" xfId="9501"/>
    <cellStyle name="Moneda 21 3 3 3 2" xfId="9502"/>
    <cellStyle name="Moneda 21 3 3 2 2 2" xfId="9503"/>
    <cellStyle name="Moneda 21 3 4 3 2" xfId="9504"/>
    <cellStyle name="Moneda 21 3 4 2 2 2" xfId="9505"/>
    <cellStyle name="Moneda 21 3 5 2 2" xfId="9506"/>
    <cellStyle name="Moneda 21 4 3 2" xfId="9507"/>
    <cellStyle name="Moneda 21 4 2 2 2" xfId="9508"/>
    <cellStyle name="Moneda 21 5 3 2" xfId="9509"/>
    <cellStyle name="Moneda 21 5 2 2 2" xfId="9510"/>
    <cellStyle name="Moneda 21 6 3 2" xfId="9511"/>
    <cellStyle name="Moneda 21 6 2 2 2" xfId="9512"/>
    <cellStyle name="Moneda 21 7 2 2" xfId="9513"/>
    <cellStyle name="Moneda 21 8 2 2" xfId="9514"/>
    <cellStyle name="Moneda 22 2 7 2" xfId="9515"/>
    <cellStyle name="Moneda 22 2 2 6 2" xfId="9516"/>
    <cellStyle name="Moneda 22 2 2 2 3 2" xfId="9517"/>
    <cellStyle name="Moneda 22 2 2 2 2 2 2" xfId="9518"/>
    <cellStyle name="Moneda 22 2 2 3 3 2" xfId="9519"/>
    <cellStyle name="Moneda 22 2 2 3 2 2 2" xfId="9520"/>
    <cellStyle name="Moneda 22 2 2 4 3 2" xfId="9521"/>
    <cellStyle name="Moneda 22 2 2 4 2 2 2" xfId="9522"/>
    <cellStyle name="Moneda 22 2 2 5 2 2" xfId="9523"/>
    <cellStyle name="Moneda 22 2 3 3 2" xfId="9524"/>
    <cellStyle name="Moneda 22 2 3 2 2 2" xfId="9525"/>
    <cellStyle name="Moneda 22 2 4 3 2" xfId="9526"/>
    <cellStyle name="Moneda 22 2 4 2 2 2" xfId="9527"/>
    <cellStyle name="Moneda 22 2 5 3 2" xfId="9528"/>
    <cellStyle name="Moneda 22 2 5 2 2 2" xfId="9529"/>
    <cellStyle name="Moneda 22 2 6 2 2" xfId="9530"/>
    <cellStyle name="Moneda 22 3 6 2" xfId="9531"/>
    <cellStyle name="Moneda 22 3 2 3 2" xfId="9532"/>
    <cellStyle name="Moneda 22 3 2 2 2 2" xfId="9533"/>
    <cellStyle name="Moneda 22 3 3 3 2" xfId="9534"/>
    <cellStyle name="Moneda 22 3 3 2 2 2" xfId="9535"/>
    <cellStyle name="Moneda 22 3 4 3 2" xfId="9536"/>
    <cellStyle name="Moneda 22 3 4 2 2 2" xfId="9537"/>
    <cellStyle name="Moneda 22 3 5 2 2" xfId="9538"/>
    <cellStyle name="Moneda 22 4 3 2" xfId="9539"/>
    <cellStyle name="Moneda 22 4 2 2 2" xfId="9540"/>
    <cellStyle name="Moneda 22 5 3 2" xfId="9541"/>
    <cellStyle name="Moneda 22 5 2 2 2" xfId="9542"/>
    <cellStyle name="Moneda 22 6 3 2" xfId="9543"/>
    <cellStyle name="Moneda 22 6 2 2 2" xfId="9544"/>
    <cellStyle name="Moneda 22 7 2 2" xfId="9545"/>
    <cellStyle name="Moneda 22 8 2 2" xfId="9546"/>
    <cellStyle name="Moneda 23 2 6 2" xfId="9547"/>
    <cellStyle name="Moneda 23 2 2 3 2" xfId="9548"/>
    <cellStyle name="Moneda 23 2 2 2 2 2" xfId="9549"/>
    <cellStyle name="Moneda 23 2 3 3 2" xfId="9550"/>
    <cellStyle name="Moneda 23 2 3 2 2 2" xfId="9551"/>
    <cellStyle name="Moneda 23 2 4 3 2" xfId="9552"/>
    <cellStyle name="Moneda 23 2 4 2 2 2" xfId="9553"/>
    <cellStyle name="Moneda 23 2 5 2 2" xfId="9554"/>
    <cellStyle name="Moneda 23 3 3 2" xfId="9555"/>
    <cellStyle name="Moneda 23 3 2 2 2" xfId="9556"/>
    <cellStyle name="Moneda 23 4 3 2" xfId="9557"/>
    <cellStyle name="Moneda 23 4 2 2 2" xfId="9558"/>
    <cellStyle name="Moneda 23 5 3 2" xfId="9559"/>
    <cellStyle name="Moneda 23 5 2 2 2" xfId="9560"/>
    <cellStyle name="Moneda 23 6 2 2" xfId="9561"/>
    <cellStyle name="Moneda 23 7 2 2" xfId="9562"/>
    <cellStyle name="Moneda 24 2 6 2" xfId="9563"/>
    <cellStyle name="Moneda 24 2 2 3 2" xfId="9564"/>
    <cellStyle name="Moneda 24 2 2 2 2 2" xfId="9565"/>
    <cellStyle name="Moneda 24 2 3 3 2" xfId="9566"/>
    <cellStyle name="Moneda 24 2 3 2 2 2" xfId="9567"/>
    <cellStyle name="Moneda 24 2 4 3 2" xfId="9568"/>
    <cellStyle name="Moneda 24 2 4 2 2 2" xfId="9569"/>
    <cellStyle name="Moneda 24 2 5 2 2" xfId="9570"/>
    <cellStyle name="Moneda 24 3 3 2" xfId="9571"/>
    <cellStyle name="Moneda 24 3 2 2 2" xfId="9572"/>
    <cellStyle name="Moneda 24 4 3 2" xfId="9573"/>
    <cellStyle name="Moneda 24 4 2 2 2" xfId="9574"/>
    <cellStyle name="Moneda 24 5 3 2" xfId="9575"/>
    <cellStyle name="Moneda 24 5 2 2 2" xfId="9576"/>
    <cellStyle name="Moneda 24 6 2 2" xfId="9577"/>
    <cellStyle name="Moneda 24 7 2 2" xfId="9578"/>
    <cellStyle name="Moneda 25 6 2" xfId="9579"/>
    <cellStyle name="Moneda 25 2 3 2" xfId="9580"/>
    <cellStyle name="Moneda 25 2 2 2 2" xfId="9581"/>
    <cellStyle name="Moneda 25 3 3 2" xfId="9582"/>
    <cellStyle name="Moneda 25 3 2 2 2" xfId="9583"/>
    <cellStyle name="Moneda 25 4 3 2" xfId="9584"/>
    <cellStyle name="Moneda 25 4 2 2 2" xfId="9585"/>
    <cellStyle name="Moneda 25 5 2 2" xfId="9586"/>
    <cellStyle name="Moneda 26 6 2" xfId="9587"/>
    <cellStyle name="Moneda 26 2 3 2" xfId="9588"/>
    <cellStyle name="Moneda 26 2 2 2 2" xfId="9589"/>
    <cellStyle name="Moneda 26 3 3 2" xfId="9590"/>
    <cellStyle name="Moneda 26 3 2 2 2" xfId="9591"/>
    <cellStyle name="Moneda 26 4 3 2" xfId="9592"/>
    <cellStyle name="Moneda 26 4 2 2 2" xfId="9593"/>
    <cellStyle name="Moneda 26 5 2 2" xfId="9594"/>
    <cellStyle name="Moneda 27 6 2" xfId="9595"/>
    <cellStyle name="Moneda 27 2 3 2" xfId="9596"/>
    <cellStyle name="Moneda 27 2 2 2 2" xfId="9597"/>
    <cellStyle name="Moneda 27 3 3 2" xfId="9598"/>
    <cellStyle name="Moneda 27 3 2 2 2" xfId="9599"/>
    <cellStyle name="Moneda 27 4 3 2" xfId="9600"/>
    <cellStyle name="Moneda 27 4 2 2 2" xfId="9601"/>
    <cellStyle name="Moneda 27 5 2 2" xfId="9602"/>
    <cellStyle name="Moneda 28 6 2" xfId="9603"/>
    <cellStyle name="Moneda 28 2 3 2" xfId="9604"/>
    <cellStyle name="Moneda 28 2 2 2 2" xfId="9605"/>
    <cellStyle name="Moneda 28 3 3 2" xfId="9606"/>
    <cellStyle name="Moneda 28 3 2 2 2" xfId="9607"/>
    <cellStyle name="Moneda 28 4 3 2" xfId="9608"/>
    <cellStyle name="Moneda 28 4 2 2 2" xfId="9609"/>
    <cellStyle name="Moneda 28 5 2 2" xfId="9610"/>
    <cellStyle name="Moneda 29 6 2" xfId="9611"/>
    <cellStyle name="Moneda 29 2 3 2" xfId="9612"/>
    <cellStyle name="Moneda 29 2 2 2 2" xfId="9613"/>
    <cellStyle name="Moneda 29 3 3 2" xfId="9614"/>
    <cellStyle name="Moneda 29 3 2 2 2" xfId="9615"/>
    <cellStyle name="Moneda 29 4 3 2" xfId="9616"/>
    <cellStyle name="Moneda 29 4 2 2 2" xfId="9617"/>
    <cellStyle name="Moneda 29 5 2 2" xfId="9618"/>
    <cellStyle name="Moneda 3 10 6 2" xfId="9619"/>
    <cellStyle name="Moneda 3 10 2 3 2" xfId="9620"/>
    <cellStyle name="Moneda 3 10 2 2 2 2" xfId="9621"/>
    <cellStyle name="Moneda 3 10 3 3 2" xfId="9622"/>
    <cellStyle name="Moneda 3 10 3 2 2 2" xfId="9623"/>
    <cellStyle name="Moneda 3 10 4 3 2" xfId="9624"/>
    <cellStyle name="Moneda 3 10 4 2 2 2" xfId="9625"/>
    <cellStyle name="Moneda 3 10 5 2 2" xfId="9626"/>
    <cellStyle name="Moneda 3 11 3 2" xfId="9627"/>
    <cellStyle name="Moneda 3 11 2 2 2" xfId="9628"/>
    <cellStyle name="Moneda 3 12 3 2" xfId="9629"/>
    <cellStyle name="Moneda 3 12 2 2 2" xfId="9630"/>
    <cellStyle name="Moneda 3 13 3 2" xfId="9631"/>
    <cellStyle name="Moneda 3 13 2 2 2" xfId="9632"/>
    <cellStyle name="Moneda 3 14 3 2" xfId="9633"/>
    <cellStyle name="Moneda 3 14 2 2 2" xfId="9634"/>
    <cellStyle name="Moneda 3 15 2 2 2" xfId="9635"/>
    <cellStyle name="Moneda 3 2 12 2" xfId="9636"/>
    <cellStyle name="Moneda 3 2 10 3 2" xfId="9637"/>
    <cellStyle name="Moneda 3 2 10 2 2 2" xfId="9638"/>
    <cellStyle name="Moneda 3 2 11 2 2" xfId="9639"/>
    <cellStyle name="Moneda 3 2 2 8 2" xfId="9640"/>
    <cellStyle name="Moneda 3 2 2 2 7 2" xfId="9641"/>
    <cellStyle name="Moneda 3 2 2 2 2 6 2" xfId="9642"/>
    <cellStyle name="Moneda 3 2 2 2 2 2 3 2" xfId="9643"/>
    <cellStyle name="Moneda 3 2 2 2 2 2 2 2 2" xfId="9644"/>
    <cellStyle name="Moneda 3 2 2 2 2 3 3 2" xfId="9645"/>
    <cellStyle name="Moneda 3 2 2 2 2 3 2 2 2" xfId="9646"/>
    <cellStyle name="Moneda 3 2 2 2 2 4 3 2" xfId="9647"/>
    <cellStyle name="Moneda 3 2 2 2 2 4 2 2 2" xfId="9648"/>
    <cellStyle name="Moneda 3 2 2 2 2 5 2 2" xfId="9649"/>
    <cellStyle name="Moneda 3 2 2 2 3 3 2" xfId="9650"/>
    <cellStyle name="Moneda 3 2 2 2 3 2 2 2" xfId="9651"/>
    <cellStyle name="Moneda 3 2 2 2 4 3 2" xfId="9652"/>
    <cellStyle name="Moneda 3 2 2 2 4 2 2 2" xfId="9653"/>
    <cellStyle name="Moneda 3 2 2 2 5 3 2" xfId="9654"/>
    <cellStyle name="Moneda 3 2 2 2 5 2 2 2" xfId="9655"/>
    <cellStyle name="Moneda 3 2 2 2 6 2 2" xfId="9656"/>
    <cellStyle name="Moneda 3 2 2 3 6 2" xfId="9657"/>
    <cellStyle name="Moneda 3 2 2 3 2 4 2" xfId="9658"/>
    <cellStyle name="Moneda 3 2 2 3 2 2 3 2" xfId="9659"/>
    <cellStyle name="Moneda 3 2 2 3 2 2 2 2 2" xfId="9660"/>
    <cellStyle name="Moneda 3 2 2 3 2 3 2 2" xfId="9661"/>
    <cellStyle name="Moneda 3 2 2 3 3 3 2" xfId="9662"/>
    <cellStyle name="Moneda 3 2 2 3 3 2 2 2" xfId="9663"/>
    <cellStyle name="Moneda 3 2 2 3 4 3 2" xfId="9664"/>
    <cellStyle name="Moneda 3 2 2 3 4 2 2 2" xfId="9665"/>
    <cellStyle name="Moneda 3 2 2 3 5 2 2" xfId="9666"/>
    <cellStyle name="Moneda 3 2 2 4 5 2" xfId="9667"/>
    <cellStyle name="Moneda 3 2 2 4 2 4 2" xfId="9668"/>
    <cellStyle name="Moneda 3 2 2 4 2 2 3 2" xfId="9669"/>
    <cellStyle name="Moneda 3 2 2 4 2 2 2 2 2" xfId="9670"/>
    <cellStyle name="Moneda 3 2 2 4 2 3 2 2" xfId="9671"/>
    <cellStyle name="Moneda 3 2 2 4 3 3 2" xfId="9672"/>
    <cellStyle name="Moneda 3 2 2 4 3 2 2 2" xfId="9673"/>
    <cellStyle name="Moneda 3 2 2 4 4 2 2" xfId="9674"/>
    <cellStyle name="Moneda 3 2 2 5 4 2" xfId="9675"/>
    <cellStyle name="Moneda 3 2 2 5 2 3 2" xfId="9676"/>
    <cellStyle name="Moneda 3 2 2 5 2 2 2 2" xfId="9677"/>
    <cellStyle name="Moneda 3 2 2 5 3 2 2" xfId="9678"/>
    <cellStyle name="Moneda 3 2 2 6 3 2" xfId="9679"/>
    <cellStyle name="Moneda 3 2 2 6 2 2 2" xfId="9680"/>
    <cellStyle name="Moneda 3 2 2 7 2 2" xfId="9681"/>
    <cellStyle name="Moneda 3 2 3 8 2" xfId="9682"/>
    <cellStyle name="Moneda 3 2 3 2 7 2" xfId="9683"/>
    <cellStyle name="Moneda 3 2 3 2 2 6 2" xfId="9684"/>
    <cellStyle name="Moneda 3 2 3 2 2 2 3 2" xfId="9685"/>
    <cellStyle name="Moneda 3 2 3 2 2 2 2 2 2" xfId="9686"/>
    <cellStyle name="Moneda 3 2 3 2 2 3 3 2" xfId="9687"/>
    <cellStyle name="Moneda 3 2 3 2 2 3 2 2 2" xfId="9688"/>
    <cellStyle name="Moneda 3 2 3 2 2 4 3 2" xfId="9689"/>
    <cellStyle name="Moneda 3 2 3 2 2 4 2 2 2" xfId="9690"/>
    <cellStyle name="Moneda 3 2 3 2 2 5 2 2" xfId="9691"/>
    <cellStyle name="Moneda 3 2 3 2 3 3 2" xfId="9692"/>
    <cellStyle name="Moneda 3 2 3 2 3 2 2 2" xfId="9693"/>
    <cellStyle name="Moneda 3 2 3 2 4 3 2" xfId="9694"/>
    <cellStyle name="Moneda 3 2 3 2 4 2 2 2" xfId="9695"/>
    <cellStyle name="Moneda 3 2 3 2 5 3 2" xfId="9696"/>
    <cellStyle name="Moneda 3 2 3 2 5 2 2 2" xfId="9697"/>
    <cellStyle name="Moneda 3 2 3 2 6 2 2" xfId="9698"/>
    <cellStyle name="Moneda 3 2 3 3 6 2" xfId="9699"/>
    <cellStyle name="Moneda 3 2 3 3 2 3 2" xfId="9700"/>
    <cellStyle name="Moneda 3 2 3 3 2 2 2 2" xfId="9701"/>
    <cellStyle name="Moneda 3 2 3 3 3 3 2" xfId="9702"/>
    <cellStyle name="Moneda 3 2 3 3 3 2 2 2" xfId="9703"/>
    <cellStyle name="Moneda 3 2 3 3 4 3 2" xfId="9704"/>
    <cellStyle name="Moneda 3 2 3 3 4 2 2 2" xfId="9705"/>
    <cellStyle name="Moneda 3 2 3 3 5 2 2" xfId="9706"/>
    <cellStyle name="Moneda 3 2 3 4 3 2" xfId="9707"/>
    <cellStyle name="Moneda 3 2 3 4 2 2 2" xfId="9708"/>
    <cellStyle name="Moneda 3 2 3 5 3 2" xfId="9709"/>
    <cellStyle name="Moneda 3 2 3 5 2 2 2" xfId="9710"/>
    <cellStyle name="Moneda 3 2 3 6 3 2" xfId="9711"/>
    <cellStyle name="Moneda 3 2 3 6 2 2 2" xfId="9712"/>
    <cellStyle name="Moneda 3 2 3 7 2 2" xfId="9713"/>
    <cellStyle name="Moneda 3 2 4 8 2" xfId="9714"/>
    <cellStyle name="Moneda 3 2 4 2 7 2" xfId="9715"/>
    <cellStyle name="Moneda 3 2 4 2 2 6 2" xfId="9716"/>
    <cellStyle name="Moneda 3 2 4 2 2 2 3 2" xfId="9717"/>
    <cellStyle name="Moneda 3 2 4 2 2 2 2 2 2" xfId="9718"/>
    <cellStyle name="Moneda 3 2 4 2 2 3 3 2" xfId="9719"/>
    <cellStyle name="Moneda 3 2 4 2 2 3 2 2 2" xfId="9720"/>
    <cellStyle name="Moneda 3 2 4 2 2 4 3 2" xfId="9721"/>
    <cellStyle name="Moneda 3 2 4 2 2 4 2 2 2" xfId="9722"/>
    <cellStyle name="Moneda 3 2 4 2 2 5 2 2" xfId="9723"/>
    <cellStyle name="Moneda 3 2 4 2 3 3 2" xfId="9724"/>
    <cellStyle name="Moneda 3 2 4 2 3 2 2 2" xfId="9725"/>
    <cellStyle name="Moneda 3 2 4 2 4 3 2" xfId="9726"/>
    <cellStyle name="Moneda 3 2 4 2 4 2 2 2" xfId="9727"/>
    <cellStyle name="Moneda 3 2 4 2 5 3 2" xfId="9728"/>
    <cellStyle name="Moneda 3 2 4 2 5 2 2 2" xfId="9729"/>
    <cellStyle name="Moneda 3 2 4 2 6 2 2" xfId="9730"/>
    <cellStyle name="Moneda 3 2 4 3 6 2" xfId="9731"/>
    <cellStyle name="Moneda 3 2 4 3 2 3 2" xfId="9732"/>
    <cellStyle name="Moneda 3 2 4 3 2 2 2 2" xfId="9733"/>
    <cellStyle name="Moneda 3 2 4 3 3 3 2" xfId="9734"/>
    <cellStyle name="Moneda 3 2 4 3 3 2 2 2" xfId="9735"/>
    <cellStyle name="Moneda 3 2 4 3 4 3 2" xfId="9736"/>
    <cellStyle name="Moneda 3 2 4 3 4 2 2 2" xfId="9737"/>
    <cellStyle name="Moneda 3 2 4 3 5 2 2" xfId="9738"/>
    <cellStyle name="Moneda 3 2 4 4 3 2" xfId="9739"/>
    <cellStyle name="Moneda 3 2 4 4 2 2 2" xfId="9740"/>
    <cellStyle name="Moneda 3 2 4 5 3 2" xfId="9741"/>
    <cellStyle name="Moneda 3 2 4 5 2 2 2" xfId="9742"/>
    <cellStyle name="Moneda 3 2 4 6 3 2" xfId="9743"/>
    <cellStyle name="Moneda 3 2 4 6 2 2 2" xfId="9744"/>
    <cellStyle name="Moneda 3 2 4 7 2 2" xfId="9745"/>
    <cellStyle name="Moneda 3 2 5 7 2" xfId="9746"/>
    <cellStyle name="Moneda 3 2 5 2 6 2" xfId="9747"/>
    <cellStyle name="Moneda 3 2 5 2 2 3 2" xfId="9748"/>
    <cellStyle name="Moneda 3 2 5 2 2 2 2 2" xfId="9749"/>
    <cellStyle name="Moneda 3 2 5 2 3 3 2" xfId="9750"/>
    <cellStyle name="Moneda 3 2 5 2 3 2 2 2" xfId="9751"/>
    <cellStyle name="Moneda 3 2 5 2 4 3 2" xfId="9752"/>
    <cellStyle name="Moneda 3 2 5 2 4 2 2 2" xfId="9753"/>
    <cellStyle name="Moneda 3 2 5 2 5 2 2" xfId="9754"/>
    <cellStyle name="Moneda 3 2 5 3 3 2" xfId="9755"/>
    <cellStyle name="Moneda 3 2 5 3 2 2 2" xfId="9756"/>
    <cellStyle name="Moneda 3 2 5 4 3 2" xfId="9757"/>
    <cellStyle name="Moneda 3 2 5 4 2 2 2" xfId="9758"/>
    <cellStyle name="Moneda 3 2 5 5 3 2" xfId="9759"/>
    <cellStyle name="Moneda 3 2 5 5 2 2 2" xfId="9760"/>
    <cellStyle name="Moneda 3 2 5 6 2 2" xfId="9761"/>
    <cellStyle name="Moneda 3 2 6 5 2" xfId="9762"/>
    <cellStyle name="Moneda 3 2 6 2 4 2" xfId="9763"/>
    <cellStyle name="Moneda 3 2 6 2 2 2 2" xfId="9764"/>
    <cellStyle name="Moneda 3 2 6 3 2 2" xfId="9765"/>
    <cellStyle name="Moneda 3 2 7 6 2" xfId="9766"/>
    <cellStyle name="Moneda 3 2 7 2 3 2" xfId="9767"/>
    <cellStyle name="Moneda 3 2 7 2 2 2 2" xfId="9768"/>
    <cellStyle name="Moneda 3 2 7 3 3 2" xfId="9769"/>
    <cellStyle name="Moneda 3 2 7 3 2 2 2" xfId="9770"/>
    <cellStyle name="Moneda 3 2 7 4 3 2" xfId="9771"/>
    <cellStyle name="Moneda 3 2 7 4 2 2 2" xfId="9772"/>
    <cellStyle name="Moneda 3 2 7 5 2 2" xfId="9773"/>
    <cellStyle name="Moneda 3 2 8 2 2 2" xfId="9774"/>
    <cellStyle name="Moneda 3 2 8 3 2 2" xfId="9775"/>
    <cellStyle name="Moneda 3 2 9 3 2" xfId="9776"/>
    <cellStyle name="Moneda 3 2 9 2 2 2" xfId="9777"/>
    <cellStyle name="Moneda 3 3 9 2" xfId="9778"/>
    <cellStyle name="Moneda 3 3 2 8 2" xfId="9779"/>
    <cellStyle name="Moneda 3 3 2 2 6 2" xfId="9780"/>
    <cellStyle name="Moneda 3 3 2 2 2 3 2" xfId="9781"/>
    <cellStyle name="Moneda 3 3 2 2 2 2 2 2" xfId="9782"/>
    <cellStyle name="Moneda 3 3 2 2 3 3 2" xfId="9783"/>
    <cellStyle name="Moneda 3 3 2 2 3 2 2 2" xfId="9784"/>
    <cellStyle name="Moneda 3 3 2 2 4 3 2" xfId="9785"/>
    <cellStyle name="Moneda 3 3 2 2 4 2 2 2" xfId="9786"/>
    <cellStyle name="Moneda 3 3 2 2 5 2 2" xfId="9787"/>
    <cellStyle name="Moneda 3 3 2 3 3 2" xfId="9788"/>
    <cellStyle name="Moneda 3 3 2 3 2 2 2" xfId="9789"/>
    <cellStyle name="Moneda 3 3 2 4 3 2" xfId="9790"/>
    <cellStyle name="Moneda 3 3 2 4 2 2 2" xfId="9791"/>
    <cellStyle name="Moneda 3 3 2 5 3 2" xfId="9792"/>
    <cellStyle name="Moneda 3 3 2 5 2 2 2" xfId="9793"/>
    <cellStyle name="Moneda 3 3 2 6 2 2" xfId="9794"/>
    <cellStyle name="Moneda 3 3 2 7 2 2" xfId="9795"/>
    <cellStyle name="Moneda 3 3 3 6 2" xfId="9796"/>
    <cellStyle name="Moneda 3 3 3 2 3 2" xfId="9797"/>
    <cellStyle name="Moneda 3 3 3 2 2 2 2" xfId="9798"/>
    <cellStyle name="Moneda 3 3 3 3 3 2" xfId="9799"/>
    <cellStyle name="Moneda 3 3 3 3 2 2 2" xfId="9800"/>
    <cellStyle name="Moneda 3 3 3 4 3 2" xfId="9801"/>
    <cellStyle name="Moneda 3 3 3 4 2 2 2" xfId="9802"/>
    <cellStyle name="Moneda 3 3 3 5 2 2" xfId="9803"/>
    <cellStyle name="Moneda 3 3 4 3 2" xfId="9804"/>
    <cellStyle name="Moneda 3 3 4 2 2 2" xfId="9805"/>
    <cellStyle name="Moneda 3 3 5 3 2" xfId="9806"/>
    <cellStyle name="Moneda 3 3 5 2 2 2" xfId="9807"/>
    <cellStyle name="Moneda 3 3 6 3 2" xfId="9808"/>
    <cellStyle name="Moneda 3 3 6 2 2 2" xfId="9809"/>
    <cellStyle name="Moneda 3 3 7 2 2" xfId="9810"/>
    <cellStyle name="Moneda 3 3 8 2 2" xfId="9811"/>
    <cellStyle name="Moneda 3 4 8 2" xfId="9812"/>
    <cellStyle name="Moneda 3 4 2 7 2" xfId="9813"/>
    <cellStyle name="Moneda 3 4 2 2 6 2" xfId="9814"/>
    <cellStyle name="Moneda 3 4 2 2 2 3 2" xfId="9815"/>
    <cellStyle name="Moneda 3 4 2 2 2 2 2 2" xfId="9816"/>
    <cellStyle name="Moneda 3 4 2 2 3 3 2" xfId="9817"/>
    <cellStyle name="Moneda 3 4 2 2 3 2 2 2" xfId="9818"/>
    <cellStyle name="Moneda 3 4 2 2 4 3 2" xfId="9819"/>
    <cellStyle name="Moneda 3 4 2 2 4 2 2 2" xfId="9820"/>
    <cellStyle name="Moneda 3 4 2 2 5 2 2" xfId="9821"/>
    <cellStyle name="Moneda 3 4 2 3 3 2" xfId="9822"/>
    <cellStyle name="Moneda 3 4 2 3 2 2 2" xfId="9823"/>
    <cellStyle name="Moneda 3 4 2 4 3 2" xfId="9824"/>
    <cellStyle name="Moneda 3 4 2 4 2 2 2" xfId="9825"/>
    <cellStyle name="Moneda 3 4 2 5 3 2" xfId="9826"/>
    <cellStyle name="Moneda 3 4 2 5 2 2 2" xfId="9827"/>
    <cellStyle name="Moneda 3 4 2 6 2 2" xfId="9828"/>
    <cellStyle name="Moneda 3 4 3 6 2" xfId="9829"/>
    <cellStyle name="Moneda 3 4 3 2 3 2" xfId="9830"/>
    <cellStyle name="Moneda 3 4 3 2 2 2 2" xfId="9831"/>
    <cellStyle name="Moneda 3 4 3 3 3 2" xfId="9832"/>
    <cellStyle name="Moneda 3 4 3 3 2 2 2" xfId="9833"/>
    <cellStyle name="Moneda 3 4 3 4 3 2" xfId="9834"/>
    <cellStyle name="Moneda 3 4 3 4 2 2 2" xfId="9835"/>
    <cellStyle name="Moneda 3 4 3 5 2 2" xfId="9836"/>
    <cellStyle name="Moneda 3 4 4 3 2" xfId="9837"/>
    <cellStyle name="Moneda 3 4 4 2 2 2" xfId="9838"/>
    <cellStyle name="Moneda 3 4 5 3 2" xfId="9839"/>
    <cellStyle name="Moneda 3 4 5 2 2 2" xfId="9840"/>
    <cellStyle name="Moneda 3 4 6 3 2" xfId="9841"/>
    <cellStyle name="Moneda 3 4 6 2 2 2" xfId="9842"/>
    <cellStyle name="Moneda 3 4 7 2 2" xfId="9843"/>
    <cellStyle name="Moneda 3 5 2 7 2" xfId="9844"/>
    <cellStyle name="Moneda 3 5 2 2 6 2" xfId="9845"/>
    <cellStyle name="Moneda 3 5 2 2 2 3 2" xfId="9846"/>
    <cellStyle name="Moneda 3 5 2 2 2 2 2 2" xfId="9847"/>
    <cellStyle name="Moneda 3 5 2 2 3 3 2" xfId="9848"/>
    <cellStyle name="Moneda 3 5 2 2 3 2 2 2" xfId="9849"/>
    <cellStyle name="Moneda 3 5 2 2 4 3 2" xfId="9850"/>
    <cellStyle name="Moneda 3 5 2 2 4 2 2 2" xfId="9851"/>
    <cellStyle name="Moneda 3 5 2 2 5 2 2" xfId="9852"/>
    <cellStyle name="Moneda 3 5 2 3 3 2" xfId="9853"/>
    <cellStyle name="Moneda 3 5 2 3 2 2 2" xfId="9854"/>
    <cellStyle name="Moneda 3 5 2 4 3 2" xfId="9855"/>
    <cellStyle name="Moneda 3 5 2 4 2 2 2" xfId="9856"/>
    <cellStyle name="Moneda 3 5 2 5 3 2" xfId="9857"/>
    <cellStyle name="Moneda 3 5 2 5 2 2 2" xfId="9858"/>
    <cellStyle name="Moneda 3 5 2 6 2 2" xfId="9859"/>
    <cellStyle name="Moneda 3 5 3 6 2" xfId="9860"/>
    <cellStyle name="Moneda 3 5 3 2 3 2" xfId="9861"/>
    <cellStyle name="Moneda 3 5 3 2 2 2 2" xfId="9862"/>
    <cellStyle name="Moneda 3 5 3 3 3 2" xfId="9863"/>
    <cellStyle name="Moneda 3 5 3 3 2 2 2" xfId="9864"/>
    <cellStyle name="Moneda 3 5 3 4 3 2" xfId="9865"/>
    <cellStyle name="Moneda 3 5 3 4 2 2 2" xfId="9866"/>
    <cellStyle name="Moneda 3 5 3 5 2 2" xfId="9867"/>
    <cellStyle name="Moneda 3 5 4 3 2" xfId="9868"/>
    <cellStyle name="Moneda 3 5 4 2 2 2" xfId="9869"/>
    <cellStyle name="Moneda 3 5 5 3 2" xfId="9870"/>
    <cellStyle name="Moneda 3 5 5 2 2 2" xfId="9871"/>
    <cellStyle name="Moneda 3 5 6 3 2" xfId="9872"/>
    <cellStyle name="Moneda 3 5 6 2 2 2" xfId="9873"/>
    <cellStyle name="Moneda 3 5 7 2 2" xfId="9874"/>
    <cellStyle name="Moneda 3 5 8 2 2" xfId="9875"/>
    <cellStyle name="Moneda 3 8 7 2" xfId="9876"/>
    <cellStyle name="Moneda 3 8 2 6 2" xfId="9877"/>
    <cellStyle name="Moneda 3 8 2 2 3 2" xfId="9878"/>
    <cellStyle name="Moneda 3 8 2 2 2 2 2" xfId="9879"/>
    <cellStyle name="Moneda 3 8 2 3 3 2" xfId="9880"/>
    <cellStyle name="Moneda 3 8 2 3 2 2 2" xfId="9881"/>
    <cellStyle name="Moneda 3 8 2 4 3 2" xfId="9882"/>
    <cellStyle name="Moneda 3 8 2 4 2 2 2" xfId="9883"/>
    <cellStyle name="Moneda 3 8 2 5 2 2" xfId="9884"/>
    <cellStyle name="Moneda 3 8 3 3 2" xfId="9885"/>
    <cellStyle name="Moneda 3 8 3 2 2 2" xfId="9886"/>
    <cellStyle name="Moneda 3 8 4 3 2" xfId="9887"/>
    <cellStyle name="Moneda 3 8 4 2 2 2" xfId="9888"/>
    <cellStyle name="Moneda 3 8 5 3 2" xfId="9889"/>
    <cellStyle name="Moneda 3 8 5 2 2 2" xfId="9890"/>
    <cellStyle name="Moneda 3 8 6 2 2" xfId="9891"/>
    <cellStyle name="Moneda 30 6 2" xfId="9892"/>
    <cellStyle name="Moneda 30 2 3 2" xfId="9893"/>
    <cellStyle name="Moneda 30 2 2 2 2" xfId="9894"/>
    <cellStyle name="Moneda 30 3 3 2" xfId="9895"/>
    <cellStyle name="Moneda 30 3 2 2 2" xfId="9896"/>
    <cellStyle name="Moneda 30 4 3 2" xfId="9897"/>
    <cellStyle name="Moneda 30 4 2 2 2" xfId="9898"/>
    <cellStyle name="Moneda 30 5 2 2" xfId="9899"/>
    <cellStyle name="Moneda 31 3 2" xfId="9900"/>
    <cellStyle name="Moneda 31 2 2 2" xfId="9901"/>
    <cellStyle name="Moneda 32 3 2" xfId="9902"/>
    <cellStyle name="Moneda 32 2 2 2" xfId="9903"/>
    <cellStyle name="Moneda 33 3 2" xfId="9904"/>
    <cellStyle name="Moneda 33 2 2 2" xfId="9905"/>
    <cellStyle name="Moneda 34 3 2" xfId="9906"/>
    <cellStyle name="Moneda 34 2 2 2" xfId="9907"/>
    <cellStyle name="Moneda 35 3 2" xfId="9908"/>
    <cellStyle name="Moneda 35 2 2 2" xfId="9909"/>
    <cellStyle name="Moneda 36 3 2" xfId="9910"/>
    <cellStyle name="Moneda 36 2 2 2" xfId="9911"/>
    <cellStyle name="Moneda 37 3 2" xfId="9912"/>
    <cellStyle name="Moneda 37 2 2 2" xfId="9913"/>
    <cellStyle name="Moneda 38 3 2" xfId="9914"/>
    <cellStyle name="Moneda 38 2 2 2" xfId="9915"/>
    <cellStyle name="Moneda 39 3 2" xfId="9916"/>
    <cellStyle name="Moneda 39 2 2 2" xfId="9917"/>
    <cellStyle name="Moneda 40 3 2" xfId="9918"/>
    <cellStyle name="Moneda 40 2 2 2" xfId="9919"/>
    <cellStyle name="Moneda 41 3 2" xfId="9920"/>
    <cellStyle name="Moneda 41 2 2 2" xfId="9921"/>
    <cellStyle name="Moneda 42 3 2" xfId="9922"/>
    <cellStyle name="Moneda 42 2 2 2" xfId="9923"/>
    <cellStyle name="Moneda 43 3 2" xfId="9924"/>
    <cellStyle name="Moneda 43 2 2 2" xfId="9925"/>
    <cellStyle name="Moneda 44 3 2" xfId="9926"/>
    <cellStyle name="Moneda 44 2 2 2" xfId="9927"/>
    <cellStyle name="Moneda 45 3 2" xfId="9928"/>
    <cellStyle name="Moneda 45 2 2 2" xfId="9929"/>
    <cellStyle name="Moneda 46 3 2" xfId="9930"/>
    <cellStyle name="Moneda 46 2 2 2" xfId="9931"/>
    <cellStyle name="Moneda 47 3 2" xfId="9932"/>
    <cellStyle name="Moneda 47 2 2 2" xfId="9933"/>
    <cellStyle name="Moneda 48 3 2" xfId="9934"/>
    <cellStyle name="Moneda 48 2 2 2" xfId="9935"/>
    <cellStyle name="Moneda 49 2 2" xfId="9936"/>
    <cellStyle name="Moneda 5 4 2 2" xfId="9937"/>
    <cellStyle name="Moneda 5 5 2 2" xfId="9938"/>
    <cellStyle name="Moneda 50 2 2" xfId="9939"/>
    <cellStyle name="Moneda 51 2 2" xfId="9940"/>
    <cellStyle name="Moneda 52 2 2" xfId="9941"/>
    <cellStyle name="Moneda 6 13 2" xfId="9942"/>
    <cellStyle name="Moneda 6 10 3 2" xfId="9943"/>
    <cellStyle name="Moneda 6 10 2 2 2" xfId="9944"/>
    <cellStyle name="Moneda 6 11 3 2" xfId="9945"/>
    <cellStyle name="Moneda 6 11 2 2 2" xfId="9946"/>
    <cellStyle name="Moneda 6 12 2 2" xfId="9947"/>
    <cellStyle name="Moneda 6 2 12 2" xfId="9948"/>
    <cellStyle name="Moneda 6 2 10 2 2" xfId="9949"/>
    <cellStyle name="Moneda 6 2 11 2 2" xfId="9950"/>
    <cellStyle name="Moneda 6 2 2 8 2" xfId="9951"/>
    <cellStyle name="Moneda 6 2 2 2 7 2" xfId="9952"/>
    <cellStyle name="Moneda 6 2 2 2 2 6 2" xfId="9953"/>
    <cellStyle name="Moneda 6 2 2 2 2 2 3 2" xfId="9954"/>
    <cellStyle name="Moneda 6 2 2 2 2 2 2 2 2" xfId="9955"/>
    <cellStyle name="Moneda 6 2 2 2 2 3 3 2" xfId="9956"/>
    <cellStyle name="Moneda 6 2 2 2 2 3 2 2 2" xfId="9957"/>
    <cellStyle name="Moneda 6 2 2 2 2 4 3 2" xfId="9958"/>
    <cellStyle name="Moneda 6 2 2 2 2 4 2 2 2" xfId="9959"/>
    <cellStyle name="Moneda 6 2 2 2 2 5 2 2" xfId="9960"/>
    <cellStyle name="Moneda 6 2 2 2 3 3 2" xfId="9961"/>
    <cellStyle name="Moneda 6 2 2 2 3 2 2 2" xfId="9962"/>
    <cellStyle name="Moneda 6 2 2 2 4 3 2" xfId="9963"/>
    <cellStyle name="Moneda 6 2 2 2 4 2 2 2" xfId="9964"/>
    <cellStyle name="Moneda 6 2 2 2 5 3 2" xfId="9965"/>
    <cellStyle name="Moneda 6 2 2 2 5 2 2 2" xfId="9966"/>
    <cellStyle name="Moneda 6 2 2 2 6 2 2" xfId="9967"/>
    <cellStyle name="Moneda 6 2 2 3 6 2" xfId="9968"/>
    <cellStyle name="Moneda 6 2 2 3 2 3 2" xfId="9969"/>
    <cellStyle name="Moneda 6 2 2 3 2 2 2 2" xfId="9970"/>
    <cellStyle name="Moneda 6 2 2 3 3 3 2" xfId="9971"/>
    <cellStyle name="Moneda 6 2 2 3 3 2 2 2" xfId="9972"/>
    <cellStyle name="Moneda 6 2 2 3 4 3 2" xfId="9973"/>
    <cellStyle name="Moneda 6 2 2 3 4 2 2 2" xfId="9974"/>
    <cellStyle name="Moneda 6 2 2 3 5 2 2" xfId="9975"/>
    <cellStyle name="Moneda 6 2 2 4 3 2" xfId="9976"/>
    <cellStyle name="Moneda 6 2 2 4 2 2 2" xfId="9977"/>
    <cellStyle name="Moneda 6 2 2 5 3 2" xfId="9978"/>
    <cellStyle name="Moneda 6 2 2 5 2 2 2" xfId="9979"/>
    <cellStyle name="Moneda 6 2 2 6 3 2" xfId="9980"/>
    <cellStyle name="Moneda 6 2 2 6 2 2 2" xfId="9981"/>
    <cellStyle name="Moneda 6 2 2 7 2 2" xfId="9982"/>
    <cellStyle name="Moneda 6 2 3 8 2" xfId="9983"/>
    <cellStyle name="Moneda 6 2 3 2 7 2" xfId="9984"/>
    <cellStyle name="Moneda 6 2 3 2 2 6 2" xfId="9985"/>
    <cellStyle name="Moneda 6 2 3 2 2 2 3 2" xfId="9986"/>
    <cellStyle name="Moneda 6 2 3 2 2 2 2 2 2" xfId="9987"/>
    <cellStyle name="Moneda 6 2 3 2 2 3 3 2" xfId="9988"/>
    <cellStyle name="Moneda 6 2 3 2 2 3 2 2 2" xfId="9989"/>
    <cellStyle name="Moneda 6 2 3 2 2 4 3 2" xfId="9990"/>
    <cellStyle name="Moneda 6 2 3 2 2 4 2 2 2" xfId="9991"/>
    <cellStyle name="Moneda 6 2 3 2 2 5 2 2" xfId="9992"/>
    <cellStyle name="Moneda 6 2 3 2 3 3 2" xfId="9993"/>
    <cellStyle name="Moneda 6 2 3 2 3 2 2 2" xfId="9994"/>
    <cellStyle name="Moneda 6 2 3 2 4 3 2" xfId="9995"/>
    <cellStyle name="Moneda 6 2 3 2 4 2 2 2" xfId="9996"/>
    <cellStyle name="Moneda 6 2 3 2 5 3 2" xfId="9997"/>
    <cellStyle name="Moneda 6 2 3 2 5 2 2 2" xfId="9998"/>
    <cellStyle name="Moneda 6 2 3 2 6 2 2" xfId="9999"/>
    <cellStyle name="Moneda 6 2 3 3 6 2" xfId="10000"/>
    <cellStyle name="Moneda 6 2 3 3 2 3 2" xfId="10001"/>
    <cellStyle name="Moneda 6 2 3 3 2 2 2 2" xfId="10002"/>
    <cellStyle name="Moneda 6 2 3 3 3 3 2" xfId="10003"/>
    <cellStyle name="Moneda 6 2 3 3 3 2 2 2" xfId="10004"/>
    <cellStyle name="Moneda 6 2 3 3 4 3 2" xfId="10005"/>
    <cellStyle name="Moneda 6 2 3 3 4 2 2 2" xfId="10006"/>
    <cellStyle name="Moneda 6 2 3 3 5 2 2" xfId="10007"/>
    <cellStyle name="Moneda 6 2 3 4 3 2" xfId="10008"/>
    <cellStyle name="Moneda 6 2 3 4 2 2 2" xfId="10009"/>
    <cellStyle name="Moneda 6 2 3 5 3 2" xfId="10010"/>
    <cellStyle name="Moneda 6 2 3 5 2 2 2" xfId="10011"/>
    <cellStyle name="Moneda 6 2 3 6 3 2" xfId="10012"/>
    <cellStyle name="Moneda 6 2 3 6 2 2 2" xfId="10013"/>
    <cellStyle name="Moneda 6 2 3 7 2 2" xfId="10014"/>
    <cellStyle name="Moneda 6 2 4 8 2" xfId="10015"/>
    <cellStyle name="Moneda 6 2 4 2 7 2" xfId="10016"/>
    <cellStyle name="Moneda 6 2 4 2 2 6 2" xfId="10017"/>
    <cellStyle name="Moneda 6 2 4 2 2 2 3 2" xfId="10018"/>
    <cellStyle name="Moneda 6 2 4 2 2 2 2 2 2" xfId="10019"/>
    <cellStyle name="Moneda 6 2 4 2 2 3 3 2" xfId="10020"/>
    <cellStyle name="Moneda 6 2 4 2 2 3 2 2 2" xfId="10021"/>
    <cellStyle name="Moneda 6 2 4 2 2 4 3 2" xfId="10022"/>
    <cellStyle name="Moneda 6 2 4 2 2 4 2 2 2" xfId="10023"/>
    <cellStyle name="Moneda 6 2 4 2 2 5 2 2" xfId="10024"/>
    <cellStyle name="Moneda 6 2 4 2 3 3 2" xfId="10025"/>
    <cellStyle name="Moneda 6 2 4 2 3 2 2 2" xfId="10026"/>
    <cellStyle name="Moneda 6 2 4 2 4 3 2" xfId="10027"/>
    <cellStyle name="Moneda 6 2 4 2 4 2 2 2" xfId="10028"/>
    <cellStyle name="Moneda 6 2 4 2 5 3 2" xfId="10029"/>
    <cellStyle name="Moneda 6 2 4 2 5 2 2 2" xfId="10030"/>
    <cellStyle name="Moneda 6 2 4 2 6 2 2" xfId="10031"/>
    <cellStyle name="Moneda 6 2 4 3 6 2" xfId="10032"/>
    <cellStyle name="Moneda 6 2 4 3 2 3 2" xfId="10033"/>
    <cellStyle name="Moneda 6 2 4 3 2 2 2 2" xfId="10034"/>
    <cellStyle name="Moneda 6 2 4 3 3 3 2" xfId="10035"/>
    <cellStyle name="Moneda 6 2 4 3 3 2 2 2" xfId="10036"/>
    <cellStyle name="Moneda 6 2 4 3 4 3 2" xfId="10037"/>
    <cellStyle name="Moneda 6 2 4 3 4 2 2 2" xfId="10038"/>
    <cellStyle name="Moneda 6 2 4 3 5 2 2" xfId="10039"/>
    <cellStyle name="Moneda 6 2 4 4 3 2" xfId="10040"/>
    <cellStyle name="Moneda 6 2 4 4 2 2 2" xfId="10041"/>
    <cellStyle name="Moneda 6 2 4 5 3 2" xfId="10042"/>
    <cellStyle name="Moneda 6 2 4 5 2 2 2" xfId="10043"/>
    <cellStyle name="Moneda 6 2 4 6 3 2" xfId="10044"/>
    <cellStyle name="Moneda 6 2 4 6 2 2 2" xfId="10045"/>
    <cellStyle name="Moneda 6 2 4 7 2 2" xfId="10046"/>
    <cellStyle name="Moneda 6 2 5 7 2" xfId="10047"/>
    <cellStyle name="Moneda 6 2 5 2 6 2" xfId="10048"/>
    <cellStyle name="Moneda 6 2 5 2 2 3 2" xfId="10049"/>
    <cellStyle name="Moneda 6 2 5 2 2 2 2 2" xfId="10050"/>
    <cellStyle name="Moneda 6 2 5 2 3 3 2" xfId="10051"/>
    <cellStyle name="Moneda 6 2 5 2 3 2 2 2" xfId="10052"/>
    <cellStyle name="Moneda 6 2 5 2 4 3 2" xfId="10053"/>
    <cellStyle name="Moneda 6 2 5 2 4 2 2 2" xfId="10054"/>
    <cellStyle name="Moneda 6 2 5 2 5 2 2" xfId="10055"/>
    <cellStyle name="Moneda 6 2 5 3 3 2" xfId="10056"/>
    <cellStyle name="Moneda 6 2 5 3 2 2 2" xfId="10057"/>
    <cellStyle name="Moneda 6 2 5 4 3 2" xfId="10058"/>
    <cellStyle name="Moneda 6 2 5 4 2 2 2" xfId="10059"/>
    <cellStyle name="Moneda 6 2 5 5 3 2" xfId="10060"/>
    <cellStyle name="Moneda 6 2 5 5 2 2 2" xfId="10061"/>
    <cellStyle name="Moneda 6 2 5 6 2 2" xfId="10062"/>
    <cellStyle name="Moneda 6 2 6 6 2" xfId="10063"/>
    <cellStyle name="Moneda 6 2 6 2 3 2" xfId="10064"/>
    <cellStyle name="Moneda 6 2 6 2 2 2 2" xfId="10065"/>
    <cellStyle name="Moneda 6 2 6 3 3 2" xfId="10066"/>
    <cellStyle name="Moneda 6 2 6 3 2 2 2" xfId="10067"/>
    <cellStyle name="Moneda 6 2 6 4 3 2" xfId="10068"/>
    <cellStyle name="Moneda 6 2 6 4 2 2 2" xfId="10069"/>
    <cellStyle name="Moneda 6 2 6 5 2 2" xfId="10070"/>
    <cellStyle name="Moneda 6 2 7 3 2" xfId="10071"/>
    <cellStyle name="Moneda 6 2 7 2 2 2" xfId="10072"/>
    <cellStyle name="Moneda 6 2 8 3 2" xfId="10073"/>
    <cellStyle name="Moneda 6 2 8 2 2 2" xfId="10074"/>
    <cellStyle name="Moneda 6 2 9 3 2" xfId="10075"/>
    <cellStyle name="Moneda 6 2 9 2 2 2" xfId="10076"/>
    <cellStyle name="Moneda 6 3 8 2" xfId="10077"/>
    <cellStyle name="Moneda 6 3 2 7 2" xfId="10078"/>
    <cellStyle name="Moneda 6 3 2 2 6 2" xfId="10079"/>
    <cellStyle name="Moneda 6 3 2 2 2 3 2" xfId="10080"/>
    <cellStyle name="Moneda 6 3 2 2 2 2 2 2" xfId="10081"/>
    <cellStyle name="Moneda 6 3 2 2 3 3 2" xfId="10082"/>
    <cellStyle name="Moneda 6 3 2 2 3 2 2 2" xfId="10083"/>
    <cellStyle name="Moneda 6 3 2 2 4 3 2" xfId="10084"/>
    <cellStyle name="Moneda 6 3 2 2 4 2 2 2" xfId="10085"/>
    <cellStyle name="Moneda 6 3 2 2 5 2 2" xfId="10086"/>
    <cellStyle name="Moneda 6 3 2 3 3 2" xfId="10087"/>
    <cellStyle name="Moneda 6 3 2 3 2 2 2" xfId="10088"/>
    <cellStyle name="Moneda 6 3 2 4 3 2" xfId="10089"/>
    <cellStyle name="Moneda 6 3 2 4 2 2 2" xfId="10090"/>
    <cellStyle name="Moneda 6 3 2 5 3 2" xfId="10091"/>
    <cellStyle name="Moneda 6 3 2 5 2 2 2" xfId="10092"/>
    <cellStyle name="Moneda 6 3 2 6 2 2" xfId="10093"/>
    <cellStyle name="Moneda 6 3 3 6 2" xfId="10094"/>
    <cellStyle name="Moneda 6 3 3 2 3 2" xfId="10095"/>
    <cellStyle name="Moneda 6 3 3 2 2 2 2" xfId="10096"/>
    <cellStyle name="Moneda 6 3 3 3 3 2" xfId="10097"/>
    <cellStyle name="Moneda 6 3 3 3 2 2 2" xfId="10098"/>
    <cellStyle name="Moneda 6 3 3 4 3 2" xfId="10099"/>
    <cellStyle name="Moneda 6 3 3 4 2 2 2" xfId="10100"/>
    <cellStyle name="Moneda 6 3 3 5 2 2" xfId="10101"/>
    <cellStyle name="Moneda 6 3 4 3 2" xfId="10102"/>
    <cellStyle name="Moneda 6 3 4 2 2 2" xfId="10103"/>
    <cellStyle name="Moneda 6 3 5 3 2" xfId="10104"/>
    <cellStyle name="Moneda 6 3 5 2 2 2" xfId="10105"/>
    <cellStyle name="Moneda 6 3 6 3 2" xfId="10106"/>
    <cellStyle name="Moneda 6 3 6 2 2 2" xfId="10107"/>
    <cellStyle name="Moneda 6 3 7 2 2" xfId="10108"/>
    <cellStyle name="Moneda 6 4 8 2" xfId="10109"/>
    <cellStyle name="Moneda 6 4 2 7 2" xfId="10110"/>
    <cellStyle name="Moneda 6 4 2 2 6 2" xfId="10111"/>
    <cellStyle name="Moneda 6 4 2 2 2 3 2" xfId="10112"/>
    <cellStyle name="Moneda 6 4 2 2 2 2 2 2" xfId="10113"/>
    <cellStyle name="Moneda 6 4 2 2 3 3 2" xfId="10114"/>
    <cellStyle name="Moneda 6 4 2 2 3 2 2 2" xfId="10115"/>
    <cellStyle name="Moneda 6 4 2 2 4 3 2" xfId="10116"/>
    <cellStyle name="Moneda 6 4 2 2 4 2 2 2" xfId="10117"/>
    <cellStyle name="Moneda 6 4 2 2 5 2 2" xfId="10118"/>
    <cellStyle name="Moneda 6 4 2 3 3 2" xfId="10119"/>
    <cellStyle name="Moneda 6 4 2 3 2 2 2" xfId="10120"/>
    <cellStyle name="Moneda 6 4 2 4 3 2" xfId="10121"/>
    <cellStyle name="Moneda 6 4 2 4 2 2 2" xfId="10122"/>
    <cellStyle name="Moneda 6 4 2 5 3 2" xfId="10123"/>
    <cellStyle name="Moneda 6 4 2 5 2 2 2" xfId="10124"/>
    <cellStyle name="Moneda 6 4 2 6 2 2" xfId="10125"/>
    <cellStyle name="Moneda 6 4 3 6 2" xfId="10126"/>
    <cellStyle name="Moneda 6 4 3 2 3 2" xfId="10127"/>
    <cellStyle name="Moneda 6 4 3 2 2 2 2" xfId="10128"/>
    <cellStyle name="Moneda 6 4 3 3 3 2" xfId="10129"/>
    <cellStyle name="Moneda 6 4 3 3 2 2 2" xfId="10130"/>
    <cellStyle name="Moneda 6 4 3 4 3 2" xfId="10131"/>
    <cellStyle name="Moneda 6 4 3 4 2 2 2" xfId="10132"/>
    <cellStyle name="Moneda 6 4 3 5 2 2" xfId="10133"/>
    <cellStyle name="Moneda 6 4 4 3 2" xfId="10134"/>
    <cellStyle name="Moneda 6 4 4 2 2 2" xfId="10135"/>
    <cellStyle name="Moneda 6 4 5 3 2" xfId="10136"/>
    <cellStyle name="Moneda 6 4 5 2 2 2" xfId="10137"/>
    <cellStyle name="Moneda 6 4 6 3 2" xfId="10138"/>
    <cellStyle name="Moneda 6 4 6 2 2 2" xfId="10139"/>
    <cellStyle name="Moneda 6 4 7 2 2" xfId="10140"/>
    <cellStyle name="Moneda 6 5 8 2" xfId="10141"/>
    <cellStyle name="Moneda 6 5 2 7 2" xfId="10142"/>
    <cellStyle name="Moneda 6 5 2 2 6 2" xfId="10143"/>
    <cellStyle name="Moneda 6 5 2 2 2 3 2" xfId="10144"/>
    <cellStyle name="Moneda 6 5 2 2 2 2 2 2" xfId="10145"/>
    <cellStyle name="Moneda 6 5 2 2 3 3 2" xfId="10146"/>
    <cellStyle name="Moneda 6 5 2 2 3 2 2 2" xfId="10147"/>
    <cellStyle name="Moneda 6 5 2 2 4 3 2" xfId="10148"/>
    <cellStyle name="Moneda 6 5 2 2 4 2 2 2" xfId="10149"/>
    <cellStyle name="Moneda 6 5 2 2 5 2 2" xfId="10150"/>
    <cellStyle name="Moneda 6 5 2 3 3 2" xfId="10151"/>
    <cellStyle name="Moneda 6 5 2 3 2 2 2" xfId="10152"/>
    <cellStyle name="Moneda 6 5 2 4 3 2" xfId="10153"/>
    <cellStyle name="Moneda 6 5 2 4 2 2 2" xfId="10154"/>
    <cellStyle name="Moneda 6 5 2 5 3 2" xfId="10155"/>
    <cellStyle name="Moneda 6 5 2 5 2 2 2" xfId="10156"/>
    <cellStyle name="Moneda 6 5 2 6 2 2" xfId="10157"/>
    <cellStyle name="Moneda 6 5 3 6 2" xfId="10158"/>
    <cellStyle name="Moneda 6 5 3 2 3 2" xfId="10159"/>
    <cellStyle name="Moneda 6 5 3 2 2 2 2" xfId="10160"/>
    <cellStyle name="Moneda 6 5 3 3 3 2" xfId="10161"/>
    <cellStyle name="Moneda 6 5 3 3 2 2 2" xfId="10162"/>
    <cellStyle name="Moneda 6 5 3 4 3 2" xfId="10163"/>
    <cellStyle name="Moneda 6 5 3 4 2 2 2" xfId="10164"/>
    <cellStyle name="Moneda 6 5 3 5 2 2" xfId="10165"/>
    <cellStyle name="Moneda 6 5 4 3 2" xfId="10166"/>
    <cellStyle name="Moneda 6 5 4 2 2 2" xfId="10167"/>
    <cellStyle name="Moneda 6 5 5 3 2" xfId="10168"/>
    <cellStyle name="Moneda 6 5 5 2 2 2" xfId="10169"/>
    <cellStyle name="Moneda 6 5 6 3 2" xfId="10170"/>
    <cellStyle name="Moneda 6 5 6 2 2 2" xfId="10171"/>
    <cellStyle name="Moneda 6 5 7 2 2" xfId="10172"/>
    <cellStyle name="Moneda 6 6 7 2" xfId="10173"/>
    <cellStyle name="Moneda 6 6 2 6 2" xfId="10174"/>
    <cellStyle name="Moneda 6 6 2 2 3 2" xfId="10175"/>
    <cellStyle name="Moneda 6 6 2 2 2 2 2" xfId="10176"/>
    <cellStyle name="Moneda 6 6 2 3 3 2" xfId="10177"/>
    <cellStyle name="Moneda 6 6 2 3 2 2 2" xfId="10178"/>
    <cellStyle name="Moneda 6 6 2 4 3 2" xfId="10179"/>
    <cellStyle name="Moneda 6 6 2 4 2 2 2" xfId="10180"/>
    <cellStyle name="Moneda 6 6 2 5 2 2" xfId="10181"/>
    <cellStyle name="Moneda 6 6 3 3 2" xfId="10182"/>
    <cellStyle name="Moneda 6 6 3 2 2 2" xfId="10183"/>
    <cellStyle name="Moneda 6 6 4 3 2" xfId="10184"/>
    <cellStyle name="Moneda 6 6 4 2 2 2" xfId="10185"/>
    <cellStyle name="Moneda 6 6 5 3 2" xfId="10186"/>
    <cellStyle name="Moneda 6 6 5 2 2 2" xfId="10187"/>
    <cellStyle name="Moneda 6 6 6 2 2" xfId="10188"/>
    <cellStyle name="Moneda 6 7 6 2" xfId="10189"/>
    <cellStyle name="Moneda 6 7 2 3 2" xfId="10190"/>
    <cellStyle name="Moneda 6 7 2 2 2 2" xfId="10191"/>
    <cellStyle name="Moneda 6 7 3 3 2" xfId="10192"/>
    <cellStyle name="Moneda 6 7 3 2 2 2" xfId="10193"/>
    <cellStyle name="Moneda 6 7 4 3 2" xfId="10194"/>
    <cellStyle name="Moneda 6 7 4 2 2 2" xfId="10195"/>
    <cellStyle name="Moneda 6 7 5 2 2" xfId="10196"/>
    <cellStyle name="Moneda 6 8 3 2" xfId="10197"/>
    <cellStyle name="Moneda 6 8 2 2 2" xfId="10198"/>
    <cellStyle name="Moneda 6 9 3 2" xfId="10199"/>
    <cellStyle name="Moneda 6 9 2 2 2" xfId="10200"/>
    <cellStyle name="Moneda 7 13 2" xfId="10201"/>
    <cellStyle name="Moneda 7 10 3 2" xfId="10202"/>
    <cellStyle name="Moneda 7 10 2 2 2" xfId="10203"/>
    <cellStyle name="Moneda 7 11 2 2" xfId="10204"/>
    <cellStyle name="Moneda 7 12 2 2" xfId="10205"/>
    <cellStyle name="Moneda 7 2 12 2" xfId="10206"/>
    <cellStyle name="Moneda 7 2 10 2 2" xfId="10207"/>
    <cellStyle name="Moneda 7 2 11 2 2" xfId="10208"/>
    <cellStyle name="Moneda 7 2 2 8 2" xfId="10209"/>
    <cellStyle name="Moneda 7 2 2 2 7 2" xfId="10210"/>
    <cellStyle name="Moneda 7 2 2 2 2 6 2" xfId="10211"/>
    <cellStyle name="Moneda 7 2 2 2 2 2 3 2" xfId="10212"/>
    <cellStyle name="Moneda 7 2 2 2 2 2 2 2 2" xfId="10213"/>
    <cellStyle name="Moneda 7 2 2 2 2 3 3 2" xfId="10214"/>
    <cellStyle name="Moneda 7 2 2 2 2 3 2 2 2" xfId="10215"/>
    <cellStyle name="Moneda 7 2 2 2 2 4 3 2" xfId="10216"/>
    <cellStyle name="Moneda 7 2 2 2 2 4 2 2 2" xfId="10217"/>
    <cellStyle name="Moneda 7 2 2 2 2 5 2 2" xfId="10218"/>
    <cellStyle name="Moneda 7 2 2 2 3 3 2" xfId="10219"/>
    <cellStyle name="Moneda 7 2 2 2 3 2 2 2" xfId="10220"/>
    <cellStyle name="Moneda 7 2 2 2 4 3 2" xfId="10221"/>
    <cellStyle name="Moneda 7 2 2 2 4 2 2 2" xfId="10222"/>
    <cellStyle name="Moneda 7 2 2 2 5 3 2" xfId="10223"/>
    <cellStyle name="Moneda 7 2 2 2 5 2 2 2" xfId="10224"/>
    <cellStyle name="Moneda 7 2 2 2 6 2 2" xfId="10225"/>
    <cellStyle name="Moneda 7 2 2 3 6 2" xfId="10226"/>
    <cellStyle name="Moneda 7 2 2 3 2 3 2" xfId="10227"/>
    <cellStyle name="Moneda 7 2 2 3 2 2 2 2" xfId="10228"/>
    <cellStyle name="Moneda 7 2 2 3 3 3 2" xfId="10229"/>
    <cellStyle name="Moneda 7 2 2 3 3 2 2 2" xfId="10230"/>
    <cellStyle name="Moneda 7 2 2 3 4 3 2" xfId="10231"/>
    <cellStyle name="Moneda 7 2 2 3 4 2 2 2" xfId="10232"/>
    <cellStyle name="Moneda 7 2 2 3 5 2 2" xfId="10233"/>
    <cellStyle name="Moneda 7 2 2 4 3 2" xfId="10234"/>
    <cellStyle name="Moneda 7 2 2 4 2 2 2" xfId="10235"/>
    <cellStyle name="Moneda 7 2 2 5 3 2" xfId="10236"/>
    <cellStyle name="Moneda 7 2 2 5 2 2 2" xfId="10237"/>
    <cellStyle name="Moneda 7 2 2 6 3 2" xfId="10238"/>
    <cellStyle name="Moneda 7 2 2 6 2 2 2" xfId="10239"/>
    <cellStyle name="Moneda 7 2 2 7 2 2" xfId="10240"/>
    <cellStyle name="Moneda 7 2 3 8 2" xfId="10241"/>
    <cellStyle name="Moneda 7 2 3 2 7 2" xfId="10242"/>
    <cellStyle name="Moneda 7 2 3 2 2 6 2" xfId="10243"/>
    <cellStyle name="Moneda 7 2 3 2 2 2 3 2" xfId="10244"/>
    <cellStyle name="Moneda 7 2 3 2 2 2 2 2 2" xfId="10245"/>
    <cellStyle name="Moneda 7 2 3 2 2 3 3 2" xfId="10246"/>
    <cellStyle name="Moneda 7 2 3 2 2 3 2 2 2" xfId="10247"/>
    <cellStyle name="Moneda 7 2 3 2 2 4 3 2" xfId="10248"/>
    <cellStyle name="Moneda 7 2 3 2 2 4 2 2 2" xfId="10249"/>
    <cellStyle name="Moneda 7 2 3 2 2 5 2 2" xfId="10250"/>
    <cellStyle name="Moneda 7 2 3 2 3 3 2" xfId="10251"/>
    <cellStyle name="Moneda 7 2 3 2 3 2 2 2" xfId="10252"/>
    <cellStyle name="Moneda 7 2 3 2 4 3 2" xfId="10253"/>
    <cellStyle name="Moneda 7 2 3 2 4 2 2 2" xfId="10254"/>
    <cellStyle name="Moneda 7 2 3 2 5 3 2" xfId="10255"/>
    <cellStyle name="Moneda 7 2 3 2 5 2 2 2" xfId="10256"/>
    <cellStyle name="Moneda 7 2 3 2 6 2 2" xfId="10257"/>
    <cellStyle name="Moneda 7 2 3 3 6 2" xfId="10258"/>
    <cellStyle name="Moneda 7 2 3 3 2 3 2" xfId="10259"/>
    <cellStyle name="Moneda 7 2 3 3 2 2 2 2" xfId="10260"/>
    <cellStyle name="Moneda 7 2 3 3 3 3 2" xfId="10261"/>
    <cellStyle name="Moneda 7 2 3 3 3 2 2 2" xfId="10262"/>
    <cellStyle name="Moneda 7 2 3 3 4 3 2" xfId="10263"/>
    <cellStyle name="Moneda 7 2 3 3 4 2 2 2" xfId="10264"/>
    <cellStyle name="Moneda 7 2 3 3 5 2 2" xfId="10265"/>
    <cellStyle name="Moneda 7 2 3 4 3 2" xfId="10266"/>
    <cellStyle name="Moneda 7 2 3 4 2 2 2" xfId="10267"/>
    <cellStyle name="Moneda 7 2 3 5 3 2" xfId="10268"/>
    <cellStyle name="Moneda 7 2 3 5 2 2 2" xfId="10269"/>
    <cellStyle name="Moneda 7 2 3 6 3 2" xfId="10270"/>
    <cellStyle name="Moneda 7 2 3 6 2 2 2" xfId="10271"/>
    <cellStyle name="Moneda 7 2 3 7 2 2" xfId="10272"/>
    <cellStyle name="Moneda 7 2 4 8 2" xfId="10273"/>
    <cellStyle name="Moneda 7 2 4 2 7 2" xfId="10274"/>
    <cellStyle name="Moneda 7 2 4 2 2 6 2" xfId="10275"/>
    <cellStyle name="Moneda 7 2 4 2 2 2 3 2" xfId="10276"/>
    <cellStyle name="Moneda 7 2 4 2 2 2 2 2 2" xfId="10277"/>
    <cellStyle name="Moneda 7 2 4 2 2 3 3 2" xfId="10278"/>
    <cellStyle name="Moneda 7 2 4 2 2 3 2 2 2" xfId="10279"/>
    <cellStyle name="Moneda 7 2 4 2 2 4 3 2" xfId="10280"/>
    <cellStyle name="Moneda 7 2 4 2 2 4 2 2 2" xfId="10281"/>
    <cellStyle name="Moneda 7 2 4 2 2 5 2 2" xfId="10282"/>
    <cellStyle name="Moneda 7 2 4 2 3 3 2" xfId="10283"/>
    <cellStyle name="Moneda 7 2 4 2 3 2 2 2" xfId="10284"/>
    <cellStyle name="Moneda 7 2 4 2 4 3 2" xfId="10285"/>
    <cellStyle name="Moneda 7 2 4 2 4 2 2 2" xfId="10286"/>
    <cellStyle name="Moneda 7 2 4 2 5 3 2" xfId="10287"/>
    <cellStyle name="Moneda 7 2 4 2 5 2 2 2" xfId="10288"/>
    <cellStyle name="Moneda 7 2 4 2 6 2 2" xfId="10289"/>
    <cellStyle name="Moneda 7 2 4 3 6 2" xfId="10290"/>
    <cellStyle name="Moneda 7 2 4 3 2 3 2" xfId="10291"/>
    <cellStyle name="Moneda 7 2 4 3 2 2 2 2" xfId="10292"/>
    <cellStyle name="Moneda 7 2 4 3 3 3 2" xfId="10293"/>
    <cellStyle name="Moneda 7 2 4 3 3 2 2 2" xfId="10294"/>
    <cellStyle name="Moneda 7 2 4 3 4 3 2" xfId="10295"/>
    <cellStyle name="Moneda 7 2 4 3 4 2 2 2" xfId="10296"/>
    <cellStyle name="Moneda 7 2 4 3 5 2 2" xfId="10297"/>
    <cellStyle name="Moneda 7 2 4 4 3 2" xfId="10298"/>
    <cellStyle name="Moneda 7 2 4 4 2 2 2" xfId="10299"/>
    <cellStyle name="Moneda 7 2 4 5 3 2" xfId="10300"/>
    <cellStyle name="Moneda 7 2 4 5 2 2 2" xfId="10301"/>
    <cellStyle name="Moneda 7 2 4 6 3 2" xfId="10302"/>
    <cellStyle name="Moneda 7 2 4 6 2 2 2" xfId="10303"/>
    <cellStyle name="Moneda 7 2 4 7 2 2" xfId="10304"/>
    <cellStyle name="Moneda 7 2 5 7 2" xfId="10305"/>
    <cellStyle name="Moneda 7 2 5 2 6 2" xfId="10306"/>
    <cellStyle name="Moneda 7 2 5 2 2 3 2" xfId="10307"/>
    <cellStyle name="Moneda 7 2 5 2 2 2 2 2" xfId="10308"/>
    <cellStyle name="Moneda 7 2 5 2 3 3 2" xfId="10309"/>
    <cellStyle name="Moneda 7 2 5 2 3 2 2 2" xfId="10310"/>
    <cellStyle name="Moneda 7 2 5 2 4 3 2" xfId="10311"/>
    <cellStyle name="Moneda 7 2 5 2 4 2 2 2" xfId="10312"/>
    <cellStyle name="Moneda 7 2 5 2 5 2 2" xfId="10313"/>
    <cellStyle name="Moneda 7 2 5 3 3 2" xfId="10314"/>
    <cellStyle name="Moneda 7 2 5 3 2 2 2" xfId="10315"/>
    <cellStyle name="Moneda 7 2 5 4 3 2" xfId="10316"/>
    <cellStyle name="Moneda 7 2 5 4 2 2 2" xfId="10317"/>
    <cellStyle name="Moneda 7 2 5 5 3 2" xfId="10318"/>
    <cellStyle name="Moneda 7 2 5 5 2 2 2" xfId="10319"/>
    <cellStyle name="Moneda 7 2 5 6 2 2" xfId="10320"/>
    <cellStyle name="Moneda 7 2 6 6 2" xfId="10321"/>
    <cellStyle name="Moneda 7 2 6 2 3 2" xfId="10322"/>
    <cellStyle name="Moneda 7 2 6 2 2 2 2" xfId="10323"/>
    <cellStyle name="Moneda 7 2 6 3 3 2" xfId="10324"/>
    <cellStyle name="Moneda 7 2 6 3 2 2 2" xfId="10325"/>
    <cellStyle name="Moneda 7 2 6 4 3 2" xfId="10326"/>
    <cellStyle name="Moneda 7 2 6 4 2 2 2" xfId="10327"/>
    <cellStyle name="Moneda 7 2 6 5 2 2" xfId="10328"/>
    <cellStyle name="Moneda 7 2 7 3 2" xfId="10329"/>
    <cellStyle name="Moneda 7 2 7 2 2 2" xfId="10330"/>
    <cellStyle name="Moneda 7 2 8 3 2" xfId="10331"/>
    <cellStyle name="Moneda 7 2 8 2 2 2" xfId="10332"/>
    <cellStyle name="Moneda 7 2 9 3 2" xfId="10333"/>
    <cellStyle name="Moneda 7 2 9 2 2 2" xfId="10334"/>
    <cellStyle name="Moneda 7 3 8 2" xfId="10335"/>
    <cellStyle name="Moneda 7 3 2 7 2" xfId="10336"/>
    <cellStyle name="Moneda 7 3 2 2 6 2" xfId="10337"/>
    <cellStyle name="Moneda 7 3 2 2 2 3 2" xfId="10338"/>
    <cellStyle name="Moneda 7 3 2 2 2 2 2 2" xfId="10339"/>
    <cellStyle name="Moneda 7 3 2 2 3 3 2" xfId="10340"/>
    <cellStyle name="Moneda 7 3 2 2 3 2 2 2" xfId="10341"/>
    <cellStyle name="Moneda 7 3 2 2 4 3 2" xfId="10342"/>
    <cellStyle name="Moneda 7 3 2 2 4 2 2 2" xfId="10343"/>
    <cellStyle name="Moneda 7 3 2 2 5 2 2" xfId="10344"/>
    <cellStyle name="Moneda 7 3 2 3 3 2" xfId="10345"/>
    <cellStyle name="Moneda 7 3 2 3 2 2 2" xfId="10346"/>
    <cellStyle name="Moneda 7 3 2 4 3 2" xfId="10347"/>
    <cellStyle name="Moneda 7 3 2 4 2 2 2" xfId="10348"/>
    <cellStyle name="Moneda 7 3 2 5 3 2" xfId="10349"/>
    <cellStyle name="Moneda 7 3 2 5 2 2 2" xfId="10350"/>
    <cellStyle name="Moneda 7 3 2 6 2 2" xfId="10351"/>
    <cellStyle name="Moneda 7 3 3 6 2" xfId="10352"/>
    <cellStyle name="Moneda 7 3 3 2 3 2" xfId="10353"/>
    <cellStyle name="Moneda 7 3 3 2 2 2 2" xfId="10354"/>
    <cellStyle name="Moneda 7 3 3 3 3 2" xfId="10355"/>
    <cellStyle name="Moneda 7 3 3 3 2 2 2" xfId="10356"/>
    <cellStyle name="Moneda 7 3 3 4 3 2" xfId="10357"/>
    <cellStyle name="Moneda 7 3 3 4 2 2 2" xfId="10358"/>
    <cellStyle name="Moneda 7 3 3 5 2 2" xfId="10359"/>
    <cellStyle name="Moneda 7 3 4 3 2" xfId="10360"/>
    <cellStyle name="Moneda 7 3 4 2 2 2" xfId="10361"/>
    <cellStyle name="Moneda 7 3 5 3 2" xfId="10362"/>
    <cellStyle name="Moneda 7 3 5 2 2 2" xfId="10363"/>
    <cellStyle name="Moneda 7 3 6 3 2" xfId="10364"/>
    <cellStyle name="Moneda 7 3 6 2 2 2" xfId="10365"/>
    <cellStyle name="Moneda 7 3 7 2 2" xfId="10366"/>
    <cellStyle name="Moneda 7 4 8 2" xfId="10367"/>
    <cellStyle name="Moneda 7 4 2 7 2" xfId="10368"/>
    <cellStyle name="Moneda 7 4 2 2 6 2" xfId="10369"/>
    <cellStyle name="Moneda 7 4 2 2 2 3 2" xfId="10370"/>
    <cellStyle name="Moneda 7 4 2 2 2 2 2 2" xfId="10371"/>
    <cellStyle name="Moneda 7 4 2 2 3 3 2" xfId="10372"/>
    <cellStyle name="Moneda 7 4 2 2 3 2 2 2" xfId="10373"/>
    <cellStyle name="Moneda 7 4 2 2 4 3 2" xfId="10374"/>
    <cellStyle name="Moneda 7 4 2 2 4 2 2 2" xfId="10375"/>
    <cellStyle name="Moneda 7 4 2 2 5 2 2" xfId="10376"/>
    <cellStyle name="Moneda 7 4 2 3 3 2" xfId="10377"/>
    <cellStyle name="Moneda 7 4 2 3 2 2 2" xfId="10378"/>
    <cellStyle name="Moneda 7 4 2 4 3 2" xfId="10379"/>
    <cellStyle name="Moneda 7 4 2 4 2 2 2" xfId="10380"/>
    <cellStyle name="Moneda 7 4 2 5 3 2" xfId="10381"/>
    <cellStyle name="Moneda 7 4 2 5 2 2 2" xfId="10382"/>
    <cellStyle name="Moneda 7 4 2 6 2 2" xfId="10383"/>
    <cellStyle name="Moneda 7 4 3 6 2" xfId="10384"/>
    <cellStyle name="Moneda 7 4 3 2 3 2" xfId="10385"/>
    <cellStyle name="Moneda 7 4 3 2 2 2 2" xfId="10386"/>
    <cellStyle name="Moneda 7 4 3 3 3 2" xfId="10387"/>
    <cellStyle name="Moneda 7 4 3 3 2 2 2" xfId="10388"/>
    <cellStyle name="Moneda 7 4 3 4 3 2" xfId="10389"/>
    <cellStyle name="Moneda 7 4 3 4 2 2 2" xfId="10390"/>
    <cellStyle name="Moneda 7 4 3 5 2 2" xfId="10391"/>
    <cellStyle name="Moneda 7 4 4 3 2" xfId="10392"/>
    <cellStyle name="Moneda 7 4 4 2 2 2" xfId="10393"/>
    <cellStyle name="Moneda 7 4 5 3 2" xfId="10394"/>
    <cellStyle name="Moneda 7 4 5 2 2 2" xfId="10395"/>
    <cellStyle name="Moneda 7 4 6 3 2" xfId="10396"/>
    <cellStyle name="Moneda 7 4 6 2 2 2" xfId="10397"/>
    <cellStyle name="Moneda 7 4 7 2 2" xfId="10398"/>
    <cellStyle name="Moneda 7 5 8 2" xfId="10399"/>
    <cellStyle name="Moneda 7 5 2 7 2" xfId="10400"/>
    <cellStyle name="Moneda 7 5 2 2 6 2" xfId="10401"/>
    <cellStyle name="Moneda 7 5 2 2 2 3 2" xfId="10402"/>
    <cellStyle name="Moneda 7 5 2 2 2 2 2 2" xfId="10403"/>
    <cellStyle name="Moneda 7 5 2 2 3 3 2" xfId="10404"/>
    <cellStyle name="Moneda 7 5 2 2 3 2 2 2" xfId="10405"/>
    <cellStyle name="Moneda 7 5 2 2 4 3 2" xfId="10406"/>
    <cellStyle name="Moneda 7 5 2 2 4 2 2 2" xfId="10407"/>
    <cellStyle name="Moneda 7 5 2 2 5 2 2" xfId="10408"/>
    <cellStyle name="Moneda 7 5 2 3 3 2" xfId="10409"/>
    <cellStyle name="Moneda 7 5 2 3 2 2 2" xfId="10410"/>
    <cellStyle name="Moneda 7 5 2 4 3 2" xfId="10411"/>
    <cellStyle name="Moneda 7 5 2 4 2 2 2" xfId="10412"/>
    <cellStyle name="Moneda 7 5 2 5 3 2" xfId="10413"/>
    <cellStyle name="Moneda 7 5 2 5 2 2 2" xfId="10414"/>
    <cellStyle name="Moneda 7 5 2 6 2 2" xfId="10415"/>
    <cellStyle name="Moneda 7 5 3 6 2" xfId="10416"/>
    <cellStyle name="Moneda 7 5 3 2 3 2" xfId="10417"/>
    <cellStyle name="Moneda 7 5 3 2 2 2 2" xfId="10418"/>
    <cellStyle name="Moneda 7 5 3 3 3 2" xfId="10419"/>
    <cellStyle name="Moneda 7 5 3 3 2 2 2" xfId="10420"/>
    <cellStyle name="Moneda 7 5 3 4 3 2" xfId="10421"/>
    <cellStyle name="Moneda 7 5 3 4 2 2 2" xfId="10422"/>
    <cellStyle name="Moneda 7 5 3 5 2 2" xfId="10423"/>
    <cellStyle name="Moneda 7 5 4 3 2" xfId="10424"/>
    <cellStyle name="Moneda 7 5 4 2 2 2" xfId="10425"/>
    <cellStyle name="Moneda 7 5 5 3 2" xfId="10426"/>
    <cellStyle name="Moneda 7 5 5 2 2 2" xfId="10427"/>
    <cellStyle name="Moneda 7 5 6 3 2" xfId="10428"/>
    <cellStyle name="Moneda 7 5 6 2 2 2" xfId="10429"/>
    <cellStyle name="Moneda 7 5 7 2 2" xfId="10430"/>
    <cellStyle name="Moneda 7 6 7 2" xfId="10431"/>
    <cellStyle name="Moneda 7 6 2 6 2" xfId="10432"/>
    <cellStyle name="Moneda 7 6 2 2 3 2" xfId="10433"/>
    <cellStyle name="Moneda 7 6 2 2 2 2 2" xfId="10434"/>
    <cellStyle name="Moneda 7 6 2 3 3 2" xfId="10435"/>
    <cellStyle name="Moneda 7 6 2 3 2 2 2" xfId="10436"/>
    <cellStyle name="Moneda 7 6 2 4 3 2" xfId="10437"/>
    <cellStyle name="Moneda 7 6 2 4 2 2 2" xfId="10438"/>
    <cellStyle name="Moneda 7 6 2 5 2 2" xfId="10439"/>
    <cellStyle name="Moneda 7 6 3 3 2" xfId="10440"/>
    <cellStyle name="Moneda 7 6 3 2 2 2" xfId="10441"/>
    <cellStyle name="Moneda 7 6 4 3 2" xfId="10442"/>
    <cellStyle name="Moneda 7 6 4 2 2 2" xfId="10443"/>
    <cellStyle name="Moneda 7 6 5 3 2" xfId="10444"/>
    <cellStyle name="Moneda 7 6 5 2 2 2" xfId="10445"/>
    <cellStyle name="Moneda 7 6 6 2 2" xfId="10446"/>
    <cellStyle name="Moneda 7 7 6 2" xfId="10447"/>
    <cellStyle name="Moneda 7 7 2 3 2" xfId="10448"/>
    <cellStyle name="Moneda 7 7 2 2 2 2" xfId="10449"/>
    <cellStyle name="Moneda 7 7 3 3 2" xfId="10450"/>
    <cellStyle name="Moneda 7 7 3 2 2 2" xfId="10451"/>
    <cellStyle name="Moneda 7 7 4 3 2" xfId="10452"/>
    <cellStyle name="Moneda 7 7 4 2 2 2" xfId="10453"/>
    <cellStyle name="Moneda 7 7 5 2 2" xfId="10454"/>
    <cellStyle name="Moneda 7 8 3 2" xfId="10455"/>
    <cellStyle name="Moneda 7 8 2 2 2" xfId="10456"/>
    <cellStyle name="Moneda 7 9 3 2" xfId="10457"/>
    <cellStyle name="Moneda 7 9 2 2 2" xfId="10458"/>
    <cellStyle name="Moneda 8 14 2" xfId="10459"/>
    <cellStyle name="Moneda 8 10 3 2" xfId="10460"/>
    <cellStyle name="Moneda 8 10 2 2 2" xfId="10461"/>
    <cellStyle name="Moneda 8 11 3 2" xfId="10462"/>
    <cellStyle name="Moneda 8 11 2 2 2" xfId="10463"/>
    <cellStyle name="Moneda 8 12 2 2" xfId="10464"/>
    <cellStyle name="Moneda 8 13 2 2" xfId="10465"/>
    <cellStyle name="Moneda 8 2 12 2" xfId="10466"/>
    <cellStyle name="Moneda 8 2 10 2 2" xfId="10467"/>
    <cellStyle name="Moneda 8 2 11 2 2" xfId="10468"/>
    <cellStyle name="Moneda 8 2 2 8 2" xfId="10469"/>
    <cellStyle name="Moneda 8 2 2 2 7 2" xfId="10470"/>
    <cellStyle name="Moneda 8 2 2 2 2 6 2" xfId="10471"/>
    <cellStyle name="Moneda 8 2 2 2 2 2 3 2" xfId="10472"/>
    <cellStyle name="Moneda 8 2 2 2 2 2 2 2 2" xfId="10473"/>
    <cellStyle name="Moneda 8 2 2 2 2 3 3 2" xfId="10474"/>
    <cellStyle name="Moneda 8 2 2 2 2 3 2 2 2" xfId="10475"/>
    <cellStyle name="Moneda 8 2 2 2 2 4 3 2" xfId="10476"/>
    <cellStyle name="Moneda 8 2 2 2 2 4 2 2 2" xfId="10477"/>
    <cellStyle name="Moneda 8 2 2 2 2 5 2 2" xfId="10478"/>
    <cellStyle name="Moneda 8 2 2 2 3 3 2" xfId="10479"/>
    <cellStyle name="Moneda 8 2 2 2 3 2 2 2" xfId="10480"/>
    <cellStyle name="Moneda 8 2 2 2 4 3 2" xfId="10481"/>
    <cellStyle name="Moneda 8 2 2 2 4 2 2 2" xfId="10482"/>
    <cellStyle name="Moneda 8 2 2 2 5 3 2" xfId="10483"/>
    <cellStyle name="Moneda 8 2 2 2 5 2 2 2" xfId="10484"/>
    <cellStyle name="Moneda 8 2 2 2 6 2 2" xfId="10485"/>
    <cellStyle name="Moneda 8 2 2 3 6 2" xfId="10486"/>
    <cellStyle name="Moneda 8 2 2 3 2 3 2" xfId="10487"/>
    <cellStyle name="Moneda 8 2 2 3 2 2 2 2" xfId="10488"/>
    <cellStyle name="Moneda 8 2 2 3 3 3 2" xfId="10489"/>
    <cellStyle name="Moneda 8 2 2 3 3 2 2 2" xfId="10490"/>
    <cellStyle name="Moneda 8 2 2 3 4 3 2" xfId="10491"/>
    <cellStyle name="Moneda 8 2 2 3 4 2 2 2" xfId="10492"/>
    <cellStyle name="Moneda 8 2 2 3 5 2 2" xfId="10493"/>
    <cellStyle name="Moneda 8 2 2 4 3 2" xfId="10494"/>
    <cellStyle name="Moneda 8 2 2 4 2 2 2" xfId="10495"/>
    <cellStyle name="Moneda 8 2 2 5 3 2" xfId="10496"/>
    <cellStyle name="Moneda 8 2 2 5 2 2 2" xfId="10497"/>
    <cellStyle name="Moneda 8 2 2 6 3 2" xfId="10498"/>
    <cellStyle name="Moneda 8 2 2 6 2 2 2" xfId="10499"/>
    <cellStyle name="Moneda 8 2 2 7 2 2" xfId="10500"/>
    <cellStyle name="Moneda 8 2 3 8 2" xfId="10501"/>
    <cellStyle name="Moneda 8 2 3 2 7 2" xfId="10502"/>
    <cellStyle name="Moneda 8 2 3 2 2 6 2" xfId="10503"/>
    <cellStyle name="Moneda 8 2 3 2 2 2 3 2" xfId="10504"/>
    <cellStyle name="Moneda 8 2 3 2 2 2 2 2 2" xfId="10505"/>
    <cellStyle name="Moneda 8 2 3 2 2 3 3 2" xfId="10506"/>
    <cellStyle name="Moneda 8 2 3 2 2 3 2 2 2" xfId="10507"/>
    <cellStyle name="Moneda 8 2 3 2 2 4 3 2" xfId="10508"/>
    <cellStyle name="Moneda 8 2 3 2 2 4 2 2 2" xfId="10509"/>
    <cellStyle name="Moneda 8 2 3 2 2 5 2 2" xfId="10510"/>
    <cellStyle name="Moneda 8 2 3 2 3 3 2" xfId="10511"/>
    <cellStyle name="Moneda 8 2 3 2 3 2 2 2" xfId="10512"/>
    <cellStyle name="Moneda 8 2 3 2 4 3 2" xfId="10513"/>
    <cellStyle name="Moneda 8 2 3 2 4 2 2 2" xfId="10514"/>
    <cellStyle name="Moneda 8 2 3 2 5 3 2" xfId="10515"/>
    <cellStyle name="Moneda 8 2 3 2 5 2 2 2" xfId="10516"/>
    <cellStyle name="Moneda 8 2 3 2 6 2 2" xfId="10517"/>
    <cellStyle name="Moneda 8 2 3 3 6 2" xfId="10518"/>
    <cellStyle name="Moneda 8 2 3 3 2 3 2" xfId="10519"/>
    <cellStyle name="Moneda 8 2 3 3 2 2 2 2" xfId="10520"/>
    <cellStyle name="Moneda 8 2 3 3 3 3 2" xfId="10521"/>
    <cellStyle name="Moneda 8 2 3 3 3 2 2 2" xfId="10522"/>
    <cellStyle name="Moneda 8 2 3 3 4 3 2" xfId="10523"/>
    <cellStyle name="Moneda 8 2 3 3 4 2 2 2" xfId="10524"/>
    <cellStyle name="Moneda 8 2 3 3 5 2 2" xfId="10525"/>
    <cellStyle name="Moneda 8 2 3 4 3 2" xfId="10526"/>
    <cellStyle name="Moneda 8 2 3 4 2 2 2" xfId="10527"/>
    <cellStyle name="Moneda 8 2 3 5 3 2" xfId="10528"/>
    <cellStyle name="Moneda 8 2 3 5 2 2 2" xfId="10529"/>
    <cellStyle name="Moneda 8 2 3 6 3 2" xfId="10530"/>
    <cellStyle name="Moneda 8 2 3 6 2 2 2" xfId="10531"/>
    <cellStyle name="Moneda 8 2 3 7 2 2" xfId="10532"/>
    <cellStyle name="Moneda 8 2 4 8 2" xfId="10533"/>
    <cellStyle name="Moneda 8 2 4 2 7 2" xfId="10534"/>
    <cellStyle name="Moneda 8 2 4 2 2 6 2" xfId="10535"/>
    <cellStyle name="Moneda 8 2 4 2 2 2 3 2" xfId="10536"/>
    <cellStyle name="Moneda 8 2 4 2 2 2 2 2 2" xfId="10537"/>
    <cellStyle name="Moneda 8 2 4 2 2 3 3 2" xfId="10538"/>
    <cellStyle name="Moneda 8 2 4 2 2 3 2 2 2" xfId="10539"/>
    <cellStyle name="Moneda 8 2 4 2 2 4 3 2" xfId="10540"/>
    <cellStyle name="Moneda 8 2 4 2 2 4 2 2 2" xfId="10541"/>
    <cellStyle name="Moneda 8 2 4 2 2 5 2 2" xfId="10542"/>
    <cellStyle name="Moneda 8 2 4 2 3 3 2" xfId="10543"/>
    <cellStyle name="Moneda 8 2 4 2 3 2 2 2" xfId="10544"/>
    <cellStyle name="Moneda 8 2 4 2 4 3 2" xfId="10545"/>
    <cellStyle name="Moneda 8 2 4 2 4 2 2 2" xfId="10546"/>
    <cellStyle name="Moneda 8 2 4 2 5 3 2" xfId="10547"/>
    <cellStyle name="Moneda 8 2 4 2 5 2 2 2" xfId="10548"/>
    <cellStyle name="Moneda 8 2 4 2 6 2 2" xfId="10549"/>
    <cellStyle name="Moneda 8 2 4 3 6 2" xfId="10550"/>
    <cellStyle name="Moneda 8 2 4 3 2 3 2" xfId="10551"/>
    <cellStyle name="Moneda 8 2 4 3 2 2 2 2" xfId="10552"/>
    <cellStyle name="Moneda 8 2 4 3 3 3 2" xfId="10553"/>
    <cellStyle name="Moneda 8 2 4 3 3 2 2 2" xfId="10554"/>
    <cellStyle name="Moneda 8 2 4 3 4 3 2" xfId="10555"/>
    <cellStyle name="Moneda 8 2 4 3 4 2 2 2" xfId="10556"/>
    <cellStyle name="Moneda 8 2 4 3 5 2 2" xfId="10557"/>
    <cellStyle name="Moneda 8 2 4 4 3 2" xfId="10558"/>
    <cellStyle name="Moneda 8 2 4 4 2 2 2" xfId="10559"/>
    <cellStyle name="Moneda 8 2 4 5 3 2" xfId="10560"/>
    <cellStyle name="Moneda 8 2 4 5 2 2 2" xfId="10561"/>
    <cellStyle name="Moneda 8 2 4 6 3 2" xfId="10562"/>
    <cellStyle name="Moneda 8 2 4 6 2 2 2" xfId="10563"/>
    <cellStyle name="Moneda 8 2 4 7 2 2" xfId="10564"/>
    <cellStyle name="Moneda 8 2 5 7 2" xfId="10565"/>
    <cellStyle name="Moneda 8 2 5 2 6 2" xfId="10566"/>
    <cellStyle name="Moneda 8 2 5 2 2 3 2" xfId="10567"/>
    <cellStyle name="Moneda 8 2 5 2 2 2 2 2" xfId="10568"/>
    <cellStyle name="Moneda 8 2 5 2 3 3 2" xfId="10569"/>
    <cellStyle name="Moneda 8 2 5 2 3 2 2 2" xfId="10570"/>
    <cellStyle name="Moneda 8 2 5 2 4 3 2" xfId="10571"/>
    <cellStyle name="Moneda 8 2 5 2 4 2 2 2" xfId="10572"/>
    <cellStyle name="Moneda 8 2 5 2 5 2 2" xfId="10573"/>
    <cellStyle name="Moneda 8 2 5 3 3 2" xfId="10574"/>
    <cellStyle name="Moneda 8 2 5 3 2 2 2" xfId="10575"/>
    <cellStyle name="Moneda 8 2 5 4 3 2" xfId="10576"/>
    <cellStyle name="Moneda 8 2 5 4 2 2 2" xfId="10577"/>
    <cellStyle name="Moneda 8 2 5 5 3 2" xfId="10578"/>
    <cellStyle name="Moneda 8 2 5 5 2 2 2" xfId="10579"/>
    <cellStyle name="Moneda 8 2 5 6 2 2" xfId="10580"/>
    <cellStyle name="Moneda 8 2 6 6 2" xfId="10581"/>
    <cellStyle name="Moneda 8 2 6 2 3 2" xfId="10582"/>
    <cellStyle name="Moneda 8 2 6 2 2 2 2" xfId="10583"/>
    <cellStyle name="Moneda 8 2 6 3 3 2" xfId="10584"/>
    <cellStyle name="Moneda 8 2 6 3 2 2 2" xfId="10585"/>
    <cellStyle name="Moneda 8 2 6 4 3 2" xfId="10586"/>
    <cellStyle name="Moneda 8 2 6 4 2 2 2" xfId="10587"/>
    <cellStyle name="Moneda 8 2 6 5 2 2" xfId="10588"/>
    <cellStyle name="Moneda 8 2 7 3 2" xfId="10589"/>
    <cellStyle name="Moneda 8 2 7 2 2 2" xfId="10590"/>
    <cellStyle name="Moneda 8 2 8 3 2" xfId="10591"/>
    <cellStyle name="Moneda 8 2 8 2 2 2" xfId="10592"/>
    <cellStyle name="Moneda 8 2 9 3 2" xfId="10593"/>
    <cellStyle name="Moneda 8 2 9 2 2 2" xfId="10594"/>
    <cellStyle name="Moneda 8 3 8 2" xfId="10595"/>
    <cellStyle name="Moneda 8 3 2 7 2" xfId="10596"/>
    <cellStyle name="Moneda 8 3 2 2 6 2" xfId="10597"/>
    <cellStyle name="Moneda 8 3 2 2 2 3 2" xfId="10598"/>
    <cellStyle name="Moneda 8 3 2 2 2 2 2 2" xfId="10599"/>
    <cellStyle name="Moneda 8 3 2 2 3 3 2" xfId="10600"/>
    <cellStyle name="Moneda 8 3 2 2 3 2 2 2" xfId="10601"/>
    <cellStyle name="Moneda 8 3 2 2 4 3 2" xfId="10602"/>
    <cellStyle name="Moneda 8 3 2 2 4 2 2 2" xfId="10603"/>
    <cellStyle name="Moneda 8 3 2 2 5 2 2" xfId="10604"/>
    <cellStyle name="Moneda 8 3 2 3 3 2" xfId="10605"/>
    <cellStyle name="Moneda 8 3 2 3 2 2 2" xfId="10606"/>
    <cellStyle name="Moneda 8 3 2 4 3 2" xfId="10607"/>
    <cellStyle name="Moneda 8 3 2 4 2 2 2" xfId="10608"/>
    <cellStyle name="Moneda 8 3 2 5 3 2" xfId="10609"/>
    <cellStyle name="Moneda 8 3 2 5 2 2 2" xfId="10610"/>
    <cellStyle name="Moneda 8 3 2 6 2 2" xfId="10611"/>
    <cellStyle name="Moneda 8 3 3 6 2" xfId="10612"/>
    <cellStyle name="Moneda 8 3 3 2 3 2" xfId="10613"/>
    <cellStyle name="Moneda 8 3 3 2 2 2 2" xfId="10614"/>
    <cellStyle name="Moneda 8 3 3 3 3 2" xfId="10615"/>
    <cellStyle name="Moneda 8 3 3 3 2 2 2" xfId="10616"/>
    <cellStyle name="Moneda 8 3 3 4 3 2" xfId="10617"/>
    <cellStyle name="Moneda 8 3 3 4 2 2 2" xfId="10618"/>
    <cellStyle name="Moneda 8 3 3 5 2 2" xfId="10619"/>
    <cellStyle name="Moneda 8 3 4 3 2" xfId="10620"/>
    <cellStyle name="Moneda 8 3 4 2 2 2" xfId="10621"/>
    <cellStyle name="Moneda 8 3 5 3 2" xfId="10622"/>
    <cellStyle name="Moneda 8 3 5 2 2 2" xfId="10623"/>
    <cellStyle name="Moneda 8 3 6 3 2" xfId="10624"/>
    <cellStyle name="Moneda 8 3 6 2 2 2" xfId="10625"/>
    <cellStyle name="Moneda 8 3 7 2 2" xfId="10626"/>
    <cellStyle name="Moneda 8 4 8 2" xfId="10627"/>
    <cellStyle name="Moneda 8 4 2 7 2" xfId="10628"/>
    <cellStyle name="Moneda 8 4 2 2 6 2" xfId="10629"/>
    <cellStyle name="Moneda 8 4 2 2 2 3 2" xfId="10630"/>
    <cellStyle name="Moneda 8 4 2 2 2 2 2 2" xfId="10631"/>
    <cellStyle name="Moneda 8 4 2 2 3 3 2" xfId="10632"/>
    <cellStyle name="Moneda 8 4 2 2 3 2 2 2" xfId="10633"/>
    <cellStyle name="Moneda 8 4 2 2 4 3 2" xfId="10634"/>
    <cellStyle name="Moneda 8 4 2 2 4 2 2 2" xfId="10635"/>
    <cellStyle name="Moneda 8 4 2 2 5 2 2" xfId="10636"/>
    <cellStyle name="Moneda 8 4 2 3 3 2" xfId="10637"/>
    <cellStyle name="Moneda 8 4 2 3 2 2 2" xfId="10638"/>
    <cellStyle name="Moneda 8 4 2 4 3 2" xfId="10639"/>
    <cellStyle name="Moneda 8 4 2 4 2 2 2" xfId="10640"/>
    <cellStyle name="Moneda 8 4 2 5 3 2" xfId="10641"/>
    <cellStyle name="Moneda 8 4 2 5 2 2 2" xfId="10642"/>
    <cellStyle name="Moneda 8 4 2 6 2 2" xfId="10643"/>
    <cellStyle name="Moneda 8 4 3 6 2" xfId="10644"/>
    <cellStyle name="Moneda 8 4 3 2 3 2" xfId="10645"/>
    <cellStyle name="Moneda 8 4 3 2 2 2 2" xfId="10646"/>
    <cellStyle name="Moneda 8 4 3 3 3 2" xfId="10647"/>
    <cellStyle name="Moneda 8 4 3 3 2 2 2" xfId="10648"/>
    <cellStyle name="Moneda 8 4 3 4 3 2" xfId="10649"/>
    <cellStyle name="Moneda 8 4 3 4 2 2 2" xfId="10650"/>
    <cellStyle name="Moneda 8 4 3 5 2 2" xfId="10651"/>
    <cellStyle name="Moneda 8 4 4 3 2" xfId="10652"/>
    <cellStyle name="Moneda 8 4 4 2 2 2" xfId="10653"/>
    <cellStyle name="Moneda 8 4 5 3 2" xfId="10654"/>
    <cellStyle name="Moneda 8 4 5 2 2 2" xfId="10655"/>
    <cellStyle name="Moneda 8 4 6 3 2" xfId="10656"/>
    <cellStyle name="Moneda 8 4 6 2 2 2" xfId="10657"/>
    <cellStyle name="Moneda 8 4 7 2 2" xfId="10658"/>
    <cellStyle name="Moneda 8 5 8 2" xfId="10659"/>
    <cellStyle name="Moneda 8 5 2 7 2" xfId="10660"/>
    <cellStyle name="Moneda 8 5 2 2 6 2" xfId="10661"/>
    <cellStyle name="Moneda 8 5 2 2 2 3 2" xfId="10662"/>
    <cellStyle name="Moneda 8 5 2 2 2 2 2 2" xfId="10663"/>
    <cellStyle name="Moneda 8 5 2 2 3 3 2" xfId="10664"/>
    <cellStyle name="Moneda 8 5 2 2 3 2 2 2" xfId="10665"/>
    <cellStyle name="Moneda 8 5 2 2 4 3 2" xfId="10666"/>
    <cellStyle name="Moneda 8 5 2 2 4 2 2 2" xfId="10667"/>
    <cellStyle name="Moneda 8 5 2 2 5 2 2" xfId="10668"/>
    <cellStyle name="Moneda 8 5 2 3 3 2" xfId="10669"/>
    <cellStyle name="Moneda 8 5 2 3 2 2 2" xfId="10670"/>
    <cellStyle name="Moneda 8 5 2 4 3 2" xfId="10671"/>
    <cellStyle name="Moneda 8 5 2 4 2 2 2" xfId="10672"/>
    <cellStyle name="Moneda 8 5 2 5 3 2" xfId="10673"/>
    <cellStyle name="Moneda 8 5 2 5 2 2 2" xfId="10674"/>
    <cellStyle name="Moneda 8 5 2 6 2 2" xfId="10675"/>
    <cellStyle name="Moneda 8 5 3 6 2" xfId="10676"/>
    <cellStyle name="Moneda 8 5 3 2 3 2" xfId="10677"/>
    <cellStyle name="Moneda 8 5 3 2 2 2 2" xfId="10678"/>
    <cellStyle name="Moneda 8 5 3 3 3 2" xfId="10679"/>
    <cellStyle name="Moneda 8 5 3 3 2 2 2" xfId="10680"/>
    <cellStyle name="Moneda 8 5 3 4 3 2" xfId="10681"/>
    <cellStyle name="Moneda 8 5 3 4 2 2 2" xfId="10682"/>
    <cellStyle name="Moneda 8 5 3 5 2 2" xfId="10683"/>
    <cellStyle name="Moneda 8 5 4 3 2" xfId="10684"/>
    <cellStyle name="Moneda 8 5 4 2 2 2" xfId="10685"/>
    <cellStyle name="Moneda 8 5 5 3 2" xfId="10686"/>
    <cellStyle name="Moneda 8 5 5 2 2 2" xfId="10687"/>
    <cellStyle name="Moneda 8 5 6 3 2" xfId="10688"/>
    <cellStyle name="Moneda 8 5 6 2 2 2" xfId="10689"/>
    <cellStyle name="Moneda 8 5 7 2 2" xfId="10690"/>
    <cellStyle name="Moneda 8 6 7 2" xfId="10691"/>
    <cellStyle name="Moneda 8 6 2 6 2" xfId="10692"/>
    <cellStyle name="Moneda 8 6 2 2 3 2" xfId="10693"/>
    <cellStyle name="Moneda 8 6 2 2 2 2 2" xfId="10694"/>
    <cellStyle name="Moneda 8 6 2 3 3 2" xfId="10695"/>
    <cellStyle name="Moneda 8 6 2 3 2 2 2" xfId="10696"/>
    <cellStyle name="Moneda 8 6 2 4 3 2" xfId="10697"/>
    <cellStyle name="Moneda 8 6 2 4 2 2 2" xfId="10698"/>
    <cellStyle name="Moneda 8 6 2 5 2 2" xfId="10699"/>
    <cellStyle name="Moneda 8 6 3 3 2" xfId="10700"/>
    <cellStyle name="Moneda 8 6 3 2 2 2" xfId="10701"/>
    <cellStyle name="Moneda 8 6 4 3 2" xfId="10702"/>
    <cellStyle name="Moneda 8 6 4 2 2 2" xfId="10703"/>
    <cellStyle name="Moneda 8 6 5 3 2" xfId="10704"/>
    <cellStyle name="Moneda 8 6 5 2 2 2" xfId="10705"/>
    <cellStyle name="Moneda 8 6 6 2 2" xfId="10706"/>
    <cellStyle name="Moneda 8 7 6 2" xfId="10707"/>
    <cellStyle name="Moneda 8 7 2 3 2" xfId="10708"/>
    <cellStyle name="Moneda 8 7 2 2 2 2" xfId="10709"/>
    <cellStyle name="Moneda 8 7 3 3 2" xfId="10710"/>
    <cellStyle name="Moneda 8 7 3 2 2 2" xfId="10711"/>
    <cellStyle name="Moneda 8 7 4 3 2" xfId="10712"/>
    <cellStyle name="Moneda 8 7 4 2 2 2" xfId="10713"/>
    <cellStyle name="Moneda 8 7 5 2 2" xfId="10714"/>
    <cellStyle name="Moneda 8 8 6 2" xfId="10715"/>
    <cellStyle name="Moneda 8 8 2 3 2" xfId="10716"/>
    <cellStyle name="Moneda 8 8 2 2 2 2" xfId="10717"/>
    <cellStyle name="Moneda 8 8 3 3 2" xfId="10718"/>
    <cellStyle name="Moneda 8 8 3 2 2 2" xfId="10719"/>
    <cellStyle name="Moneda 8 8 4 3 2" xfId="10720"/>
    <cellStyle name="Moneda 8 8 4 2 2 2" xfId="10721"/>
    <cellStyle name="Moneda 8 8 5 2 2" xfId="10722"/>
    <cellStyle name="Moneda 8 9 3 2" xfId="10723"/>
    <cellStyle name="Moneda 8 9 2 2 2" xfId="10724"/>
    <cellStyle name="Moneda 9 12 2" xfId="10725"/>
    <cellStyle name="Moneda 9 10 2 2" xfId="10726"/>
    <cellStyle name="Moneda 9 11 2 2" xfId="10727"/>
    <cellStyle name="Moneda 9 2 9 2" xfId="10728"/>
    <cellStyle name="Moneda 9 2 2 7 2" xfId="10729"/>
    <cellStyle name="Moneda 9 2 2 2 6 2" xfId="10730"/>
    <cellStyle name="Moneda 9 2 2 2 2 3 2" xfId="10731"/>
    <cellStyle name="Moneda 9 2 2 2 2 2 2 2" xfId="10732"/>
    <cellStyle name="Moneda 9 2 2 2 3 3 2" xfId="10733"/>
    <cellStyle name="Moneda 9 2 2 2 3 2 2 2" xfId="10734"/>
    <cellStyle name="Moneda 9 2 2 2 4 3 2" xfId="10735"/>
    <cellStyle name="Moneda 9 2 2 2 4 2 2 2" xfId="10736"/>
    <cellStyle name="Moneda 9 2 2 2 5 2 2" xfId="10737"/>
    <cellStyle name="Moneda 9 2 2 3 3 2" xfId="10738"/>
    <cellStyle name="Moneda 9 2 2 3 2 2 2" xfId="10739"/>
    <cellStyle name="Moneda 9 2 2 4 3 2" xfId="10740"/>
    <cellStyle name="Moneda 9 2 2 4 2 2 2" xfId="10741"/>
    <cellStyle name="Moneda 9 2 2 5 3 2" xfId="10742"/>
    <cellStyle name="Moneda 9 2 2 5 2 2 2" xfId="10743"/>
    <cellStyle name="Moneda 9 2 2 6 2 2" xfId="10744"/>
    <cellStyle name="Moneda 9 2 3 6 2" xfId="10745"/>
    <cellStyle name="Moneda 9 2 3 2 3 2" xfId="10746"/>
    <cellStyle name="Moneda 9 2 3 2 2 2 2" xfId="10747"/>
    <cellStyle name="Moneda 9 2 3 3 3 2" xfId="10748"/>
    <cellStyle name="Moneda 9 2 3 3 2 2 2" xfId="10749"/>
    <cellStyle name="Moneda 9 2 3 4 3 2" xfId="10750"/>
    <cellStyle name="Moneda 9 2 3 4 2 2 2" xfId="10751"/>
    <cellStyle name="Moneda 9 2 3 5 2 2" xfId="10752"/>
    <cellStyle name="Moneda 9 2 4 3 2" xfId="10753"/>
    <cellStyle name="Moneda 9 2 4 2 2 2" xfId="10754"/>
    <cellStyle name="Moneda 9 2 5 3 2" xfId="10755"/>
    <cellStyle name="Moneda 9 2 5 2 2 2" xfId="10756"/>
    <cellStyle name="Moneda 9 2 6 3 2" xfId="10757"/>
    <cellStyle name="Moneda 9 2 6 2 2 2" xfId="10758"/>
    <cellStyle name="Moneda 9 2 7 2 2" xfId="10759"/>
    <cellStyle name="Moneda 9 2 8 2 2" xfId="10760"/>
    <cellStyle name="Moneda 9 3 8 2" xfId="10761"/>
    <cellStyle name="Moneda 9 3 2 7 2" xfId="10762"/>
    <cellStyle name="Moneda 9 3 2 2 6 2" xfId="10763"/>
    <cellStyle name="Moneda 9 3 2 2 2 3 2" xfId="10764"/>
    <cellStyle name="Moneda 9 3 2 2 2 2 2 2" xfId="10765"/>
    <cellStyle name="Moneda 9 3 2 2 3 3 2" xfId="10766"/>
    <cellStyle name="Moneda 9 3 2 2 3 2 2 2" xfId="10767"/>
    <cellStyle name="Moneda 9 3 2 2 4 3 2" xfId="10768"/>
    <cellStyle name="Moneda 9 3 2 2 4 2 2 2" xfId="10769"/>
    <cellStyle name="Moneda 9 3 2 2 5 2 2" xfId="10770"/>
    <cellStyle name="Moneda 9 3 2 3 3 2" xfId="10771"/>
    <cellStyle name="Moneda 9 3 2 3 2 2 2" xfId="10772"/>
    <cellStyle name="Moneda 9 3 2 4 3 2" xfId="10773"/>
    <cellStyle name="Moneda 9 3 2 4 2 2 2" xfId="10774"/>
    <cellStyle name="Moneda 9 3 2 5 3 2" xfId="10775"/>
    <cellStyle name="Moneda 9 3 2 5 2 2 2" xfId="10776"/>
    <cellStyle name="Moneda 9 3 2 6 2 2" xfId="10777"/>
    <cellStyle name="Moneda 9 3 3 6 2" xfId="10778"/>
    <cellStyle name="Moneda 9 3 3 2 3 2" xfId="10779"/>
    <cellStyle name="Moneda 9 3 3 2 2 2 2" xfId="10780"/>
    <cellStyle name="Moneda 9 3 3 3 3 2" xfId="10781"/>
    <cellStyle name="Moneda 9 3 3 3 2 2 2" xfId="10782"/>
    <cellStyle name="Moneda 9 3 3 4 3 2" xfId="10783"/>
    <cellStyle name="Moneda 9 3 3 4 2 2 2" xfId="10784"/>
    <cellStyle name="Moneda 9 3 3 5 2 2" xfId="10785"/>
    <cellStyle name="Moneda 9 3 4 3 2" xfId="10786"/>
    <cellStyle name="Moneda 9 3 4 2 2 2" xfId="10787"/>
    <cellStyle name="Moneda 9 3 5 3 2" xfId="10788"/>
    <cellStyle name="Moneda 9 3 5 2 2 2" xfId="10789"/>
    <cellStyle name="Moneda 9 3 6 3 2" xfId="10790"/>
    <cellStyle name="Moneda 9 3 6 2 2 2" xfId="10791"/>
    <cellStyle name="Moneda 9 3 7 2 2" xfId="10792"/>
    <cellStyle name="Moneda 9 4 8 2" xfId="10793"/>
    <cellStyle name="Moneda 9 4 2 7 2" xfId="10794"/>
    <cellStyle name="Moneda 9 4 2 2 6 2" xfId="10795"/>
    <cellStyle name="Moneda 9 4 2 2 2 3 2" xfId="10796"/>
    <cellStyle name="Moneda 9 4 2 2 2 2 2 2" xfId="10797"/>
    <cellStyle name="Moneda 9 4 2 2 3 3 2" xfId="10798"/>
    <cellStyle name="Moneda 9 4 2 2 3 2 2 2" xfId="10799"/>
    <cellStyle name="Moneda 9 4 2 2 4 3 2" xfId="10800"/>
    <cellStyle name="Moneda 9 4 2 2 4 2 2 2" xfId="10801"/>
    <cellStyle name="Moneda 9 4 2 2 5 2 2" xfId="10802"/>
    <cellStyle name="Moneda 9 4 2 3 3 2" xfId="10803"/>
    <cellStyle name="Moneda 9 4 2 3 2 2 2" xfId="10804"/>
    <cellStyle name="Moneda 9 4 2 4 3 2" xfId="10805"/>
    <cellStyle name="Moneda 9 4 2 4 2 2 2" xfId="10806"/>
    <cellStyle name="Moneda 9 4 2 5 3 2" xfId="10807"/>
    <cellStyle name="Moneda 9 4 2 5 2 2 2" xfId="10808"/>
    <cellStyle name="Moneda 9 4 2 6 2 2" xfId="10809"/>
    <cellStyle name="Moneda 9 4 3 6 2" xfId="10810"/>
    <cellStyle name="Moneda 9 4 3 2 3 2" xfId="10811"/>
    <cellStyle name="Moneda 9 4 3 2 2 2 2" xfId="10812"/>
    <cellStyle name="Moneda 9 4 3 3 3 2" xfId="10813"/>
    <cellStyle name="Moneda 9 4 3 3 2 2 2" xfId="10814"/>
    <cellStyle name="Moneda 9 4 3 4 3 2" xfId="10815"/>
    <cellStyle name="Moneda 9 4 3 4 2 2 2" xfId="10816"/>
    <cellStyle name="Moneda 9 4 3 5 2 2" xfId="10817"/>
    <cellStyle name="Moneda 9 4 4 3 2" xfId="10818"/>
    <cellStyle name="Moneda 9 4 4 2 2 2" xfId="10819"/>
    <cellStyle name="Moneda 9 4 5 3 2" xfId="10820"/>
    <cellStyle name="Moneda 9 4 5 2 2 2" xfId="10821"/>
    <cellStyle name="Moneda 9 4 6 3 2" xfId="10822"/>
    <cellStyle name="Moneda 9 4 6 2 2 2" xfId="10823"/>
    <cellStyle name="Moneda 9 4 7 2 2" xfId="10824"/>
    <cellStyle name="Moneda 9 5 7 2" xfId="10825"/>
    <cellStyle name="Moneda 9 5 2 6 2" xfId="10826"/>
    <cellStyle name="Moneda 9 5 2 2 3 2" xfId="10827"/>
    <cellStyle name="Moneda 9 5 2 2 2 2 2" xfId="10828"/>
    <cellStyle name="Moneda 9 5 2 3 3 2" xfId="10829"/>
    <cellStyle name="Moneda 9 5 2 3 2 2 2" xfId="10830"/>
    <cellStyle name="Moneda 9 5 2 4 3 2" xfId="10831"/>
    <cellStyle name="Moneda 9 5 2 4 2 2 2" xfId="10832"/>
    <cellStyle name="Moneda 9 5 2 5 2 2" xfId="10833"/>
    <cellStyle name="Moneda 9 5 3 3 2" xfId="10834"/>
    <cellStyle name="Moneda 9 5 3 2 2 2" xfId="10835"/>
    <cellStyle name="Moneda 9 5 4 3 2" xfId="10836"/>
    <cellStyle name="Moneda 9 5 4 2 2 2" xfId="10837"/>
    <cellStyle name="Moneda 9 5 5 3 2" xfId="10838"/>
    <cellStyle name="Moneda 9 5 5 2 2 2" xfId="10839"/>
    <cellStyle name="Moneda 9 5 6 2 2" xfId="10840"/>
    <cellStyle name="Moneda 9 6 6 2" xfId="10841"/>
    <cellStyle name="Moneda 9 6 2 3 2" xfId="10842"/>
    <cellStyle name="Moneda 9 6 2 2 2 2" xfId="10843"/>
    <cellStyle name="Moneda 9 6 3 3 2" xfId="10844"/>
    <cellStyle name="Moneda 9 6 3 2 2 2" xfId="10845"/>
    <cellStyle name="Moneda 9 6 4 3 2" xfId="10846"/>
    <cellStyle name="Moneda 9 6 4 2 2 2" xfId="10847"/>
    <cellStyle name="Moneda 9 6 5 2 2" xfId="10848"/>
    <cellStyle name="Moneda 9 7 3 2" xfId="10849"/>
    <cellStyle name="Moneda 9 7 2 2 2" xfId="10850"/>
    <cellStyle name="Moneda 9 8 3 2" xfId="10851"/>
    <cellStyle name="Moneda 9 8 2 2 2" xfId="10852"/>
    <cellStyle name="Moneda 9 9 3 2" xfId="10853"/>
    <cellStyle name="Moneda 9 9 2 2 2" xfId="10854"/>
    <cellStyle name="Moneda 60" xfId="10855"/>
    <cellStyle name="Moneda 59" xfId="10856"/>
    <cellStyle name="Currency 19" xfId="10857"/>
    <cellStyle name="Moneda 58" xfId="10858"/>
    <cellStyle name="Currency 20" xfId="10859"/>
    <cellStyle name="Currency 21" xfId="10860"/>
    <cellStyle name="Millares 100" xfId="108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447675</xdr:rowOff>
    </xdr:from>
    <xdr:to>
      <xdr:col>5</xdr:col>
      <xdr:colOff>704850</xdr:colOff>
      <xdr:row>3</xdr:row>
      <xdr:rowOff>695325</xdr:rowOff>
    </xdr:to>
    <xdr:pic>
      <xdr:nvPicPr>
        <xdr:cNvPr id="3" name="Imagen 2"/>
        <xdr:cNvPicPr preferRelativeResize="1">
          <a:picLocks noChangeAspect="1"/>
        </xdr:cNvPicPr>
      </xdr:nvPicPr>
      <xdr:blipFill>
        <a:blip r:embed="rId1"/>
        <a:stretch>
          <a:fillRect/>
        </a:stretch>
      </xdr:blipFill>
      <xdr:spPr>
        <a:xfrm>
          <a:off x="400050" y="714375"/>
          <a:ext cx="5829300" cy="2038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114300</xdr:rowOff>
    </xdr:from>
    <xdr:to>
      <xdr:col>4</xdr:col>
      <xdr:colOff>85725</xdr:colOff>
      <xdr:row>2</xdr:row>
      <xdr:rowOff>352425</xdr:rowOff>
    </xdr:to>
    <xdr:pic>
      <xdr:nvPicPr>
        <xdr:cNvPr id="3" name="Imagen 2"/>
        <xdr:cNvPicPr preferRelativeResize="1">
          <a:picLocks noChangeAspect="1"/>
        </xdr:cNvPicPr>
      </xdr:nvPicPr>
      <xdr:blipFill>
        <a:blip r:embed="rId1"/>
        <a:stretch>
          <a:fillRect/>
        </a:stretch>
      </xdr:blipFill>
      <xdr:spPr>
        <a:xfrm>
          <a:off x="295275" y="114300"/>
          <a:ext cx="3171825" cy="18764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2</xdr:col>
      <xdr:colOff>1485900</xdr:colOff>
      <xdr:row>2</xdr:row>
      <xdr:rowOff>190500</xdr:rowOff>
    </xdr:to>
    <xdr:pic>
      <xdr:nvPicPr>
        <xdr:cNvPr id="3" name="Imagen 2"/>
        <xdr:cNvPicPr preferRelativeResize="1">
          <a:picLocks noChangeAspect="1"/>
        </xdr:cNvPicPr>
      </xdr:nvPicPr>
      <xdr:blipFill>
        <a:blip r:embed="rId1"/>
        <a:stretch>
          <a:fillRect/>
        </a:stretch>
      </xdr:blipFill>
      <xdr:spPr>
        <a:xfrm>
          <a:off x="161925" y="0"/>
          <a:ext cx="2705100" cy="1047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2</xdr:col>
      <xdr:colOff>1323975</xdr:colOff>
      <xdr:row>2</xdr:row>
      <xdr:rowOff>114300</xdr:rowOff>
    </xdr:to>
    <xdr:pic>
      <xdr:nvPicPr>
        <xdr:cNvPr id="2" name="Imagen 1"/>
        <xdr:cNvPicPr preferRelativeResize="1">
          <a:picLocks noChangeAspect="1"/>
        </xdr:cNvPicPr>
      </xdr:nvPicPr>
      <xdr:blipFill>
        <a:blip r:embed="rId1"/>
        <a:stretch>
          <a:fillRect/>
        </a:stretch>
      </xdr:blipFill>
      <xdr:spPr>
        <a:xfrm>
          <a:off x="161925" y="47625"/>
          <a:ext cx="2686050" cy="10572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3</xdr:row>
      <xdr:rowOff>85725</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PA\NCSA\7814\Diciembre\C:\Users\carolinanino\Documents\SDA-2020\PA\NCSA\7699\Modificaciones%20Diciembr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olinanino\Documents\SDA-2020\PA\NCSA\PA%20NCSA%20\12161BA7\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os\Proyectos%20SEGPLAN\SIPSE\2021\Copia%20de%20Seguimiento%20presupuestal%20a%2031%20de%20marzo%202021%20V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namica 7814"/>
      <sheetName val="Hoja2"/>
      <sheetName val="Hoja1"/>
      <sheetName val="PAA-SIPSE-PREDIS"/>
      <sheetName val="Procesos de contratación"/>
      <sheetName val="Eje. Presupuestal (TABLA2)"/>
      <sheetName val="BogData"/>
      <sheetName val="Copia de Seguimiento presupuest"/>
      <sheetName val="dinamica 7811"/>
      <sheetName val="Hoja3"/>
    </sheetNames>
    <sheetDataSet>
      <sheetData sheetId="0"/>
      <sheetData sheetId="1"/>
      <sheetData sheetId="2"/>
      <sheetData sheetId="3"/>
      <sheetData sheetId="4"/>
      <sheetData sheetId="5"/>
      <sheetData sheetId="6"/>
      <sheetData sheetId="7" refreshError="1"/>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9"/>
  <sheetViews>
    <sheetView zoomScale="50" zoomScaleNormal="50" zoomScaleSheetLayoutView="70" zoomScalePageLayoutView="60" workbookViewId="0" topLeftCell="A7">
      <selection activeCell="H14" sqref="H14"/>
    </sheetView>
  </sheetViews>
  <sheetFormatPr defaultColWidth="10.8515625" defaultRowHeight="15"/>
  <cols>
    <col min="1" max="1" width="11.421875" style="1" customWidth="1"/>
    <col min="2" max="2" width="13.140625" style="1" customWidth="1"/>
    <col min="3" max="3" width="8.8515625" style="1" customWidth="1"/>
    <col min="4" max="4" width="42.00390625" style="1" customWidth="1"/>
    <col min="5" max="5" width="7.421875" style="1" customWidth="1"/>
    <col min="6" max="6" width="19.8515625" style="1" customWidth="1"/>
    <col min="7" max="7" width="14.421875" style="1" customWidth="1"/>
    <col min="8" max="8" width="11.7109375" style="1" customWidth="1"/>
    <col min="9" max="9" width="13.421875" style="17" bestFit="1" customWidth="1"/>
    <col min="10" max="10" width="16.421875" style="23" customWidth="1"/>
    <col min="11" max="11" width="13.8515625" style="23" customWidth="1"/>
    <col min="12" max="12" width="12.7109375" style="22" hidden="1" customWidth="1"/>
    <col min="13" max="13" width="15.421875" style="23" hidden="1" customWidth="1"/>
    <col min="14" max="14" width="12.7109375" style="23" hidden="1" customWidth="1"/>
    <col min="15" max="15" width="14.8515625" style="23" hidden="1" customWidth="1"/>
    <col min="16" max="16" width="12.7109375" style="23" hidden="1" customWidth="1"/>
    <col min="17" max="17" width="10.421875" style="23" hidden="1" customWidth="1"/>
    <col min="18" max="20" width="12.7109375" style="23" hidden="1" customWidth="1"/>
    <col min="21" max="21" width="10.28125" style="23" hidden="1" customWidth="1"/>
    <col min="22" max="22" width="13.8515625" style="23" customWidth="1"/>
    <col min="23" max="23" width="13.57421875" style="23" customWidth="1"/>
    <col min="24" max="24" width="14.8515625" style="23" customWidth="1"/>
    <col min="25" max="30" width="19.00390625" style="23" customWidth="1"/>
    <col min="31" max="31" width="19.00390625" style="23" hidden="1" customWidth="1"/>
    <col min="32" max="32" width="1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7" width="12.7109375" style="22" hidden="1" customWidth="1"/>
    <col min="48" max="48" width="17.28125" style="22" customWidth="1"/>
    <col min="49" max="49" width="12.7109375" style="23" customWidth="1"/>
    <col min="50" max="72" width="12.7109375" style="23" hidden="1" customWidth="1"/>
    <col min="73" max="73" width="5.28125" style="22" hidden="1" customWidth="1"/>
    <col min="74" max="74" width="12.7109375" style="23" customWidth="1"/>
    <col min="75" max="97" width="12.7109375" style="23" hidden="1" customWidth="1"/>
    <col min="98" max="98" width="12.7109375" style="22" hidden="1" customWidth="1"/>
    <col min="99" max="99" width="12.7109375" style="23" customWidth="1"/>
    <col min="100" max="122" width="12.7109375" style="23" hidden="1" customWidth="1"/>
    <col min="123" max="123" width="16.57421875" style="23" hidden="1" customWidth="1"/>
    <col min="124" max="125" width="12.8515625" style="1" customWidth="1"/>
    <col min="126" max="126" width="17.57421875" style="1" customWidth="1"/>
    <col min="127" max="134" width="12.8515625" style="1" hidden="1" customWidth="1"/>
    <col min="135" max="135" width="16.421875" style="1" hidden="1" customWidth="1"/>
    <col min="136" max="136" width="13.140625" style="1" customWidth="1"/>
    <col min="137" max="137" width="12.28125" style="1" customWidth="1"/>
    <col min="138" max="138" width="78.00390625" style="1" customWidth="1"/>
    <col min="139" max="139" width="12.421875" style="1" customWidth="1"/>
    <col min="140" max="140" width="20.140625" style="1" customWidth="1"/>
    <col min="141" max="141" width="58.00390625" style="1" customWidth="1"/>
    <col min="142" max="142" width="59.8515625" style="1" customWidth="1"/>
    <col min="143" max="16384" width="10.851562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29" customFormat="1" ht="56.25" customHeight="1">
      <c r="A2" s="453"/>
      <c r="B2" s="454"/>
      <c r="C2" s="454"/>
      <c r="D2" s="454"/>
      <c r="E2" s="454"/>
      <c r="F2" s="454"/>
      <c r="G2" s="445" t="s">
        <v>53</v>
      </c>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c r="CF2" s="446"/>
      <c r="CG2" s="446"/>
      <c r="CH2" s="446"/>
      <c r="CI2" s="446"/>
      <c r="CJ2" s="446"/>
      <c r="CK2" s="446"/>
      <c r="CL2" s="446"/>
      <c r="CM2" s="446"/>
      <c r="CN2" s="446"/>
      <c r="CO2" s="446"/>
      <c r="CP2" s="446"/>
      <c r="CQ2" s="446"/>
      <c r="CR2" s="446"/>
      <c r="CS2" s="446"/>
      <c r="CT2" s="446"/>
      <c r="CU2" s="446"/>
      <c r="CV2" s="446"/>
      <c r="CW2" s="446"/>
      <c r="CX2" s="446"/>
      <c r="CY2" s="446"/>
      <c r="CZ2" s="446"/>
      <c r="DA2" s="446"/>
      <c r="DB2" s="446"/>
      <c r="DC2" s="446"/>
      <c r="DD2" s="446"/>
      <c r="DE2" s="446"/>
      <c r="DF2" s="446"/>
      <c r="DG2" s="446"/>
      <c r="DH2" s="446"/>
      <c r="DI2" s="446"/>
      <c r="DJ2" s="446"/>
      <c r="DK2" s="446"/>
      <c r="DL2" s="446"/>
      <c r="DM2" s="446"/>
      <c r="DN2" s="446"/>
      <c r="DO2" s="446"/>
      <c r="DP2" s="446"/>
      <c r="DQ2" s="446"/>
      <c r="DR2" s="446"/>
      <c r="DS2" s="446"/>
      <c r="DT2" s="446"/>
      <c r="DU2" s="446"/>
      <c r="DV2" s="446"/>
      <c r="DW2" s="446"/>
      <c r="DX2" s="446"/>
      <c r="DY2" s="446"/>
      <c r="DZ2" s="446"/>
      <c r="EA2" s="446"/>
      <c r="EB2" s="446"/>
      <c r="EC2" s="446"/>
      <c r="ED2" s="446"/>
      <c r="EE2" s="446"/>
      <c r="EF2" s="446"/>
      <c r="EG2" s="446"/>
      <c r="EH2" s="446"/>
      <c r="EI2" s="446"/>
      <c r="EJ2" s="446"/>
      <c r="EK2" s="446"/>
      <c r="EL2" s="447"/>
    </row>
    <row r="3" spans="1:142" s="29" customFormat="1" ht="84.75" customHeight="1" thickBot="1">
      <c r="A3" s="455"/>
      <c r="B3" s="456"/>
      <c r="C3" s="456"/>
      <c r="D3" s="456"/>
      <c r="E3" s="456"/>
      <c r="F3" s="456"/>
      <c r="G3" s="459" t="s">
        <v>121</v>
      </c>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1"/>
      <c r="DU3" s="461"/>
      <c r="DV3" s="461"/>
      <c r="DW3" s="461"/>
      <c r="DX3" s="461"/>
      <c r="DY3" s="461"/>
      <c r="DZ3" s="461"/>
      <c r="EA3" s="461"/>
      <c r="EB3" s="461"/>
      <c r="EC3" s="461"/>
      <c r="ED3" s="461"/>
      <c r="EE3" s="461"/>
      <c r="EF3" s="461"/>
      <c r="EG3" s="461"/>
      <c r="EH3" s="461"/>
      <c r="EI3" s="461"/>
      <c r="EJ3" s="461"/>
      <c r="EK3" s="461"/>
      <c r="EL3" s="462"/>
    </row>
    <row r="4" spans="1:142" s="28" customFormat="1" ht="63" customHeight="1" thickBot="1">
      <c r="A4" s="457"/>
      <c r="B4" s="458"/>
      <c r="C4" s="458"/>
      <c r="D4" s="458"/>
      <c r="E4" s="458"/>
      <c r="F4" s="458"/>
      <c r="G4" s="448" t="s">
        <v>84</v>
      </c>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449"/>
      <c r="CC4" s="449"/>
      <c r="CD4" s="449"/>
      <c r="CE4" s="449"/>
      <c r="CF4" s="449"/>
      <c r="CG4" s="449"/>
      <c r="CH4" s="449"/>
      <c r="CI4" s="449"/>
      <c r="CJ4" s="449"/>
      <c r="CK4" s="449"/>
      <c r="CL4" s="449"/>
      <c r="CM4" s="449"/>
      <c r="CN4" s="449"/>
      <c r="CO4" s="449"/>
      <c r="CP4" s="449"/>
      <c r="CQ4" s="449"/>
      <c r="CR4" s="449"/>
      <c r="CS4" s="449"/>
      <c r="CT4" s="449"/>
      <c r="CU4" s="449"/>
      <c r="CV4" s="449"/>
      <c r="CW4" s="449"/>
      <c r="CX4" s="449"/>
      <c r="CY4" s="449"/>
      <c r="CZ4" s="449"/>
      <c r="DA4" s="449"/>
      <c r="DB4" s="449"/>
      <c r="DC4" s="449"/>
      <c r="DD4" s="449"/>
      <c r="DE4" s="449"/>
      <c r="DF4" s="449"/>
      <c r="DG4" s="449"/>
      <c r="DH4" s="449"/>
      <c r="DI4" s="449"/>
      <c r="DJ4" s="449"/>
      <c r="DK4" s="449"/>
      <c r="DL4" s="449"/>
      <c r="DM4" s="449"/>
      <c r="DN4" s="449"/>
      <c r="DO4" s="449"/>
      <c r="DP4" s="449"/>
      <c r="DQ4" s="449"/>
      <c r="DR4" s="449"/>
      <c r="DS4" s="450"/>
      <c r="DT4" s="451" t="s">
        <v>279</v>
      </c>
      <c r="DU4" s="451"/>
      <c r="DV4" s="451"/>
      <c r="DW4" s="451"/>
      <c r="DX4" s="451"/>
      <c r="DY4" s="451"/>
      <c r="DZ4" s="451"/>
      <c r="EA4" s="451"/>
      <c r="EB4" s="451"/>
      <c r="EC4" s="451"/>
      <c r="ED4" s="451"/>
      <c r="EE4" s="451"/>
      <c r="EF4" s="451"/>
      <c r="EG4" s="451"/>
      <c r="EH4" s="451"/>
      <c r="EI4" s="451"/>
      <c r="EJ4" s="451"/>
      <c r="EK4" s="451"/>
      <c r="EL4" s="452"/>
    </row>
    <row r="5" spans="1:142" ht="41.25" customHeight="1" thickBot="1">
      <c r="A5" s="426" t="s">
        <v>0</v>
      </c>
      <c r="B5" s="427"/>
      <c r="C5" s="427"/>
      <c r="D5" s="427"/>
      <c r="E5" s="427"/>
      <c r="F5" s="427"/>
      <c r="G5" s="439" t="s">
        <v>131</v>
      </c>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440"/>
      <c r="CQ5" s="440"/>
      <c r="CR5" s="440"/>
      <c r="CS5" s="440"/>
      <c r="CT5" s="440"/>
      <c r="CU5" s="440"/>
      <c r="CV5" s="440"/>
      <c r="CW5" s="440"/>
      <c r="CX5" s="440"/>
      <c r="CY5" s="440"/>
      <c r="CZ5" s="440"/>
      <c r="DA5" s="440"/>
      <c r="DB5" s="440"/>
      <c r="DC5" s="440"/>
      <c r="DD5" s="440"/>
      <c r="DE5" s="440"/>
      <c r="DF5" s="440"/>
      <c r="DG5" s="440"/>
      <c r="DH5" s="440"/>
      <c r="DI5" s="440"/>
      <c r="DJ5" s="440"/>
      <c r="DK5" s="440"/>
      <c r="DL5" s="440"/>
      <c r="DM5" s="440"/>
      <c r="DN5" s="440"/>
      <c r="DO5" s="440"/>
      <c r="DP5" s="440"/>
      <c r="DQ5" s="440"/>
      <c r="DR5" s="440"/>
      <c r="DS5" s="440"/>
      <c r="DT5" s="440"/>
      <c r="DU5" s="440"/>
      <c r="DV5" s="440"/>
      <c r="DW5" s="440"/>
      <c r="DX5" s="440"/>
      <c r="DY5" s="440"/>
      <c r="DZ5" s="440"/>
      <c r="EA5" s="440"/>
      <c r="EB5" s="440"/>
      <c r="EC5" s="440"/>
      <c r="ED5" s="440"/>
      <c r="EE5" s="440"/>
      <c r="EF5" s="440"/>
      <c r="EG5" s="440"/>
      <c r="EH5" s="440"/>
      <c r="EI5" s="440"/>
      <c r="EJ5" s="440"/>
      <c r="EK5" s="440"/>
      <c r="EL5" s="441"/>
    </row>
    <row r="6" spans="1:142" ht="26.25" customHeight="1" thickBot="1">
      <c r="A6" s="426" t="s">
        <v>2</v>
      </c>
      <c r="B6" s="427"/>
      <c r="C6" s="427"/>
      <c r="D6" s="427"/>
      <c r="E6" s="427"/>
      <c r="F6" s="427"/>
      <c r="G6" s="442" t="s">
        <v>130</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c r="BV6" s="443"/>
      <c r="BW6" s="443"/>
      <c r="BX6" s="443"/>
      <c r="BY6" s="443"/>
      <c r="BZ6" s="443"/>
      <c r="CA6" s="443"/>
      <c r="CB6" s="443"/>
      <c r="CC6" s="443"/>
      <c r="CD6" s="443"/>
      <c r="CE6" s="443"/>
      <c r="CF6" s="443"/>
      <c r="CG6" s="443"/>
      <c r="CH6" s="443"/>
      <c r="CI6" s="443"/>
      <c r="CJ6" s="443"/>
      <c r="CK6" s="443"/>
      <c r="CL6" s="443"/>
      <c r="CM6" s="443"/>
      <c r="CN6" s="443"/>
      <c r="CO6" s="443"/>
      <c r="CP6" s="443"/>
      <c r="CQ6" s="443"/>
      <c r="CR6" s="443"/>
      <c r="CS6" s="443"/>
      <c r="CT6" s="443"/>
      <c r="CU6" s="443"/>
      <c r="CV6" s="443"/>
      <c r="CW6" s="443"/>
      <c r="CX6" s="443"/>
      <c r="CY6" s="443"/>
      <c r="CZ6" s="443"/>
      <c r="DA6" s="443"/>
      <c r="DB6" s="443"/>
      <c r="DC6" s="443"/>
      <c r="DD6" s="443"/>
      <c r="DE6" s="443"/>
      <c r="DF6" s="443"/>
      <c r="DG6" s="443"/>
      <c r="DH6" s="443"/>
      <c r="DI6" s="443"/>
      <c r="DJ6" s="443"/>
      <c r="DK6" s="443"/>
      <c r="DL6" s="443"/>
      <c r="DM6" s="443"/>
      <c r="DN6" s="443"/>
      <c r="DO6" s="443"/>
      <c r="DP6" s="443"/>
      <c r="DQ6" s="443"/>
      <c r="DR6" s="443"/>
      <c r="DS6" s="443"/>
      <c r="DT6" s="443"/>
      <c r="DU6" s="443"/>
      <c r="DV6" s="443"/>
      <c r="DW6" s="443"/>
      <c r="DX6" s="443"/>
      <c r="DY6" s="443"/>
      <c r="DZ6" s="443"/>
      <c r="EA6" s="443"/>
      <c r="EB6" s="443"/>
      <c r="EC6" s="443"/>
      <c r="ED6" s="443"/>
      <c r="EE6" s="443"/>
      <c r="EF6" s="443"/>
      <c r="EG6" s="443"/>
      <c r="EH6" s="443"/>
      <c r="EI6" s="443"/>
      <c r="EJ6" s="443"/>
      <c r="EK6" s="443"/>
      <c r="EL6" s="444"/>
    </row>
    <row r="7" spans="1:142" ht="30" customHeight="1" thickBot="1">
      <c r="A7" s="426" t="s">
        <v>106</v>
      </c>
      <c r="B7" s="427"/>
      <c r="C7" s="427"/>
      <c r="D7" s="427"/>
      <c r="E7" s="427"/>
      <c r="F7" s="427"/>
      <c r="G7" s="442" t="s">
        <v>132</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43"/>
      <c r="DV7" s="443"/>
      <c r="DW7" s="443"/>
      <c r="DX7" s="443"/>
      <c r="DY7" s="443"/>
      <c r="DZ7" s="443"/>
      <c r="EA7" s="443"/>
      <c r="EB7" s="443"/>
      <c r="EC7" s="443"/>
      <c r="ED7" s="443"/>
      <c r="EE7" s="443"/>
      <c r="EF7" s="443"/>
      <c r="EG7" s="443"/>
      <c r="EH7" s="443"/>
      <c r="EI7" s="443"/>
      <c r="EJ7" s="443"/>
      <c r="EK7" s="443"/>
      <c r="EL7" s="444"/>
    </row>
    <row r="8" spans="1:142" ht="30" customHeight="1" thickBot="1">
      <c r="A8" s="426" t="s">
        <v>1</v>
      </c>
      <c r="B8" s="427"/>
      <c r="C8" s="427"/>
      <c r="D8" s="427"/>
      <c r="E8" s="427"/>
      <c r="F8" s="427"/>
      <c r="G8" s="442" t="s">
        <v>133</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4"/>
    </row>
    <row r="9" spans="1:142" ht="20.25" customHeight="1" thickBot="1">
      <c r="A9" s="47"/>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473" t="s">
        <v>327</v>
      </c>
      <c r="B10" s="474"/>
      <c r="C10" s="474"/>
      <c r="D10" s="474"/>
      <c r="E10" s="474"/>
      <c r="F10" s="474"/>
      <c r="G10" s="474"/>
      <c r="H10" s="474"/>
      <c r="I10" s="474"/>
      <c r="J10" s="474"/>
      <c r="K10" s="418"/>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419"/>
      <c r="DG10" s="419"/>
      <c r="DH10" s="419"/>
      <c r="DI10" s="419"/>
      <c r="DJ10" s="419"/>
      <c r="DK10" s="419"/>
      <c r="DL10" s="419"/>
      <c r="DM10" s="419"/>
      <c r="DN10" s="419"/>
      <c r="DO10" s="419"/>
      <c r="DP10" s="419"/>
      <c r="DQ10" s="419"/>
      <c r="DR10" s="419"/>
      <c r="DS10" s="419"/>
      <c r="DT10" s="419"/>
      <c r="DU10" s="419"/>
      <c r="DV10" s="419"/>
      <c r="DW10" s="419"/>
      <c r="DX10" s="419"/>
      <c r="DY10" s="419"/>
      <c r="DZ10" s="419"/>
      <c r="EA10" s="419"/>
      <c r="EB10" s="419"/>
      <c r="EC10" s="419"/>
      <c r="ED10" s="419"/>
      <c r="EE10" s="420"/>
      <c r="EF10" s="436" t="s">
        <v>38</v>
      </c>
      <c r="EG10" s="436" t="s">
        <v>39</v>
      </c>
      <c r="EH10" s="428" t="s">
        <v>40</v>
      </c>
      <c r="EI10" s="428" t="s">
        <v>41</v>
      </c>
      <c r="EJ10" s="428" t="s">
        <v>42</v>
      </c>
      <c r="EK10" s="428" t="s">
        <v>43</v>
      </c>
      <c r="EL10" s="475" t="s">
        <v>44</v>
      </c>
    </row>
    <row r="11" spans="1:142" s="3" customFormat="1" ht="45.75" customHeight="1" thickBot="1">
      <c r="A11" s="467" t="s">
        <v>325</v>
      </c>
      <c r="B11" s="468"/>
      <c r="C11" s="468"/>
      <c r="D11" s="468"/>
      <c r="E11" s="468"/>
      <c r="F11" s="468"/>
      <c r="G11" s="468"/>
      <c r="H11" s="468"/>
      <c r="I11" s="468"/>
      <c r="J11" s="469"/>
      <c r="K11" s="421" t="s">
        <v>36</v>
      </c>
      <c r="L11" s="422"/>
      <c r="M11" s="422"/>
      <c r="N11" s="422"/>
      <c r="O11" s="422"/>
      <c r="P11" s="422"/>
      <c r="Q11" s="422"/>
      <c r="R11" s="422"/>
      <c r="S11" s="422"/>
      <c r="T11" s="422"/>
      <c r="U11" s="422"/>
      <c r="V11" s="422"/>
      <c r="W11" s="422"/>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1"/>
      <c r="DT11" s="431" t="s">
        <v>37</v>
      </c>
      <c r="DU11" s="432"/>
      <c r="DV11" s="432"/>
      <c r="DW11" s="432"/>
      <c r="DX11" s="432"/>
      <c r="DY11" s="432"/>
      <c r="DZ11" s="432"/>
      <c r="EA11" s="432"/>
      <c r="EB11" s="432"/>
      <c r="EC11" s="432"/>
      <c r="ED11" s="432"/>
      <c r="EE11" s="432"/>
      <c r="EF11" s="437"/>
      <c r="EG11" s="437"/>
      <c r="EH11" s="429"/>
      <c r="EI11" s="429"/>
      <c r="EJ11" s="429"/>
      <c r="EK11" s="429"/>
      <c r="EL11" s="476"/>
    </row>
    <row r="12" spans="1:142" s="3" customFormat="1" ht="45" customHeight="1" thickBot="1">
      <c r="A12" s="470"/>
      <c r="B12" s="471"/>
      <c r="C12" s="471"/>
      <c r="D12" s="471"/>
      <c r="E12" s="471"/>
      <c r="F12" s="471"/>
      <c r="G12" s="471"/>
      <c r="H12" s="471"/>
      <c r="I12" s="471"/>
      <c r="J12" s="472"/>
      <c r="K12" s="425" t="s">
        <v>94</v>
      </c>
      <c r="L12" s="425"/>
      <c r="M12" s="425"/>
      <c r="N12" s="425"/>
      <c r="O12" s="425"/>
      <c r="P12" s="425"/>
      <c r="Q12" s="425"/>
      <c r="R12" s="425"/>
      <c r="S12" s="425"/>
      <c r="T12" s="425"/>
      <c r="U12" s="425"/>
      <c r="V12" s="425"/>
      <c r="W12" s="425"/>
      <c r="X12" s="433" t="s">
        <v>95</v>
      </c>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5"/>
      <c r="AW12" s="434" t="s">
        <v>115</v>
      </c>
      <c r="AX12" s="434"/>
      <c r="AY12" s="434"/>
      <c r="AZ12" s="434"/>
      <c r="BA12" s="434"/>
      <c r="BB12" s="434"/>
      <c r="BC12" s="434"/>
      <c r="BD12" s="434"/>
      <c r="BE12" s="434"/>
      <c r="BF12" s="434"/>
      <c r="BG12" s="434"/>
      <c r="BH12" s="434"/>
      <c r="BI12" s="434"/>
      <c r="BJ12" s="434"/>
      <c r="BK12" s="434"/>
      <c r="BL12" s="434"/>
      <c r="BM12" s="434"/>
      <c r="BN12" s="434"/>
      <c r="BO12" s="434"/>
      <c r="BP12" s="434"/>
      <c r="BQ12" s="434"/>
      <c r="BR12" s="434"/>
      <c r="BS12" s="434"/>
      <c r="BT12" s="434"/>
      <c r="BU12" s="435"/>
      <c r="BV12" s="433" t="s">
        <v>116</v>
      </c>
      <c r="BW12" s="434"/>
      <c r="BX12" s="434"/>
      <c r="BY12" s="434"/>
      <c r="BZ12" s="434"/>
      <c r="CA12" s="434"/>
      <c r="CB12" s="434"/>
      <c r="CC12" s="434"/>
      <c r="CD12" s="434"/>
      <c r="CE12" s="434"/>
      <c r="CF12" s="434"/>
      <c r="CG12" s="434"/>
      <c r="CH12" s="434"/>
      <c r="CI12" s="434"/>
      <c r="CJ12" s="434"/>
      <c r="CK12" s="434"/>
      <c r="CL12" s="434"/>
      <c r="CM12" s="434"/>
      <c r="CN12" s="434"/>
      <c r="CO12" s="434"/>
      <c r="CP12" s="434"/>
      <c r="CQ12" s="434"/>
      <c r="CR12" s="434"/>
      <c r="CS12" s="434"/>
      <c r="CT12" s="435"/>
      <c r="CU12" s="433" t="s">
        <v>119</v>
      </c>
      <c r="CV12" s="434"/>
      <c r="CW12" s="434"/>
      <c r="CX12" s="434"/>
      <c r="CY12" s="434"/>
      <c r="CZ12" s="434"/>
      <c r="DA12" s="434"/>
      <c r="DB12" s="434"/>
      <c r="DC12" s="434"/>
      <c r="DD12" s="434"/>
      <c r="DE12" s="434"/>
      <c r="DF12" s="434"/>
      <c r="DG12" s="434"/>
      <c r="DH12" s="434"/>
      <c r="DI12" s="434"/>
      <c r="DJ12" s="434"/>
      <c r="DK12" s="434"/>
      <c r="DL12" s="434"/>
      <c r="DM12" s="434"/>
      <c r="DN12" s="434"/>
      <c r="DO12" s="434"/>
      <c r="DP12" s="434"/>
      <c r="DQ12" s="434"/>
      <c r="DR12" s="434"/>
      <c r="DS12" s="435"/>
      <c r="DT12" s="423" t="s">
        <v>65</v>
      </c>
      <c r="DU12" s="423" t="s">
        <v>85</v>
      </c>
      <c r="DV12" s="423" t="s">
        <v>3</v>
      </c>
      <c r="DW12" s="423" t="s">
        <v>86</v>
      </c>
      <c r="DX12" s="423" t="s">
        <v>87</v>
      </c>
      <c r="DY12" s="423" t="s">
        <v>4</v>
      </c>
      <c r="DZ12" s="423" t="s">
        <v>88</v>
      </c>
      <c r="EA12" s="423" t="s">
        <v>89</v>
      </c>
      <c r="EB12" s="423" t="s">
        <v>90</v>
      </c>
      <c r="EC12" s="423" t="s">
        <v>91</v>
      </c>
      <c r="ED12" s="423" t="s">
        <v>92</v>
      </c>
      <c r="EE12" s="478" t="s">
        <v>5</v>
      </c>
      <c r="EF12" s="480"/>
      <c r="EG12" s="437"/>
      <c r="EH12" s="429"/>
      <c r="EI12" s="429"/>
      <c r="EJ12" s="429"/>
      <c r="EK12" s="429"/>
      <c r="EL12" s="476"/>
    </row>
    <row r="13" spans="1:142" s="3" customFormat="1" ht="56.25" customHeight="1" thickBot="1">
      <c r="A13" s="266" t="s">
        <v>316</v>
      </c>
      <c r="B13" s="266" t="s">
        <v>317</v>
      </c>
      <c r="C13" s="267" t="s">
        <v>318</v>
      </c>
      <c r="D13" s="267" t="s">
        <v>319</v>
      </c>
      <c r="E13" s="267" t="s">
        <v>320</v>
      </c>
      <c r="F13" s="267" t="s">
        <v>321</v>
      </c>
      <c r="G13" s="267" t="s">
        <v>322</v>
      </c>
      <c r="H13" s="267" t="s">
        <v>323</v>
      </c>
      <c r="I13" s="268" t="s">
        <v>324</v>
      </c>
      <c r="J13" s="152" t="s">
        <v>326</v>
      </c>
      <c r="K13" s="114" t="s">
        <v>48</v>
      </c>
      <c r="L13" s="107" t="s">
        <v>61</v>
      </c>
      <c r="M13" s="108" t="s">
        <v>96</v>
      </c>
      <c r="N13" s="106" t="s">
        <v>62</v>
      </c>
      <c r="O13" s="108" t="s">
        <v>97</v>
      </c>
      <c r="P13" s="106" t="s">
        <v>63</v>
      </c>
      <c r="Q13" s="109" t="s">
        <v>98</v>
      </c>
      <c r="R13" s="106" t="s">
        <v>93</v>
      </c>
      <c r="S13" s="109" t="s">
        <v>99</v>
      </c>
      <c r="T13" s="106" t="s">
        <v>64</v>
      </c>
      <c r="U13" s="109" t="s">
        <v>100</v>
      </c>
      <c r="V13" s="106" t="s">
        <v>79</v>
      </c>
      <c r="W13" s="132" t="s">
        <v>101</v>
      </c>
      <c r="X13" s="114" t="s">
        <v>48</v>
      </c>
      <c r="Y13" s="126" t="s">
        <v>427</v>
      </c>
      <c r="Z13" s="109" t="s">
        <v>102</v>
      </c>
      <c r="AA13" s="126" t="s">
        <v>56</v>
      </c>
      <c r="AB13" s="109" t="s">
        <v>103</v>
      </c>
      <c r="AC13" s="126" t="s">
        <v>57</v>
      </c>
      <c r="AD13" s="109" t="s">
        <v>104</v>
      </c>
      <c r="AE13" s="126" t="s">
        <v>58</v>
      </c>
      <c r="AF13" s="109" t="s">
        <v>105</v>
      </c>
      <c r="AG13" s="126" t="s">
        <v>59</v>
      </c>
      <c r="AH13" s="109" t="s">
        <v>107</v>
      </c>
      <c r="AI13" s="126" t="s">
        <v>60</v>
      </c>
      <c r="AJ13" s="109" t="s">
        <v>108</v>
      </c>
      <c r="AK13" s="126" t="s">
        <v>61</v>
      </c>
      <c r="AL13" s="109" t="s">
        <v>109</v>
      </c>
      <c r="AM13" s="126" t="s">
        <v>62</v>
      </c>
      <c r="AN13" s="109" t="s">
        <v>110</v>
      </c>
      <c r="AO13" s="126" t="s">
        <v>63</v>
      </c>
      <c r="AP13" s="109" t="s">
        <v>111</v>
      </c>
      <c r="AQ13" s="126" t="s">
        <v>93</v>
      </c>
      <c r="AR13" s="109" t="s">
        <v>112</v>
      </c>
      <c r="AS13" s="126" t="s">
        <v>64</v>
      </c>
      <c r="AT13" s="109" t="s">
        <v>113</v>
      </c>
      <c r="AU13" s="126" t="s">
        <v>79</v>
      </c>
      <c r="AV13" s="110" t="s">
        <v>114</v>
      </c>
      <c r="AW13" s="108" t="s">
        <v>427</v>
      </c>
      <c r="AX13" s="106" t="s">
        <v>55</v>
      </c>
      <c r="AY13" s="109" t="s">
        <v>102</v>
      </c>
      <c r="AZ13" s="106" t="s">
        <v>56</v>
      </c>
      <c r="BA13" s="109" t="s">
        <v>103</v>
      </c>
      <c r="BB13" s="106" t="s">
        <v>57</v>
      </c>
      <c r="BC13" s="109" t="s">
        <v>104</v>
      </c>
      <c r="BD13" s="106" t="s">
        <v>58</v>
      </c>
      <c r="BE13" s="109" t="s">
        <v>105</v>
      </c>
      <c r="BF13" s="106" t="s">
        <v>59</v>
      </c>
      <c r="BG13" s="109" t="s">
        <v>107</v>
      </c>
      <c r="BH13" s="106" t="s">
        <v>60</v>
      </c>
      <c r="BI13" s="109" t="s">
        <v>108</v>
      </c>
      <c r="BJ13" s="106" t="s">
        <v>61</v>
      </c>
      <c r="BK13" s="109" t="s">
        <v>109</v>
      </c>
      <c r="BL13" s="106" t="s">
        <v>62</v>
      </c>
      <c r="BM13" s="109" t="s">
        <v>110</v>
      </c>
      <c r="BN13" s="106" t="s">
        <v>63</v>
      </c>
      <c r="BO13" s="109" t="s">
        <v>111</v>
      </c>
      <c r="BP13" s="106" t="s">
        <v>93</v>
      </c>
      <c r="BQ13" s="109" t="s">
        <v>112</v>
      </c>
      <c r="BR13" s="106" t="s">
        <v>64</v>
      </c>
      <c r="BS13" s="109" t="s">
        <v>113</v>
      </c>
      <c r="BT13" s="106" t="s">
        <v>79</v>
      </c>
      <c r="BU13" s="110" t="s">
        <v>117</v>
      </c>
      <c r="BV13" s="111" t="s">
        <v>48</v>
      </c>
      <c r="BW13" s="106" t="s">
        <v>55</v>
      </c>
      <c r="BX13" s="109" t="s">
        <v>102</v>
      </c>
      <c r="BY13" s="106" t="s">
        <v>56</v>
      </c>
      <c r="BZ13" s="109" t="s">
        <v>103</v>
      </c>
      <c r="CA13" s="106" t="s">
        <v>57</v>
      </c>
      <c r="CB13" s="109" t="s">
        <v>104</v>
      </c>
      <c r="CC13" s="106" t="s">
        <v>58</v>
      </c>
      <c r="CD13" s="109" t="s">
        <v>105</v>
      </c>
      <c r="CE13" s="106" t="s">
        <v>59</v>
      </c>
      <c r="CF13" s="109" t="s">
        <v>107</v>
      </c>
      <c r="CG13" s="106" t="s">
        <v>60</v>
      </c>
      <c r="CH13" s="109" t="s">
        <v>108</v>
      </c>
      <c r="CI13" s="106" t="s">
        <v>61</v>
      </c>
      <c r="CJ13" s="109" t="s">
        <v>109</v>
      </c>
      <c r="CK13" s="106" t="s">
        <v>62</v>
      </c>
      <c r="CL13" s="109" t="s">
        <v>110</v>
      </c>
      <c r="CM13" s="106" t="s">
        <v>63</v>
      </c>
      <c r="CN13" s="109" t="s">
        <v>111</v>
      </c>
      <c r="CO13" s="106" t="s">
        <v>93</v>
      </c>
      <c r="CP13" s="109" t="s">
        <v>112</v>
      </c>
      <c r="CQ13" s="106" t="s">
        <v>64</v>
      </c>
      <c r="CR13" s="109" t="s">
        <v>113</v>
      </c>
      <c r="CS13" s="106" t="s">
        <v>79</v>
      </c>
      <c r="CT13" s="110" t="s">
        <v>118</v>
      </c>
      <c r="CU13" s="111" t="s">
        <v>48</v>
      </c>
      <c r="CV13" s="106" t="s">
        <v>55</v>
      </c>
      <c r="CW13" s="109" t="s">
        <v>102</v>
      </c>
      <c r="CX13" s="106" t="s">
        <v>56</v>
      </c>
      <c r="CY13" s="109" t="s">
        <v>103</v>
      </c>
      <c r="CZ13" s="106" t="s">
        <v>57</v>
      </c>
      <c r="DA13" s="109" t="s">
        <v>104</v>
      </c>
      <c r="DB13" s="106" t="s">
        <v>58</v>
      </c>
      <c r="DC13" s="109" t="s">
        <v>105</v>
      </c>
      <c r="DD13" s="106" t="s">
        <v>59</v>
      </c>
      <c r="DE13" s="109" t="s">
        <v>107</v>
      </c>
      <c r="DF13" s="106" t="s">
        <v>60</v>
      </c>
      <c r="DG13" s="109" t="s">
        <v>108</v>
      </c>
      <c r="DH13" s="106" t="s">
        <v>61</v>
      </c>
      <c r="DI13" s="109" t="s">
        <v>109</v>
      </c>
      <c r="DJ13" s="106" t="s">
        <v>62</v>
      </c>
      <c r="DK13" s="109" t="s">
        <v>110</v>
      </c>
      <c r="DL13" s="106" t="s">
        <v>63</v>
      </c>
      <c r="DM13" s="109" t="s">
        <v>111</v>
      </c>
      <c r="DN13" s="106" t="s">
        <v>93</v>
      </c>
      <c r="DO13" s="109" t="s">
        <v>112</v>
      </c>
      <c r="DP13" s="106" t="s">
        <v>64</v>
      </c>
      <c r="DQ13" s="109" t="s">
        <v>113</v>
      </c>
      <c r="DR13" s="106" t="s">
        <v>79</v>
      </c>
      <c r="DS13" s="110" t="s">
        <v>120</v>
      </c>
      <c r="DT13" s="424"/>
      <c r="DU13" s="424"/>
      <c r="DV13" s="424"/>
      <c r="DW13" s="424"/>
      <c r="DX13" s="424"/>
      <c r="DY13" s="424"/>
      <c r="DZ13" s="424"/>
      <c r="EA13" s="424"/>
      <c r="EB13" s="424"/>
      <c r="EC13" s="424"/>
      <c r="ED13" s="424"/>
      <c r="EE13" s="479"/>
      <c r="EF13" s="481"/>
      <c r="EG13" s="438"/>
      <c r="EH13" s="430"/>
      <c r="EI13" s="430"/>
      <c r="EJ13" s="430"/>
      <c r="EK13" s="430"/>
      <c r="EL13" s="477"/>
    </row>
    <row r="14" spans="1:142" s="3" customFormat="1" ht="183.75" customHeight="1">
      <c r="A14" s="463">
        <v>2</v>
      </c>
      <c r="B14" s="465">
        <v>28</v>
      </c>
      <c r="C14" s="269">
        <v>204</v>
      </c>
      <c r="D14" s="270" t="s">
        <v>257</v>
      </c>
      <c r="E14" s="269">
        <v>219</v>
      </c>
      <c r="F14" s="271" t="s">
        <v>429</v>
      </c>
      <c r="G14" s="271" t="s">
        <v>261</v>
      </c>
      <c r="H14" s="271" t="s">
        <v>134</v>
      </c>
      <c r="I14" s="272">
        <v>100</v>
      </c>
      <c r="J14" s="273">
        <v>100</v>
      </c>
      <c r="K14" s="273">
        <v>100</v>
      </c>
      <c r="L14" s="274">
        <v>100</v>
      </c>
      <c r="M14" s="275">
        <v>100</v>
      </c>
      <c r="N14" s="274">
        <v>100</v>
      </c>
      <c r="O14" s="274">
        <v>100</v>
      </c>
      <c r="P14" s="274">
        <v>100</v>
      </c>
      <c r="Q14" s="274">
        <v>100</v>
      </c>
      <c r="R14" s="274">
        <v>100</v>
      </c>
      <c r="S14" s="274">
        <v>100</v>
      </c>
      <c r="T14" s="274">
        <v>100</v>
      </c>
      <c r="U14" s="274">
        <v>100</v>
      </c>
      <c r="V14" s="274">
        <v>100</v>
      </c>
      <c r="W14" s="274">
        <v>100</v>
      </c>
      <c r="X14" s="273">
        <v>100</v>
      </c>
      <c r="Y14" s="276">
        <v>100</v>
      </c>
      <c r="Z14" s="276">
        <v>100</v>
      </c>
      <c r="AA14" s="276">
        <v>100</v>
      </c>
      <c r="AB14" s="276">
        <v>100</v>
      </c>
      <c r="AC14" s="276">
        <v>100</v>
      </c>
      <c r="AD14" s="277">
        <v>100</v>
      </c>
      <c r="AE14" s="278"/>
      <c r="AF14" s="278"/>
      <c r="AG14" s="278"/>
      <c r="AH14" s="278"/>
      <c r="AI14" s="278"/>
      <c r="AJ14" s="278"/>
      <c r="AK14" s="278"/>
      <c r="AL14" s="278"/>
      <c r="AM14" s="278"/>
      <c r="AN14" s="278"/>
      <c r="AO14" s="274"/>
      <c r="AP14" s="274"/>
      <c r="AQ14" s="274"/>
      <c r="AR14" s="274"/>
      <c r="AS14" s="274"/>
      <c r="AT14" s="274"/>
      <c r="AU14" s="274"/>
      <c r="AV14" s="279">
        <v>100</v>
      </c>
      <c r="AW14" s="273">
        <v>100</v>
      </c>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3">
        <v>100</v>
      </c>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4"/>
      <c r="CU14" s="273">
        <v>100</v>
      </c>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f>Z14</f>
        <v>100</v>
      </c>
      <c r="DU14" s="278">
        <f>AA14</f>
        <v>100</v>
      </c>
      <c r="DV14" s="278">
        <v>100</v>
      </c>
      <c r="DW14" s="278"/>
      <c r="DX14" s="278"/>
      <c r="DY14" s="278"/>
      <c r="DZ14" s="275"/>
      <c r="EA14" s="278"/>
      <c r="EB14" s="278"/>
      <c r="EC14" s="278"/>
      <c r="ED14" s="278"/>
      <c r="EE14" s="278"/>
      <c r="EF14" s="280">
        <f>AD14/AC14</f>
        <v>1</v>
      </c>
      <c r="EG14" s="280">
        <v>1</v>
      </c>
      <c r="EH14" s="281" t="s">
        <v>497</v>
      </c>
      <c r="EI14" s="282" t="s">
        <v>472</v>
      </c>
      <c r="EJ14" s="283" t="s">
        <v>492</v>
      </c>
      <c r="EK14" s="284" t="s">
        <v>493</v>
      </c>
      <c r="EL14" s="285" t="s">
        <v>494</v>
      </c>
    </row>
    <row r="15" spans="1:142" s="146" customFormat="1" ht="153.75" customHeight="1" thickBot="1">
      <c r="A15" s="464"/>
      <c r="B15" s="466"/>
      <c r="C15" s="265">
        <v>210</v>
      </c>
      <c r="D15" s="286" t="s">
        <v>258</v>
      </c>
      <c r="E15" s="287">
        <v>225</v>
      </c>
      <c r="F15" s="288" t="s">
        <v>259</v>
      </c>
      <c r="G15" s="288" t="s">
        <v>260</v>
      </c>
      <c r="H15" s="265" t="s">
        <v>135</v>
      </c>
      <c r="I15" s="265">
        <v>1</v>
      </c>
      <c r="J15" s="289">
        <v>1</v>
      </c>
      <c r="K15" s="290">
        <v>0.05</v>
      </c>
      <c r="L15" s="290">
        <v>0.05</v>
      </c>
      <c r="M15" s="291">
        <v>0</v>
      </c>
      <c r="N15" s="290">
        <v>0.05</v>
      </c>
      <c r="O15" s="265">
        <v>0.01</v>
      </c>
      <c r="P15" s="290">
        <v>0.05</v>
      </c>
      <c r="Q15" s="265">
        <v>0.02</v>
      </c>
      <c r="R15" s="290">
        <v>0.05</v>
      </c>
      <c r="S15" s="292">
        <v>0.03</v>
      </c>
      <c r="T15" s="290">
        <v>0.05</v>
      </c>
      <c r="U15" s="265">
        <v>0.04</v>
      </c>
      <c r="V15" s="265">
        <v>0.05</v>
      </c>
      <c r="W15" s="292">
        <v>0.05</v>
      </c>
      <c r="X15" s="293">
        <v>0.25</v>
      </c>
      <c r="Y15" s="294">
        <v>0.25</v>
      </c>
      <c r="Z15" s="295">
        <v>0</v>
      </c>
      <c r="AA15" s="294">
        <v>0.25</v>
      </c>
      <c r="AB15" s="295">
        <v>0.01</v>
      </c>
      <c r="AC15" s="294">
        <v>0.25</v>
      </c>
      <c r="AD15" s="295">
        <v>0.01</v>
      </c>
      <c r="AE15" s="294"/>
      <c r="AF15" s="294"/>
      <c r="AG15" s="294"/>
      <c r="AH15" s="294"/>
      <c r="AI15" s="294"/>
      <c r="AJ15" s="294"/>
      <c r="AK15" s="294"/>
      <c r="AL15" s="294"/>
      <c r="AM15" s="294"/>
      <c r="AN15" s="294"/>
      <c r="AO15" s="294"/>
      <c r="AP15" s="294"/>
      <c r="AQ15" s="294"/>
      <c r="AR15" s="294"/>
      <c r="AS15" s="294"/>
      <c r="AT15" s="294"/>
      <c r="AU15" s="294"/>
      <c r="AV15" s="295">
        <f>+AD15</f>
        <v>0.01</v>
      </c>
      <c r="AW15" s="293">
        <v>0.25</v>
      </c>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89">
        <v>0.3</v>
      </c>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90">
        <v>0.15</v>
      </c>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94">
        <v>0</v>
      </c>
      <c r="DU15" s="294">
        <v>0.01</v>
      </c>
      <c r="DV15" s="296">
        <v>0.01</v>
      </c>
      <c r="DW15" s="265"/>
      <c r="DX15" s="265"/>
      <c r="DY15" s="265"/>
      <c r="DZ15" s="297"/>
      <c r="EA15" s="298"/>
      <c r="EB15" s="298"/>
      <c r="EC15" s="299"/>
      <c r="ED15" s="299"/>
      <c r="EE15" s="300"/>
      <c r="EF15" s="301">
        <f>AD15/AC15</f>
        <v>0.04</v>
      </c>
      <c r="EG15" s="301">
        <f>(+W15+AD15)/I15</f>
        <v>0.060000000000000005</v>
      </c>
      <c r="EH15" s="302" t="s">
        <v>498</v>
      </c>
      <c r="EI15" s="303" t="s">
        <v>253</v>
      </c>
      <c r="EJ15" s="303" t="s">
        <v>253</v>
      </c>
      <c r="EK15" s="263" t="s">
        <v>495</v>
      </c>
      <c r="EL15" s="304" t="s">
        <v>496</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99"/>
      <c r="EJ16" s="4"/>
      <c r="EK16" s="4"/>
      <c r="EL16" s="4"/>
    </row>
    <row r="17" spans="1:142" ht="15">
      <c r="A17" s="31" t="s">
        <v>49</v>
      </c>
      <c r="F17" s="23"/>
      <c r="G17" s="23"/>
      <c r="H17" s="23"/>
      <c r="I17" s="23"/>
      <c r="L17" s="2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73"/>
      <c r="DU17" s="4"/>
      <c r="DV17" s="4"/>
      <c r="DW17" s="4"/>
      <c r="DX17" s="4"/>
      <c r="DY17" s="4"/>
      <c r="DZ17" s="4"/>
      <c r="EA17" s="4"/>
      <c r="EB17" s="4"/>
      <c r="EC17" s="4"/>
      <c r="ED17" s="4"/>
      <c r="EE17" s="4"/>
      <c r="EF17" s="4"/>
      <c r="EG17" s="4"/>
      <c r="EH17" s="4"/>
      <c r="EI17" s="99"/>
      <c r="EJ17" s="4"/>
      <c r="EK17" s="4"/>
      <c r="EL17" s="4"/>
    </row>
    <row r="18" spans="1:142" ht="25.5" customHeight="1">
      <c r="A18" s="128" t="s">
        <v>50</v>
      </c>
      <c r="B18" s="414" t="s">
        <v>51</v>
      </c>
      <c r="C18" s="414"/>
      <c r="D18" s="414"/>
      <c r="E18" s="414"/>
      <c r="F18" s="414"/>
      <c r="G18" s="414"/>
      <c r="H18" s="414"/>
      <c r="I18" s="415" t="s">
        <v>52</v>
      </c>
      <c r="J18" s="415"/>
      <c r="K18" s="415"/>
      <c r="L18" s="415"/>
      <c r="M18" s="415"/>
      <c r="N18" s="415"/>
      <c r="O18" s="415"/>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4"/>
      <c r="DU18" s="4"/>
      <c r="DV18" s="4"/>
      <c r="DW18" s="4"/>
      <c r="DX18" s="4"/>
      <c r="DY18" s="4"/>
      <c r="DZ18" s="4"/>
      <c r="EA18" s="4"/>
      <c r="EB18" s="4"/>
      <c r="EC18" s="4"/>
      <c r="ED18" s="4"/>
      <c r="EE18" s="4"/>
      <c r="EF18" s="4"/>
      <c r="EG18" s="4"/>
      <c r="EH18" s="4"/>
      <c r="EI18" s="99"/>
      <c r="EJ18" s="4"/>
      <c r="EK18" s="4"/>
      <c r="EL18" s="4"/>
    </row>
    <row r="19" spans="1:142" ht="25.5" customHeight="1">
      <c r="A19" s="133">
        <v>12</v>
      </c>
      <c r="B19" s="416" t="s">
        <v>262</v>
      </c>
      <c r="C19" s="416"/>
      <c r="D19" s="416"/>
      <c r="E19" s="416"/>
      <c r="F19" s="416"/>
      <c r="G19" s="416"/>
      <c r="H19" s="416"/>
      <c r="I19" s="417" t="s">
        <v>263</v>
      </c>
      <c r="J19" s="417"/>
      <c r="K19" s="417"/>
      <c r="L19" s="417"/>
      <c r="M19" s="417"/>
      <c r="N19" s="417"/>
      <c r="O19" s="417"/>
      <c r="P19" s="16"/>
      <c r="Q19" s="16"/>
      <c r="R19" s="16"/>
      <c r="S19" s="16"/>
      <c r="T19" s="16"/>
      <c r="U19" s="16"/>
      <c r="V19" s="16"/>
      <c r="W19" s="16"/>
      <c r="X19" s="16"/>
      <c r="Y19" s="16"/>
      <c r="Z19" s="174"/>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4"/>
      <c r="DU19" s="4"/>
      <c r="DV19" s="4"/>
      <c r="DW19" s="4"/>
      <c r="DX19" s="4"/>
      <c r="DY19" s="4"/>
      <c r="DZ19" s="4"/>
      <c r="EA19" s="4"/>
      <c r="EB19" s="4"/>
      <c r="EC19" s="4"/>
      <c r="ED19" s="4"/>
      <c r="EE19" s="4"/>
      <c r="EF19" s="4"/>
      <c r="EG19" s="4"/>
      <c r="EH19" s="4"/>
      <c r="EI19" s="99"/>
      <c r="EJ19" s="4"/>
      <c r="EK19" s="4"/>
      <c r="EL19" s="4"/>
    </row>
    <row r="20" spans="1:15" ht="15" customHeight="1">
      <c r="A20" s="133">
        <v>13</v>
      </c>
      <c r="B20" s="416" t="s">
        <v>280</v>
      </c>
      <c r="C20" s="416"/>
      <c r="D20" s="416"/>
      <c r="E20" s="416"/>
      <c r="F20" s="416"/>
      <c r="G20" s="416"/>
      <c r="H20" s="416"/>
      <c r="I20" s="417" t="s">
        <v>281</v>
      </c>
      <c r="J20" s="417"/>
      <c r="K20" s="417"/>
      <c r="L20" s="417"/>
      <c r="M20" s="417"/>
      <c r="N20" s="417"/>
      <c r="O20" s="417"/>
    </row>
    <row r="21" ht="15">
      <c r="AB21" s="260">
        <f>AD15/X15</f>
        <v>0.04</v>
      </c>
    </row>
    <row r="25" spans="29:30" ht="15">
      <c r="AC25" s="23" t="s">
        <v>488</v>
      </c>
      <c r="AD25" s="23">
        <v>0.005</v>
      </c>
    </row>
    <row r="26" spans="29:139" ht="15">
      <c r="AC26" s="23" t="s">
        <v>489</v>
      </c>
      <c r="AD26" s="23">
        <v>0.005</v>
      </c>
      <c r="EI26" s="175"/>
    </row>
    <row r="27" spans="29:30" ht="15">
      <c r="AC27" s="23" t="s">
        <v>490</v>
      </c>
      <c r="AD27" s="202">
        <v>0.0045</v>
      </c>
    </row>
    <row r="29" ht="15">
      <c r="AD29" s="201">
        <f>+AD25+AD26+AD27</f>
        <v>0.014499999999999999</v>
      </c>
    </row>
  </sheetData>
  <mergeCells count="50">
    <mergeCell ref="A14:A15"/>
    <mergeCell ref="B14:B15"/>
    <mergeCell ref="A8:F8"/>
    <mergeCell ref="A11:J12"/>
    <mergeCell ref="A10:J10"/>
    <mergeCell ref="G8:EL8"/>
    <mergeCell ref="DX12:DX13"/>
    <mergeCell ref="DU12:DU13"/>
    <mergeCell ref="DV12:DV13"/>
    <mergeCell ref="DW12:DW13"/>
    <mergeCell ref="EL10:EL13"/>
    <mergeCell ref="EI10:EI13"/>
    <mergeCell ref="DT12:DT13"/>
    <mergeCell ref="EE12:EE13"/>
    <mergeCell ref="EH10:EH13"/>
    <mergeCell ref="EF10:EF13"/>
    <mergeCell ref="G2:EL2"/>
    <mergeCell ref="G4:DS4"/>
    <mergeCell ref="DT4:EL4"/>
    <mergeCell ref="A2:F4"/>
    <mergeCell ref="G3:EL3"/>
    <mergeCell ref="A5:F5"/>
    <mergeCell ref="A6:F6"/>
    <mergeCell ref="A7:F7"/>
    <mergeCell ref="EK10:EK13"/>
    <mergeCell ref="EC12:EC13"/>
    <mergeCell ref="ED12:ED13"/>
    <mergeCell ref="EJ10:EJ13"/>
    <mergeCell ref="DT11:EE11"/>
    <mergeCell ref="X12:AV12"/>
    <mergeCell ref="AW12:BU12"/>
    <mergeCell ref="BV12:CT12"/>
    <mergeCell ref="CU12:DS12"/>
    <mergeCell ref="EG10:EG13"/>
    <mergeCell ref="G5:EL5"/>
    <mergeCell ref="G6:EL6"/>
    <mergeCell ref="G7:EL7"/>
    <mergeCell ref="K10:EE10"/>
    <mergeCell ref="K11:W11"/>
    <mergeCell ref="DY12:DY13"/>
    <mergeCell ref="DZ12:DZ13"/>
    <mergeCell ref="EA12:EA13"/>
    <mergeCell ref="EB12:EB13"/>
    <mergeCell ref="K12:W12"/>
    <mergeCell ref="B18:H18"/>
    <mergeCell ref="I18:O18"/>
    <mergeCell ref="B19:H19"/>
    <mergeCell ref="I19:O19"/>
    <mergeCell ref="B20:H20"/>
    <mergeCell ref="I20:O20"/>
  </mergeCells>
  <dataValidations count="1">
    <dataValidation type="list" allowBlank="1" showInputMessage="1" showErrorMessage="1" sqref="H14">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0"/>
  <sheetViews>
    <sheetView zoomScale="59" zoomScaleNormal="59" zoomScaleSheetLayoutView="40" zoomScalePageLayoutView="70" workbookViewId="0" topLeftCell="A12">
      <selection activeCell="AA28" sqref="AA28"/>
    </sheetView>
  </sheetViews>
  <sheetFormatPr defaultColWidth="10.8515625" defaultRowHeight="15"/>
  <cols>
    <col min="1" max="1" width="16.8515625" style="1" customWidth="1"/>
    <col min="2" max="2" width="11.421875" style="1" customWidth="1"/>
    <col min="3" max="3" width="15.00390625" style="1" customWidth="1"/>
    <col min="4" max="4" width="7.421875" style="6" customWidth="1"/>
    <col min="5" max="5" width="10.7109375" style="6" customWidth="1"/>
    <col min="6" max="6" width="11.421875" style="20" customWidth="1"/>
    <col min="7" max="7" width="22.421875" style="7" customWidth="1"/>
    <col min="8" max="9" width="20.421875" style="7" hidden="1" customWidth="1"/>
    <col min="10" max="10" width="16.28125" style="7" hidden="1" customWidth="1"/>
    <col min="11" max="11" width="20.421875" style="7" hidden="1" customWidth="1"/>
    <col min="12" max="12" width="20.8515625" style="7" hidden="1" customWidth="1"/>
    <col min="13" max="17" width="18.421875" style="7" hidden="1" customWidth="1"/>
    <col min="18" max="18" width="16.28125" style="7" hidden="1" customWidth="1"/>
    <col min="19" max="19" width="15.00390625" style="7" customWidth="1"/>
    <col min="20" max="20" width="20.421875" style="7" customWidth="1"/>
    <col min="21" max="21" width="23.57421875" style="7" customWidth="1"/>
    <col min="22" max="23" width="19.00390625" style="7" hidden="1" customWidth="1"/>
    <col min="24" max="24" width="19.00390625" style="7" customWidth="1"/>
    <col min="25" max="25" width="19.57421875" style="7" bestFit="1" customWidth="1"/>
    <col min="26" max="26" width="24.140625" style="7" customWidth="1"/>
    <col min="27" max="27" width="24.57421875" style="7" customWidth="1"/>
    <col min="28" max="35" width="18.28125" style="7" hidden="1" customWidth="1"/>
    <col min="36" max="43" width="15.7109375" style="7" hidden="1" customWidth="1"/>
    <col min="44" max="44" width="2.57421875" style="7" hidden="1" customWidth="1"/>
    <col min="45" max="45" width="21.140625" style="7" customWidth="1"/>
    <col min="46" max="46" width="21.57421875" style="7" customWidth="1"/>
    <col min="47" max="62" width="18.28125" style="7" hidden="1" customWidth="1"/>
    <col min="63" max="70" width="15.7109375" style="7" hidden="1" customWidth="1"/>
    <col min="71" max="71" width="20.00390625" style="7" customWidth="1"/>
    <col min="72" max="84" width="18.28125" style="7" hidden="1" customWidth="1"/>
    <col min="85" max="94" width="15.7109375" style="7" hidden="1" customWidth="1"/>
    <col min="95" max="95" width="13.7109375" style="7" hidden="1" customWidth="1"/>
    <col min="96" max="96" width="19.57421875" style="7" customWidth="1"/>
    <col min="97" max="119" width="16.28125" style="7" hidden="1" customWidth="1"/>
    <col min="120" max="120" width="23.00390625" style="7" hidden="1" customWidth="1"/>
    <col min="121" max="121" width="19.140625" style="1" customWidth="1"/>
    <col min="122" max="122" width="24.00390625" style="1" customWidth="1"/>
    <col min="123" max="123" width="20.57421875" style="1" customWidth="1"/>
    <col min="124" max="126" width="10.00390625" style="1" hidden="1" customWidth="1"/>
    <col min="127" max="127" width="18.00390625" style="1" hidden="1" customWidth="1"/>
    <col min="128" max="128" width="23.421875" style="1" hidden="1" customWidth="1"/>
    <col min="129" max="129" width="22.140625" style="17" hidden="1" customWidth="1"/>
    <col min="130" max="130" width="16.421875" style="5" hidden="1" customWidth="1"/>
    <col min="131" max="131" width="16.421875" style="23" hidden="1" customWidth="1"/>
    <col min="132" max="132" width="10.57421875" style="17" hidden="1" customWidth="1"/>
    <col min="133" max="133" width="13.8515625" style="1" customWidth="1"/>
    <col min="134" max="134" width="13.7109375" style="1" customWidth="1"/>
    <col min="135" max="135" width="57.00390625" style="1" customWidth="1"/>
    <col min="136" max="136" width="12.8515625" style="1" customWidth="1"/>
    <col min="137" max="137" width="12.7109375" style="1" customWidth="1"/>
    <col min="138" max="138" width="39.7109375" style="1" customWidth="1"/>
    <col min="139" max="139" width="39.421875" style="1" customWidth="1"/>
    <col min="140" max="16384" width="10.8515625" style="1" customWidth="1"/>
  </cols>
  <sheetData>
    <row r="1" spans="1:139" s="29" customFormat="1" ht="56.25" customHeight="1">
      <c r="A1" s="513"/>
      <c r="B1" s="514"/>
      <c r="C1" s="514"/>
      <c r="D1" s="514"/>
      <c r="E1" s="515"/>
      <c r="F1" s="446" t="s">
        <v>53</v>
      </c>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c r="CG1" s="446"/>
      <c r="CH1" s="446"/>
      <c r="CI1" s="446"/>
      <c r="CJ1" s="446"/>
      <c r="CK1" s="446"/>
      <c r="CL1" s="446"/>
      <c r="CM1" s="446"/>
      <c r="CN1" s="446"/>
      <c r="CO1" s="446"/>
      <c r="CP1" s="446"/>
      <c r="CQ1" s="446"/>
      <c r="CR1" s="446"/>
      <c r="CS1" s="446"/>
      <c r="CT1" s="446"/>
      <c r="CU1" s="446"/>
      <c r="CV1" s="446"/>
      <c r="CW1" s="446"/>
      <c r="CX1" s="446"/>
      <c r="CY1" s="446"/>
      <c r="CZ1" s="446"/>
      <c r="DA1" s="446"/>
      <c r="DB1" s="446"/>
      <c r="DC1" s="446"/>
      <c r="DD1" s="446"/>
      <c r="DE1" s="446"/>
      <c r="DF1" s="446"/>
      <c r="DG1" s="446"/>
      <c r="DH1" s="446"/>
      <c r="DI1" s="446"/>
      <c r="DJ1" s="446"/>
      <c r="DK1" s="446"/>
      <c r="DL1" s="446"/>
      <c r="DM1" s="446"/>
      <c r="DN1" s="446"/>
      <c r="DO1" s="446"/>
      <c r="DP1" s="446"/>
      <c r="DQ1" s="446"/>
      <c r="DR1" s="446"/>
      <c r="DS1" s="446"/>
      <c r="DT1" s="446"/>
      <c r="DU1" s="446"/>
      <c r="DV1" s="446"/>
      <c r="DW1" s="446"/>
      <c r="DX1" s="446"/>
      <c r="DY1" s="446"/>
      <c r="DZ1" s="446"/>
      <c r="EA1" s="446"/>
      <c r="EB1" s="446"/>
      <c r="EC1" s="446"/>
      <c r="ED1" s="446"/>
      <c r="EE1" s="446"/>
      <c r="EF1" s="446"/>
      <c r="EG1" s="446"/>
      <c r="EH1" s="446"/>
      <c r="EI1" s="447"/>
    </row>
    <row r="2" spans="1:139" s="29" customFormat="1" ht="72.75" customHeight="1" thickBot="1">
      <c r="A2" s="516"/>
      <c r="B2" s="517"/>
      <c r="C2" s="517"/>
      <c r="D2" s="517"/>
      <c r="E2" s="518"/>
      <c r="F2" s="461" t="s">
        <v>124</v>
      </c>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c r="BR2" s="461"/>
      <c r="BS2" s="461"/>
      <c r="BT2" s="461"/>
      <c r="BU2" s="461"/>
      <c r="BV2" s="461"/>
      <c r="BW2" s="461"/>
      <c r="BX2" s="461"/>
      <c r="BY2" s="461"/>
      <c r="BZ2" s="461"/>
      <c r="CA2" s="461"/>
      <c r="CB2" s="461"/>
      <c r="CC2" s="461"/>
      <c r="CD2" s="461"/>
      <c r="CE2" s="461"/>
      <c r="CF2" s="461"/>
      <c r="CG2" s="461"/>
      <c r="CH2" s="461"/>
      <c r="CI2" s="461"/>
      <c r="CJ2" s="461"/>
      <c r="CK2" s="461"/>
      <c r="CL2" s="461"/>
      <c r="CM2" s="461"/>
      <c r="CN2" s="461"/>
      <c r="CO2" s="461"/>
      <c r="CP2" s="461"/>
      <c r="CQ2" s="461"/>
      <c r="CR2" s="461"/>
      <c r="CS2" s="461"/>
      <c r="CT2" s="461"/>
      <c r="CU2" s="461"/>
      <c r="CV2" s="461"/>
      <c r="CW2" s="461"/>
      <c r="CX2" s="461"/>
      <c r="CY2" s="461"/>
      <c r="CZ2" s="461"/>
      <c r="DA2" s="461"/>
      <c r="DB2" s="461"/>
      <c r="DC2" s="461"/>
      <c r="DD2" s="461"/>
      <c r="DE2" s="461"/>
      <c r="DF2" s="461"/>
      <c r="DG2" s="461"/>
      <c r="DH2" s="461"/>
      <c r="DI2" s="461"/>
      <c r="DJ2" s="461"/>
      <c r="DK2" s="461"/>
      <c r="DL2" s="461"/>
      <c r="DM2" s="461"/>
      <c r="DN2" s="461"/>
      <c r="DO2" s="461"/>
      <c r="DP2" s="461"/>
      <c r="DQ2" s="461"/>
      <c r="DR2" s="461"/>
      <c r="DS2" s="460"/>
      <c r="DT2" s="460"/>
      <c r="DU2" s="460"/>
      <c r="DV2" s="460"/>
      <c r="DW2" s="460"/>
      <c r="DX2" s="460"/>
      <c r="DY2" s="460"/>
      <c r="DZ2" s="460"/>
      <c r="EA2" s="460"/>
      <c r="EB2" s="460"/>
      <c r="EC2" s="460"/>
      <c r="ED2" s="460"/>
      <c r="EE2" s="460"/>
      <c r="EF2" s="460"/>
      <c r="EG2" s="460"/>
      <c r="EH2" s="460"/>
      <c r="EI2" s="522"/>
    </row>
    <row r="3" spans="1:139" s="28" customFormat="1" ht="42" customHeight="1" thickBot="1">
      <c r="A3" s="519"/>
      <c r="B3" s="520"/>
      <c r="C3" s="520"/>
      <c r="D3" s="520"/>
      <c r="E3" s="521"/>
      <c r="F3" s="523" t="s">
        <v>84</v>
      </c>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c r="BO3" s="524"/>
      <c r="BP3" s="524"/>
      <c r="BQ3" s="524"/>
      <c r="BR3" s="524"/>
      <c r="BS3" s="524"/>
      <c r="BT3" s="524"/>
      <c r="BU3" s="524"/>
      <c r="BV3" s="524"/>
      <c r="BW3" s="524"/>
      <c r="BX3" s="524"/>
      <c r="BY3" s="524"/>
      <c r="BZ3" s="524"/>
      <c r="CA3" s="524"/>
      <c r="CB3" s="524"/>
      <c r="CC3" s="524"/>
      <c r="CD3" s="524"/>
      <c r="CE3" s="524"/>
      <c r="CF3" s="524"/>
      <c r="CG3" s="524"/>
      <c r="CH3" s="524"/>
      <c r="CI3" s="524"/>
      <c r="CJ3" s="524"/>
      <c r="CK3" s="524"/>
      <c r="CL3" s="524"/>
      <c r="CM3" s="524"/>
      <c r="CN3" s="524"/>
      <c r="CO3" s="524"/>
      <c r="CP3" s="524"/>
      <c r="CQ3" s="524"/>
      <c r="CR3" s="524"/>
      <c r="CS3" s="524"/>
      <c r="CT3" s="524"/>
      <c r="CU3" s="524"/>
      <c r="CV3" s="524"/>
      <c r="CW3" s="524"/>
      <c r="CX3" s="524"/>
      <c r="CY3" s="524"/>
      <c r="CZ3" s="524"/>
      <c r="DA3" s="524"/>
      <c r="DB3" s="524"/>
      <c r="DC3" s="524"/>
      <c r="DD3" s="524"/>
      <c r="DE3" s="524"/>
      <c r="DF3" s="524"/>
      <c r="DG3" s="524"/>
      <c r="DH3" s="524"/>
      <c r="DI3" s="524"/>
      <c r="DJ3" s="524"/>
      <c r="DK3" s="524"/>
      <c r="DL3" s="524"/>
      <c r="DM3" s="524"/>
      <c r="DN3" s="524"/>
      <c r="DO3" s="524"/>
      <c r="DP3" s="524"/>
      <c r="DQ3" s="524"/>
      <c r="DR3" s="525"/>
      <c r="DS3" s="523" t="s">
        <v>279</v>
      </c>
      <c r="DT3" s="524"/>
      <c r="DU3" s="524"/>
      <c r="DV3" s="524"/>
      <c r="DW3" s="524"/>
      <c r="DX3" s="524"/>
      <c r="DY3" s="524"/>
      <c r="DZ3" s="524"/>
      <c r="EA3" s="524"/>
      <c r="EB3" s="524"/>
      <c r="EC3" s="524"/>
      <c r="ED3" s="524"/>
      <c r="EE3" s="524"/>
      <c r="EF3" s="524"/>
      <c r="EG3" s="524"/>
      <c r="EH3" s="524"/>
      <c r="EI3" s="525"/>
    </row>
    <row r="4" spans="1:139" ht="35.25" customHeight="1" thickBot="1">
      <c r="A4" s="495" t="s">
        <v>0</v>
      </c>
      <c r="B4" s="496"/>
      <c r="C4" s="496"/>
      <c r="D4" s="496"/>
      <c r="E4" s="497"/>
      <c r="F4" s="439" t="s">
        <v>131</v>
      </c>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40"/>
      <c r="EB4" s="440"/>
      <c r="EC4" s="440"/>
      <c r="ED4" s="440"/>
      <c r="EE4" s="440"/>
      <c r="EF4" s="440"/>
      <c r="EG4" s="440"/>
      <c r="EH4" s="440"/>
      <c r="EI4" s="440"/>
    </row>
    <row r="5" spans="1:139" ht="36" customHeight="1" thickBot="1">
      <c r="A5" s="495" t="s">
        <v>2</v>
      </c>
      <c r="B5" s="496"/>
      <c r="C5" s="496"/>
      <c r="D5" s="496"/>
      <c r="E5" s="497"/>
      <c r="F5" s="442" t="s">
        <v>130</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c r="BR5" s="443"/>
      <c r="BS5" s="443"/>
      <c r="BT5" s="443"/>
      <c r="BU5" s="443"/>
      <c r="BV5" s="443"/>
      <c r="BW5" s="443"/>
      <c r="BX5" s="443"/>
      <c r="BY5" s="443"/>
      <c r="BZ5" s="443"/>
      <c r="CA5" s="443"/>
      <c r="CB5" s="443"/>
      <c r="CC5" s="443"/>
      <c r="CD5" s="443"/>
      <c r="CE5" s="443"/>
      <c r="CF5" s="443"/>
      <c r="CG5" s="443"/>
      <c r="CH5" s="443"/>
      <c r="CI5" s="443"/>
      <c r="CJ5" s="443"/>
      <c r="CK5" s="443"/>
      <c r="CL5" s="443"/>
      <c r="CM5" s="443"/>
      <c r="CN5" s="443"/>
      <c r="CO5" s="443"/>
      <c r="CP5" s="443"/>
      <c r="CQ5" s="443"/>
      <c r="CR5" s="443"/>
      <c r="CS5" s="443"/>
      <c r="CT5" s="443"/>
      <c r="CU5" s="443"/>
      <c r="CV5" s="443"/>
      <c r="CW5" s="443"/>
      <c r="CX5" s="443"/>
      <c r="CY5" s="443"/>
      <c r="CZ5" s="443"/>
      <c r="DA5" s="443"/>
      <c r="DB5" s="443"/>
      <c r="DC5" s="443"/>
      <c r="DD5" s="443"/>
      <c r="DE5" s="443"/>
      <c r="DF5" s="443"/>
      <c r="DG5" s="443"/>
      <c r="DH5" s="443"/>
      <c r="DI5" s="443"/>
      <c r="DJ5" s="443"/>
      <c r="DK5" s="443"/>
      <c r="DL5" s="443"/>
      <c r="DM5" s="443"/>
      <c r="DN5" s="443"/>
      <c r="DO5" s="443"/>
      <c r="DP5" s="443"/>
      <c r="DQ5" s="443"/>
      <c r="DR5" s="443"/>
      <c r="DS5" s="443"/>
      <c r="DT5" s="443"/>
      <c r="DU5" s="443"/>
      <c r="DV5" s="443"/>
      <c r="DW5" s="443"/>
      <c r="DX5" s="443"/>
      <c r="DY5" s="443"/>
      <c r="DZ5" s="443"/>
      <c r="EA5" s="443"/>
      <c r="EB5" s="443"/>
      <c r="EC5" s="443"/>
      <c r="ED5" s="443"/>
      <c r="EE5" s="443"/>
      <c r="EF5" s="443"/>
      <c r="EG5" s="443"/>
      <c r="EH5" s="443"/>
      <c r="EI5" s="443"/>
    </row>
    <row r="6" spans="1:139" ht="14.25" customHeight="1" thickBot="1">
      <c r="A6" s="4"/>
      <c r="B6" s="4"/>
      <c r="C6" s="4"/>
      <c r="D6" s="33"/>
      <c r="E6" s="33"/>
      <c r="F6" s="34"/>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4"/>
      <c r="DR6" s="4"/>
      <c r="DS6" s="4"/>
      <c r="DT6" s="4"/>
      <c r="DU6" s="4"/>
      <c r="DV6" s="4"/>
      <c r="DW6" s="4"/>
      <c r="DX6" s="4"/>
      <c r="DY6" s="16"/>
      <c r="DZ6" s="147"/>
      <c r="EA6" s="16"/>
      <c r="EB6" s="36"/>
      <c r="EC6" s="4"/>
      <c r="ED6" s="4"/>
      <c r="EE6" s="4"/>
      <c r="EF6" s="4"/>
      <c r="EG6" s="4"/>
      <c r="EH6" s="4"/>
      <c r="EI6" s="4"/>
    </row>
    <row r="7" spans="1:139" s="24" customFormat="1" ht="30.75" customHeight="1" thickBot="1">
      <c r="A7" s="559" t="s">
        <v>264</v>
      </c>
      <c r="B7" s="560"/>
      <c r="C7" s="560"/>
      <c r="D7" s="560"/>
      <c r="E7" s="560"/>
      <c r="F7" s="560"/>
      <c r="G7" s="481"/>
      <c r="H7" s="425" t="s">
        <v>265</v>
      </c>
      <c r="I7" s="425"/>
      <c r="J7" s="425"/>
      <c r="K7" s="425"/>
      <c r="L7" s="425"/>
      <c r="M7" s="425"/>
      <c r="N7" s="425"/>
      <c r="O7" s="425"/>
      <c r="P7" s="425"/>
      <c r="Q7" s="425"/>
      <c r="R7" s="425"/>
      <c r="S7" s="425"/>
      <c r="T7" s="425"/>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5"/>
      <c r="CS7" s="425"/>
      <c r="CT7" s="425"/>
      <c r="CU7" s="425"/>
      <c r="CV7" s="425"/>
      <c r="CW7" s="425"/>
      <c r="CX7" s="425"/>
      <c r="CY7" s="425"/>
      <c r="CZ7" s="425"/>
      <c r="DA7" s="425"/>
      <c r="DB7" s="425"/>
      <c r="DC7" s="425"/>
      <c r="DD7" s="425"/>
      <c r="DE7" s="425"/>
      <c r="DF7" s="425"/>
      <c r="DG7" s="425"/>
      <c r="DH7" s="425"/>
      <c r="DI7" s="425"/>
      <c r="DJ7" s="425"/>
      <c r="DK7" s="425"/>
      <c r="DL7" s="425"/>
      <c r="DM7" s="425"/>
      <c r="DN7" s="425"/>
      <c r="DO7" s="425"/>
      <c r="DP7" s="566"/>
      <c r="DQ7" s="420" t="s">
        <v>266</v>
      </c>
      <c r="DR7" s="501"/>
      <c r="DS7" s="501"/>
      <c r="DT7" s="501"/>
      <c r="DU7" s="501"/>
      <c r="DV7" s="501"/>
      <c r="DW7" s="501"/>
      <c r="DX7" s="501"/>
      <c r="DY7" s="501"/>
      <c r="DZ7" s="501"/>
      <c r="EA7" s="501"/>
      <c r="EB7" s="501"/>
      <c r="EC7" s="420" t="s">
        <v>267</v>
      </c>
      <c r="ED7" s="501" t="s">
        <v>268</v>
      </c>
      <c r="EE7" s="501" t="s">
        <v>40</v>
      </c>
      <c r="EF7" s="501" t="s">
        <v>269</v>
      </c>
      <c r="EG7" s="501" t="s">
        <v>270</v>
      </c>
      <c r="EH7" s="501" t="s">
        <v>43</v>
      </c>
      <c r="EI7" s="498" t="s">
        <v>44</v>
      </c>
    </row>
    <row r="8" spans="1:139" s="24" customFormat="1" ht="19.5" customHeight="1" thickBot="1">
      <c r="A8" s="561"/>
      <c r="B8" s="562"/>
      <c r="C8" s="562"/>
      <c r="D8" s="562"/>
      <c r="E8" s="562"/>
      <c r="F8" s="562"/>
      <c r="G8" s="563"/>
      <c r="H8" s="564" t="s">
        <v>122</v>
      </c>
      <c r="I8" s="505"/>
      <c r="J8" s="505"/>
      <c r="K8" s="505"/>
      <c r="L8" s="505"/>
      <c r="M8" s="505"/>
      <c r="N8" s="505"/>
      <c r="O8" s="565"/>
      <c r="P8" s="565"/>
      <c r="Q8" s="565"/>
      <c r="R8" s="565"/>
      <c r="S8" s="505"/>
      <c r="T8" s="506"/>
      <c r="U8" s="507" t="s">
        <v>95</v>
      </c>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433" t="s">
        <v>115</v>
      </c>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5"/>
      <c r="BS8" s="433" t="s">
        <v>116</v>
      </c>
      <c r="BT8" s="434"/>
      <c r="BU8" s="434"/>
      <c r="BV8" s="434"/>
      <c r="BW8" s="434"/>
      <c r="BX8" s="434"/>
      <c r="BY8" s="434"/>
      <c r="BZ8" s="434"/>
      <c r="CA8" s="434"/>
      <c r="CB8" s="434"/>
      <c r="CC8" s="434"/>
      <c r="CD8" s="434"/>
      <c r="CE8" s="434"/>
      <c r="CF8" s="434"/>
      <c r="CG8" s="434"/>
      <c r="CH8" s="434"/>
      <c r="CI8" s="434"/>
      <c r="CJ8" s="434"/>
      <c r="CK8" s="434"/>
      <c r="CL8" s="434"/>
      <c r="CM8" s="434"/>
      <c r="CN8" s="434"/>
      <c r="CO8" s="434"/>
      <c r="CP8" s="434"/>
      <c r="CQ8" s="435"/>
      <c r="CR8" s="504" t="s">
        <v>119</v>
      </c>
      <c r="CS8" s="505"/>
      <c r="CT8" s="505"/>
      <c r="CU8" s="505"/>
      <c r="CV8" s="505"/>
      <c r="CW8" s="505"/>
      <c r="CX8" s="505"/>
      <c r="CY8" s="505"/>
      <c r="CZ8" s="505"/>
      <c r="DA8" s="505"/>
      <c r="DB8" s="505"/>
      <c r="DC8" s="505"/>
      <c r="DD8" s="505"/>
      <c r="DE8" s="505"/>
      <c r="DF8" s="505"/>
      <c r="DG8" s="505"/>
      <c r="DH8" s="505"/>
      <c r="DI8" s="505"/>
      <c r="DJ8" s="505"/>
      <c r="DK8" s="505"/>
      <c r="DL8" s="505"/>
      <c r="DM8" s="505"/>
      <c r="DN8" s="505"/>
      <c r="DO8" s="505"/>
      <c r="DP8" s="506"/>
      <c r="DQ8" s="509" t="s">
        <v>271</v>
      </c>
      <c r="DR8" s="509"/>
      <c r="DS8" s="509"/>
      <c r="DT8" s="509"/>
      <c r="DU8" s="509"/>
      <c r="DV8" s="509"/>
      <c r="DW8" s="509"/>
      <c r="DX8" s="510"/>
      <c r="DY8" s="510"/>
      <c r="DZ8" s="510"/>
      <c r="EA8" s="510"/>
      <c r="EB8" s="511"/>
      <c r="EC8" s="512"/>
      <c r="ED8" s="502"/>
      <c r="EE8" s="502"/>
      <c r="EF8" s="502"/>
      <c r="EG8" s="502"/>
      <c r="EH8" s="502"/>
      <c r="EI8" s="499"/>
    </row>
    <row r="9" spans="1:139" s="24" customFormat="1" ht="47.25" customHeight="1" thickBot="1">
      <c r="A9" s="129" t="s">
        <v>272</v>
      </c>
      <c r="B9" s="130" t="s">
        <v>273</v>
      </c>
      <c r="C9" s="131" t="s">
        <v>274</v>
      </c>
      <c r="D9" s="131" t="s">
        <v>275</v>
      </c>
      <c r="E9" s="129" t="s">
        <v>276</v>
      </c>
      <c r="F9" s="129" t="s">
        <v>277</v>
      </c>
      <c r="G9" s="111" t="s">
        <v>278</v>
      </c>
      <c r="H9" s="111" t="s">
        <v>127</v>
      </c>
      <c r="I9" s="126" t="s">
        <v>61</v>
      </c>
      <c r="J9" s="109" t="s">
        <v>96</v>
      </c>
      <c r="K9" s="126" t="s">
        <v>62</v>
      </c>
      <c r="L9" s="109" t="s">
        <v>97</v>
      </c>
      <c r="M9" s="126" t="s">
        <v>63</v>
      </c>
      <c r="N9" s="132" t="s">
        <v>98</v>
      </c>
      <c r="O9" s="127" t="s">
        <v>93</v>
      </c>
      <c r="P9" s="145" t="s">
        <v>99</v>
      </c>
      <c r="Q9" s="261" t="s">
        <v>64</v>
      </c>
      <c r="R9" s="145" t="s">
        <v>100</v>
      </c>
      <c r="S9" s="154" t="s">
        <v>79</v>
      </c>
      <c r="T9" s="110" t="s">
        <v>101</v>
      </c>
      <c r="U9" s="157" t="s">
        <v>48</v>
      </c>
      <c r="V9" s="105" t="s">
        <v>55</v>
      </c>
      <c r="W9" s="109" t="s">
        <v>102</v>
      </c>
      <c r="X9" s="126" t="s">
        <v>56</v>
      </c>
      <c r="Y9" s="109" t="s">
        <v>103</v>
      </c>
      <c r="Z9" s="126" t="s">
        <v>57</v>
      </c>
      <c r="AA9" s="109" t="s">
        <v>104</v>
      </c>
      <c r="AB9" s="126" t="s">
        <v>58</v>
      </c>
      <c r="AC9" s="109" t="s">
        <v>105</v>
      </c>
      <c r="AD9" s="126" t="s">
        <v>59</v>
      </c>
      <c r="AE9" s="109" t="s">
        <v>107</v>
      </c>
      <c r="AF9" s="126" t="s">
        <v>60</v>
      </c>
      <c r="AG9" s="109" t="s">
        <v>108</v>
      </c>
      <c r="AH9" s="126" t="s">
        <v>61</v>
      </c>
      <c r="AI9" s="109" t="s">
        <v>109</v>
      </c>
      <c r="AJ9" s="126" t="s">
        <v>62</v>
      </c>
      <c r="AK9" s="109" t="s">
        <v>110</v>
      </c>
      <c r="AL9" s="126" t="s">
        <v>63</v>
      </c>
      <c r="AM9" s="109" t="s">
        <v>111</v>
      </c>
      <c r="AN9" s="126" t="s">
        <v>93</v>
      </c>
      <c r="AO9" s="109" t="s">
        <v>112</v>
      </c>
      <c r="AP9" s="126" t="s">
        <v>64</v>
      </c>
      <c r="AQ9" s="109" t="s">
        <v>113</v>
      </c>
      <c r="AR9" s="126" t="s">
        <v>79</v>
      </c>
      <c r="AS9" s="132" t="s">
        <v>114</v>
      </c>
      <c r="AT9" s="111" t="s">
        <v>48</v>
      </c>
      <c r="AU9" s="126" t="s">
        <v>55</v>
      </c>
      <c r="AV9" s="109" t="s">
        <v>102</v>
      </c>
      <c r="AW9" s="126" t="s">
        <v>56</v>
      </c>
      <c r="AX9" s="109" t="s">
        <v>103</v>
      </c>
      <c r="AY9" s="126" t="s">
        <v>57</v>
      </c>
      <c r="AZ9" s="109" t="s">
        <v>104</v>
      </c>
      <c r="BA9" s="126" t="s">
        <v>58</v>
      </c>
      <c r="BB9" s="109" t="s">
        <v>105</v>
      </c>
      <c r="BC9" s="126" t="s">
        <v>59</v>
      </c>
      <c r="BD9" s="109" t="s">
        <v>107</v>
      </c>
      <c r="BE9" s="126" t="s">
        <v>60</v>
      </c>
      <c r="BF9" s="109" t="s">
        <v>108</v>
      </c>
      <c r="BG9" s="126" t="s">
        <v>61</v>
      </c>
      <c r="BH9" s="109" t="s">
        <v>109</v>
      </c>
      <c r="BI9" s="126" t="s">
        <v>62</v>
      </c>
      <c r="BJ9" s="109" t="s">
        <v>110</v>
      </c>
      <c r="BK9" s="126" t="s">
        <v>63</v>
      </c>
      <c r="BL9" s="109" t="s">
        <v>111</v>
      </c>
      <c r="BM9" s="126" t="s">
        <v>93</v>
      </c>
      <c r="BN9" s="109" t="s">
        <v>112</v>
      </c>
      <c r="BO9" s="126" t="s">
        <v>64</v>
      </c>
      <c r="BP9" s="109" t="s">
        <v>113</v>
      </c>
      <c r="BQ9" s="126" t="s">
        <v>79</v>
      </c>
      <c r="BR9" s="110" t="s">
        <v>123</v>
      </c>
      <c r="BS9" s="111" t="s">
        <v>48</v>
      </c>
      <c r="BT9" s="126" t="s">
        <v>55</v>
      </c>
      <c r="BU9" s="109" t="s">
        <v>102</v>
      </c>
      <c r="BV9" s="126" t="s">
        <v>56</v>
      </c>
      <c r="BW9" s="109" t="s">
        <v>103</v>
      </c>
      <c r="BX9" s="126" t="s">
        <v>57</v>
      </c>
      <c r="BY9" s="109" t="s">
        <v>104</v>
      </c>
      <c r="BZ9" s="126" t="s">
        <v>58</v>
      </c>
      <c r="CA9" s="109" t="s">
        <v>105</v>
      </c>
      <c r="CB9" s="126" t="s">
        <v>59</v>
      </c>
      <c r="CC9" s="109" t="s">
        <v>107</v>
      </c>
      <c r="CD9" s="126" t="s">
        <v>60</v>
      </c>
      <c r="CE9" s="109" t="s">
        <v>108</v>
      </c>
      <c r="CF9" s="126" t="s">
        <v>61</v>
      </c>
      <c r="CG9" s="109" t="s">
        <v>109</v>
      </c>
      <c r="CH9" s="126" t="s">
        <v>62</v>
      </c>
      <c r="CI9" s="109" t="s">
        <v>110</v>
      </c>
      <c r="CJ9" s="126" t="s">
        <v>63</v>
      </c>
      <c r="CK9" s="109" t="s">
        <v>111</v>
      </c>
      <c r="CL9" s="126" t="s">
        <v>93</v>
      </c>
      <c r="CM9" s="109" t="s">
        <v>112</v>
      </c>
      <c r="CN9" s="126" t="s">
        <v>64</v>
      </c>
      <c r="CO9" s="109" t="s">
        <v>113</v>
      </c>
      <c r="CP9" s="126" t="s">
        <v>79</v>
      </c>
      <c r="CQ9" s="110" t="s">
        <v>118</v>
      </c>
      <c r="CR9" s="111" t="s">
        <v>48</v>
      </c>
      <c r="CS9" s="126" t="s">
        <v>55</v>
      </c>
      <c r="CT9" s="109" t="s">
        <v>102</v>
      </c>
      <c r="CU9" s="126" t="s">
        <v>56</v>
      </c>
      <c r="CV9" s="109" t="s">
        <v>103</v>
      </c>
      <c r="CW9" s="126" t="s">
        <v>57</v>
      </c>
      <c r="CX9" s="109" t="s">
        <v>104</v>
      </c>
      <c r="CY9" s="126" t="s">
        <v>58</v>
      </c>
      <c r="CZ9" s="109" t="s">
        <v>105</v>
      </c>
      <c r="DA9" s="126" t="s">
        <v>59</v>
      </c>
      <c r="DB9" s="109" t="s">
        <v>107</v>
      </c>
      <c r="DC9" s="126" t="s">
        <v>60</v>
      </c>
      <c r="DD9" s="109" t="s">
        <v>108</v>
      </c>
      <c r="DE9" s="126" t="s">
        <v>61</v>
      </c>
      <c r="DF9" s="109" t="s">
        <v>109</v>
      </c>
      <c r="DG9" s="126" t="s">
        <v>62</v>
      </c>
      <c r="DH9" s="109" t="s">
        <v>110</v>
      </c>
      <c r="DI9" s="126" t="s">
        <v>63</v>
      </c>
      <c r="DJ9" s="109" t="s">
        <v>111</v>
      </c>
      <c r="DK9" s="126" t="s">
        <v>93</v>
      </c>
      <c r="DL9" s="109" t="s">
        <v>112</v>
      </c>
      <c r="DM9" s="126" t="s">
        <v>64</v>
      </c>
      <c r="DN9" s="109" t="s">
        <v>113</v>
      </c>
      <c r="DO9" s="126" t="s">
        <v>79</v>
      </c>
      <c r="DP9" s="110" t="s">
        <v>120</v>
      </c>
      <c r="DQ9" s="105" t="s">
        <v>65</v>
      </c>
      <c r="DR9" s="105" t="s">
        <v>66</v>
      </c>
      <c r="DS9" s="105" t="s">
        <v>67</v>
      </c>
      <c r="DT9" s="105" t="s">
        <v>68</v>
      </c>
      <c r="DU9" s="105" t="s">
        <v>69</v>
      </c>
      <c r="DV9" s="105" t="s">
        <v>70</v>
      </c>
      <c r="DW9" s="153" t="s">
        <v>71</v>
      </c>
      <c r="DX9" s="126" t="s">
        <v>72</v>
      </c>
      <c r="DY9" s="126" t="s">
        <v>73</v>
      </c>
      <c r="DZ9" s="126" t="s">
        <v>74</v>
      </c>
      <c r="EA9" s="126" t="s">
        <v>75</v>
      </c>
      <c r="EB9" s="155" t="s">
        <v>5</v>
      </c>
      <c r="EC9" s="512"/>
      <c r="ED9" s="502"/>
      <c r="EE9" s="503"/>
      <c r="EF9" s="503"/>
      <c r="EG9" s="503"/>
      <c r="EH9" s="503"/>
      <c r="EI9" s="500"/>
    </row>
    <row r="10" spans="1:139" s="5" customFormat="1" ht="24" customHeight="1">
      <c r="A10" s="551" t="s">
        <v>138</v>
      </c>
      <c r="B10" s="548">
        <v>1</v>
      </c>
      <c r="C10" s="553" t="s">
        <v>140</v>
      </c>
      <c r="D10" s="530" t="s">
        <v>134</v>
      </c>
      <c r="E10" s="556">
        <v>204</v>
      </c>
      <c r="F10" s="100" t="s">
        <v>76</v>
      </c>
      <c r="G10" s="188">
        <f>+H10</f>
        <v>19</v>
      </c>
      <c r="H10" s="195">
        <v>19</v>
      </c>
      <c r="I10" s="195">
        <v>19</v>
      </c>
      <c r="J10" s="195">
        <v>19</v>
      </c>
      <c r="K10" s="195">
        <v>19</v>
      </c>
      <c r="L10" s="195">
        <v>19</v>
      </c>
      <c r="M10" s="195">
        <v>19</v>
      </c>
      <c r="N10" s="195">
        <v>19</v>
      </c>
      <c r="O10" s="195">
        <v>19</v>
      </c>
      <c r="P10" s="195">
        <v>19</v>
      </c>
      <c r="Q10" s="195">
        <v>19</v>
      </c>
      <c r="R10" s="195">
        <v>19</v>
      </c>
      <c r="S10" s="195">
        <v>19</v>
      </c>
      <c r="T10" s="195">
        <v>19</v>
      </c>
      <c r="U10" s="195">
        <v>19</v>
      </c>
      <c r="V10" s="195">
        <v>19</v>
      </c>
      <c r="W10" s="195">
        <v>19</v>
      </c>
      <c r="X10" s="195">
        <v>19</v>
      </c>
      <c r="Y10" s="195">
        <v>19</v>
      </c>
      <c r="Z10" s="195">
        <v>19</v>
      </c>
      <c r="AA10" s="195">
        <v>19</v>
      </c>
      <c r="AB10" s="195"/>
      <c r="AC10" s="195"/>
      <c r="AD10" s="195"/>
      <c r="AE10" s="195"/>
      <c r="AF10" s="195"/>
      <c r="AG10" s="195"/>
      <c r="AH10" s="195"/>
      <c r="AI10" s="195"/>
      <c r="AJ10" s="195"/>
      <c r="AK10" s="195"/>
      <c r="AL10" s="195"/>
      <c r="AM10" s="195"/>
      <c r="AN10" s="195"/>
      <c r="AO10" s="195"/>
      <c r="AP10" s="195"/>
      <c r="AQ10" s="195"/>
      <c r="AR10" s="195"/>
      <c r="AS10" s="195">
        <f aca="true" t="shared" si="0" ref="AS10:AS27">+AA10</f>
        <v>19</v>
      </c>
      <c r="AT10" s="195">
        <v>19</v>
      </c>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v>19</v>
      </c>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v>19</v>
      </c>
      <c r="CS10" s="262"/>
      <c r="CT10" s="262"/>
      <c r="CU10" s="262"/>
      <c r="CV10" s="262"/>
      <c r="CW10" s="262"/>
      <c r="CX10" s="262"/>
      <c r="CY10" s="262"/>
      <c r="CZ10" s="262"/>
      <c r="DA10" s="262"/>
      <c r="DB10" s="262"/>
      <c r="DC10" s="262"/>
      <c r="DD10" s="262"/>
      <c r="DE10" s="262"/>
      <c r="DF10" s="262"/>
      <c r="DG10" s="262"/>
      <c r="DH10" s="262"/>
      <c r="DI10" s="262"/>
      <c r="DJ10" s="262"/>
      <c r="DK10" s="262"/>
      <c r="DL10" s="262"/>
      <c r="DM10" s="262"/>
      <c r="DN10" s="262"/>
      <c r="DO10" s="262"/>
      <c r="DP10" s="262"/>
      <c r="DQ10" s="195">
        <v>19</v>
      </c>
      <c r="DR10" s="337">
        <f>Y10</f>
        <v>19</v>
      </c>
      <c r="DS10" s="195">
        <v>19</v>
      </c>
      <c r="DT10" s="305"/>
      <c r="DU10" s="305"/>
      <c r="DV10" s="305"/>
      <c r="DW10" s="195"/>
      <c r="DX10" s="195"/>
      <c r="DY10" s="195"/>
      <c r="DZ10" s="195"/>
      <c r="EA10" s="195"/>
      <c r="EB10" s="338"/>
      <c r="EC10" s="339">
        <f>AA10/Z10</f>
        <v>1</v>
      </c>
      <c r="ED10" s="306">
        <f>9/47</f>
        <v>0.19148936170212766</v>
      </c>
      <c r="EE10" s="489" t="s">
        <v>497</v>
      </c>
      <c r="EF10" s="485" t="s">
        <v>472</v>
      </c>
      <c r="EG10" s="485" t="s">
        <v>473</v>
      </c>
      <c r="EH10" s="485" t="s">
        <v>501</v>
      </c>
      <c r="EI10" s="482" t="s">
        <v>502</v>
      </c>
    </row>
    <row r="11" spans="1:139" s="5" customFormat="1" ht="24" customHeight="1">
      <c r="A11" s="552"/>
      <c r="B11" s="549"/>
      <c r="C11" s="554"/>
      <c r="D11" s="531"/>
      <c r="E11" s="557"/>
      <c r="F11" s="101" t="s">
        <v>6</v>
      </c>
      <c r="G11" s="187">
        <f>+T11+Z11+AT11+BS11+CR11</f>
        <v>118345845433</v>
      </c>
      <c r="H11" s="112">
        <v>5376752398</v>
      </c>
      <c r="I11" s="112">
        <v>5376752398</v>
      </c>
      <c r="J11" s="112">
        <f>51521050+10000000</f>
        <v>61521050</v>
      </c>
      <c r="K11" s="112">
        <v>5376752398</v>
      </c>
      <c r="L11" s="112">
        <v>3352462069</v>
      </c>
      <c r="M11" s="112">
        <v>5376752398</v>
      </c>
      <c r="N11" s="112">
        <v>3361108069</v>
      </c>
      <c r="O11" s="112">
        <v>5416188398</v>
      </c>
      <c r="P11" s="112">
        <v>3435821029</v>
      </c>
      <c r="Q11" s="327">
        <v>5418491398</v>
      </c>
      <c r="R11" s="112">
        <v>3478988385</v>
      </c>
      <c r="S11" s="178">
        <v>6198940334</v>
      </c>
      <c r="T11" s="178">
        <v>5434616433</v>
      </c>
      <c r="U11" s="176">
        <v>19287284000</v>
      </c>
      <c r="V11" s="176">
        <v>19287284000</v>
      </c>
      <c r="W11" s="112">
        <v>0</v>
      </c>
      <c r="X11" s="176">
        <v>19477283000</v>
      </c>
      <c r="Y11" s="328">
        <v>1572865937</v>
      </c>
      <c r="Z11" s="307">
        <v>19477283000</v>
      </c>
      <c r="AA11" s="307">
        <v>2668861937</v>
      </c>
      <c r="AB11" s="112"/>
      <c r="AC11" s="112"/>
      <c r="AD11" s="112"/>
      <c r="AE11" s="112"/>
      <c r="AF11" s="112"/>
      <c r="AG11" s="112"/>
      <c r="AH11" s="112"/>
      <c r="AI11" s="112"/>
      <c r="AJ11" s="112"/>
      <c r="AK11" s="112"/>
      <c r="AL11" s="112"/>
      <c r="AM11" s="112"/>
      <c r="AN11" s="112"/>
      <c r="AO11" s="112"/>
      <c r="AP11" s="112"/>
      <c r="AQ11" s="112"/>
      <c r="AR11" s="112"/>
      <c r="AS11" s="196">
        <f t="shared" si="0"/>
        <v>2668861937</v>
      </c>
      <c r="AT11" s="112">
        <v>32895362000</v>
      </c>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v>38955362000</v>
      </c>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v>21583222000</v>
      </c>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2">
        <v>0</v>
      </c>
      <c r="DR11" s="198">
        <f aca="true" t="shared" si="1" ref="DR11:DR27">Y11</f>
        <v>1572865937</v>
      </c>
      <c r="DS11" s="196">
        <v>2668861937</v>
      </c>
      <c r="DT11" s="113"/>
      <c r="DU11" s="113"/>
      <c r="DV11" s="113"/>
      <c r="DW11" s="196"/>
      <c r="DX11" s="196"/>
      <c r="DY11" s="196"/>
      <c r="DZ11" s="165"/>
      <c r="EA11" s="165"/>
      <c r="EB11" s="165"/>
      <c r="EC11" s="326">
        <f aca="true" t="shared" si="2" ref="EC11:EC30">AA11/Z11</f>
        <v>0.13702434456592327</v>
      </c>
      <c r="ED11" s="308">
        <f>(T11+AA11)/G11</f>
        <v>0.06847285885154018</v>
      </c>
      <c r="EE11" s="490"/>
      <c r="EF11" s="486"/>
      <c r="EG11" s="486"/>
      <c r="EH11" s="486"/>
      <c r="EI11" s="483"/>
    </row>
    <row r="12" spans="1:139" s="5" customFormat="1" ht="24" customHeight="1">
      <c r="A12" s="552"/>
      <c r="B12" s="549"/>
      <c r="C12" s="554"/>
      <c r="D12" s="531"/>
      <c r="E12" s="557"/>
      <c r="F12" s="102" t="s">
        <v>77</v>
      </c>
      <c r="G12" s="312"/>
      <c r="H12" s="183">
        <v>0</v>
      </c>
      <c r="I12" s="183">
        <v>0</v>
      </c>
      <c r="J12" s="183">
        <v>0</v>
      </c>
      <c r="K12" s="183">
        <v>0</v>
      </c>
      <c r="L12" s="183">
        <v>0</v>
      </c>
      <c r="M12" s="183">
        <v>0</v>
      </c>
      <c r="N12" s="183">
        <v>0</v>
      </c>
      <c r="O12" s="183">
        <v>0</v>
      </c>
      <c r="P12" s="183">
        <v>0</v>
      </c>
      <c r="Q12" s="112"/>
      <c r="R12" s="183"/>
      <c r="S12" s="183">
        <v>0</v>
      </c>
      <c r="T12" s="183">
        <v>0</v>
      </c>
      <c r="U12" s="196">
        <v>0</v>
      </c>
      <c r="V12" s="196">
        <v>0</v>
      </c>
      <c r="W12" s="196">
        <v>0</v>
      </c>
      <c r="X12" s="196">
        <v>0</v>
      </c>
      <c r="Y12" s="196">
        <v>0</v>
      </c>
      <c r="Z12" s="183">
        <v>0</v>
      </c>
      <c r="AA12" s="183">
        <v>0</v>
      </c>
      <c r="AB12" s="197"/>
      <c r="AC12" s="197"/>
      <c r="AD12" s="197"/>
      <c r="AE12" s="197"/>
      <c r="AF12" s="197"/>
      <c r="AG12" s="197"/>
      <c r="AH12" s="197"/>
      <c r="AI12" s="197"/>
      <c r="AJ12" s="197"/>
      <c r="AK12" s="197"/>
      <c r="AL12" s="197"/>
      <c r="AM12" s="197"/>
      <c r="AN12" s="197"/>
      <c r="AO12" s="197"/>
      <c r="AP12" s="197"/>
      <c r="AQ12" s="197"/>
      <c r="AR12" s="197"/>
      <c r="AS12" s="196">
        <f t="shared" si="0"/>
        <v>0</v>
      </c>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32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196">
        <v>0</v>
      </c>
      <c r="DR12" s="198">
        <f t="shared" si="1"/>
        <v>0</v>
      </c>
      <c r="DS12" s="196">
        <v>0</v>
      </c>
      <c r="DT12" s="310"/>
      <c r="DU12" s="310"/>
      <c r="DV12" s="310"/>
      <c r="DW12" s="196"/>
      <c r="DX12" s="196"/>
      <c r="DY12" s="196"/>
      <c r="DZ12" s="166"/>
      <c r="EA12" s="166"/>
      <c r="EB12" s="330"/>
      <c r="EC12" s="326">
        <v>0</v>
      </c>
      <c r="ED12" s="308">
        <v>0</v>
      </c>
      <c r="EE12" s="490"/>
      <c r="EF12" s="486"/>
      <c r="EG12" s="486"/>
      <c r="EH12" s="486"/>
      <c r="EI12" s="483"/>
    </row>
    <row r="13" spans="1:139" s="5" customFormat="1" ht="24" customHeight="1">
      <c r="A13" s="552"/>
      <c r="B13" s="549"/>
      <c r="C13" s="554"/>
      <c r="D13" s="531"/>
      <c r="E13" s="557"/>
      <c r="F13" s="101" t="s">
        <v>7</v>
      </c>
      <c r="G13" s="187">
        <f>+T13+Z13+AT13+BS13+CR13</f>
        <v>3712913617</v>
      </c>
      <c r="H13" s="183">
        <v>0</v>
      </c>
      <c r="I13" s="183">
        <v>0</v>
      </c>
      <c r="J13" s="183">
        <v>0</v>
      </c>
      <c r="K13" s="183">
        <v>0</v>
      </c>
      <c r="L13" s="183">
        <v>0</v>
      </c>
      <c r="M13" s="183">
        <v>0</v>
      </c>
      <c r="N13" s="183">
        <v>0</v>
      </c>
      <c r="O13" s="183">
        <v>0</v>
      </c>
      <c r="P13" s="183">
        <v>0</v>
      </c>
      <c r="Q13" s="183"/>
      <c r="R13" s="183"/>
      <c r="S13" s="183">
        <v>0</v>
      </c>
      <c r="T13" s="183">
        <v>0</v>
      </c>
      <c r="U13" s="177">
        <v>3712913617</v>
      </c>
      <c r="V13" s="177">
        <v>3712913617</v>
      </c>
      <c r="W13" s="177">
        <v>552262857</v>
      </c>
      <c r="X13" s="177">
        <v>3712913617</v>
      </c>
      <c r="Y13" s="328">
        <v>1136331612</v>
      </c>
      <c r="Z13" s="311">
        <v>3712913617</v>
      </c>
      <c r="AA13" s="311">
        <v>2096640976</v>
      </c>
      <c r="AB13" s="197"/>
      <c r="AC13" s="197"/>
      <c r="AD13" s="197"/>
      <c r="AE13" s="197"/>
      <c r="AF13" s="197"/>
      <c r="AG13" s="197"/>
      <c r="AH13" s="197"/>
      <c r="AI13" s="197"/>
      <c r="AJ13" s="197"/>
      <c r="AK13" s="197"/>
      <c r="AL13" s="197"/>
      <c r="AM13" s="197"/>
      <c r="AN13" s="197"/>
      <c r="AO13" s="197"/>
      <c r="AP13" s="197"/>
      <c r="AQ13" s="197"/>
      <c r="AR13" s="197"/>
      <c r="AS13" s="196">
        <f t="shared" si="0"/>
        <v>2096640976</v>
      </c>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177">
        <v>552262857</v>
      </c>
      <c r="DR13" s="198">
        <f t="shared" si="1"/>
        <v>1136331612</v>
      </c>
      <c r="DS13" s="196">
        <v>2096640976</v>
      </c>
      <c r="DT13" s="113"/>
      <c r="DU13" s="113"/>
      <c r="DV13" s="113"/>
      <c r="DW13" s="196"/>
      <c r="DX13" s="196"/>
      <c r="DY13" s="196"/>
      <c r="DZ13" s="166"/>
      <c r="EA13" s="166"/>
      <c r="EB13" s="331"/>
      <c r="EC13" s="326">
        <f t="shared" si="2"/>
        <v>0.5646888649389227</v>
      </c>
      <c r="ED13" s="308">
        <f>(T13+AA13)/G13</f>
        <v>0.5646888649389227</v>
      </c>
      <c r="EE13" s="490"/>
      <c r="EF13" s="486"/>
      <c r="EG13" s="486"/>
      <c r="EH13" s="486"/>
      <c r="EI13" s="483"/>
    </row>
    <row r="14" spans="1:139" s="5" customFormat="1" ht="24" customHeight="1">
      <c r="A14" s="552"/>
      <c r="B14" s="549"/>
      <c r="C14" s="554"/>
      <c r="D14" s="531"/>
      <c r="E14" s="557"/>
      <c r="F14" s="102" t="s">
        <v>78</v>
      </c>
      <c r="G14" s="340">
        <f>+G10+G12</f>
        <v>19</v>
      </c>
      <c r="H14" s="123">
        <f>+H10+H12</f>
        <v>19</v>
      </c>
      <c r="I14" s="123">
        <f aca="true" t="shared" si="3" ref="I14:J14">+I10+I12</f>
        <v>19</v>
      </c>
      <c r="J14" s="123">
        <f t="shared" si="3"/>
        <v>19</v>
      </c>
      <c r="K14" s="123">
        <f aca="true" t="shared" si="4" ref="K14:L14">+K10+K12</f>
        <v>19</v>
      </c>
      <c r="L14" s="123">
        <f t="shared" si="4"/>
        <v>19</v>
      </c>
      <c r="M14" s="123">
        <f aca="true" t="shared" si="5" ref="M14:N14">+M10+M12</f>
        <v>19</v>
      </c>
      <c r="N14" s="123">
        <f t="shared" si="5"/>
        <v>19</v>
      </c>
      <c r="O14" s="123">
        <f aca="true" t="shared" si="6" ref="O14:P14">+O10+O12</f>
        <v>19</v>
      </c>
      <c r="P14" s="123">
        <f t="shared" si="6"/>
        <v>19</v>
      </c>
      <c r="Q14" s="123">
        <f aca="true" t="shared" si="7" ref="Q14:T15">+Q10+Q12</f>
        <v>19</v>
      </c>
      <c r="R14" s="123">
        <f t="shared" si="7"/>
        <v>19</v>
      </c>
      <c r="S14" s="123">
        <f t="shared" si="7"/>
        <v>19</v>
      </c>
      <c r="T14" s="123">
        <f t="shared" si="7"/>
        <v>19</v>
      </c>
      <c r="U14" s="196">
        <f aca="true" t="shared" si="8" ref="U14:AA14">+U10+U12</f>
        <v>19</v>
      </c>
      <c r="V14" s="196">
        <f t="shared" si="8"/>
        <v>19</v>
      </c>
      <c r="W14" s="196">
        <f t="shared" si="8"/>
        <v>19</v>
      </c>
      <c r="X14" s="196">
        <f t="shared" si="8"/>
        <v>19</v>
      </c>
      <c r="Y14" s="196">
        <f t="shared" si="8"/>
        <v>19</v>
      </c>
      <c r="Z14" s="196">
        <f t="shared" si="8"/>
        <v>19</v>
      </c>
      <c r="AA14" s="196">
        <f t="shared" si="8"/>
        <v>19</v>
      </c>
      <c r="AB14" s="196"/>
      <c r="AC14" s="196"/>
      <c r="AD14" s="196"/>
      <c r="AE14" s="196"/>
      <c r="AF14" s="196"/>
      <c r="AG14" s="196"/>
      <c r="AH14" s="196"/>
      <c r="AI14" s="196"/>
      <c r="AJ14" s="196"/>
      <c r="AK14" s="196"/>
      <c r="AL14" s="196"/>
      <c r="AM14" s="196"/>
      <c r="AN14" s="196"/>
      <c r="AO14" s="196"/>
      <c r="AP14" s="196"/>
      <c r="AQ14" s="196"/>
      <c r="AR14" s="196"/>
      <c r="AS14" s="196">
        <f t="shared" si="0"/>
        <v>19</v>
      </c>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v>19</v>
      </c>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v>19</v>
      </c>
      <c r="CS14" s="313"/>
      <c r="CT14" s="313"/>
      <c r="CU14" s="313"/>
      <c r="CV14" s="313"/>
      <c r="CW14" s="313"/>
      <c r="CX14" s="313"/>
      <c r="CY14" s="313"/>
      <c r="CZ14" s="313"/>
      <c r="DA14" s="313"/>
      <c r="DB14" s="313"/>
      <c r="DC14" s="313"/>
      <c r="DD14" s="313"/>
      <c r="DE14" s="313"/>
      <c r="DF14" s="313"/>
      <c r="DG14" s="313"/>
      <c r="DH14" s="313"/>
      <c r="DI14" s="313"/>
      <c r="DJ14" s="313"/>
      <c r="DK14" s="313"/>
      <c r="DL14" s="313"/>
      <c r="DM14" s="313"/>
      <c r="DN14" s="313"/>
      <c r="DO14" s="313"/>
      <c r="DP14" s="313"/>
      <c r="DQ14" s="196">
        <f>+DQ10+DQ12</f>
        <v>19</v>
      </c>
      <c r="DR14" s="198">
        <f t="shared" si="1"/>
        <v>19</v>
      </c>
      <c r="DS14" s="196">
        <v>19</v>
      </c>
      <c r="DT14" s="310"/>
      <c r="DU14" s="310"/>
      <c r="DV14" s="310"/>
      <c r="DW14" s="123"/>
      <c r="DX14" s="123"/>
      <c r="DY14" s="123"/>
      <c r="DZ14" s="123"/>
      <c r="EA14" s="123"/>
      <c r="EB14" s="330"/>
      <c r="EC14" s="326">
        <f t="shared" si="2"/>
        <v>1</v>
      </c>
      <c r="ED14" s="308">
        <f>9/47</f>
        <v>0.19148936170212766</v>
      </c>
      <c r="EE14" s="490"/>
      <c r="EF14" s="486"/>
      <c r="EG14" s="486"/>
      <c r="EH14" s="486"/>
      <c r="EI14" s="483"/>
    </row>
    <row r="15" spans="1:139" s="5" customFormat="1" ht="24" customHeight="1" thickBot="1">
      <c r="A15" s="552"/>
      <c r="B15" s="550"/>
      <c r="C15" s="555"/>
      <c r="D15" s="532"/>
      <c r="E15" s="558"/>
      <c r="F15" s="103" t="s">
        <v>81</v>
      </c>
      <c r="G15" s="320">
        <f>+G11+G13</f>
        <v>122058759050</v>
      </c>
      <c r="H15" s="319">
        <f>+H11+H13</f>
        <v>5376752398</v>
      </c>
      <c r="I15" s="319">
        <f aca="true" t="shared" si="9" ref="I15:J15">+I11+I13</f>
        <v>5376752398</v>
      </c>
      <c r="J15" s="319">
        <f t="shared" si="9"/>
        <v>61521050</v>
      </c>
      <c r="K15" s="319">
        <f aca="true" t="shared" si="10" ref="K15:L15">+K11+K13</f>
        <v>5376752398</v>
      </c>
      <c r="L15" s="319">
        <f t="shared" si="10"/>
        <v>3352462069</v>
      </c>
      <c r="M15" s="319">
        <f aca="true" t="shared" si="11" ref="M15:N15">+M11+M13</f>
        <v>5376752398</v>
      </c>
      <c r="N15" s="319">
        <f t="shared" si="11"/>
        <v>3361108069</v>
      </c>
      <c r="O15" s="319">
        <f aca="true" t="shared" si="12" ref="O15:P15">+O11+O13</f>
        <v>5416188398</v>
      </c>
      <c r="P15" s="319">
        <f t="shared" si="12"/>
        <v>3435821029</v>
      </c>
      <c r="Q15" s="319">
        <f aca="true" t="shared" si="13" ref="Q15:R15">+Q11+Q13</f>
        <v>5418491398</v>
      </c>
      <c r="R15" s="319">
        <f t="shared" si="13"/>
        <v>3478988385</v>
      </c>
      <c r="S15" s="319">
        <f t="shared" si="7"/>
        <v>6198940334</v>
      </c>
      <c r="T15" s="319">
        <f t="shared" si="7"/>
        <v>5434616433</v>
      </c>
      <c r="U15" s="341">
        <f aca="true" t="shared" si="14" ref="U15:AA15">U11+U13</f>
        <v>23000197617</v>
      </c>
      <c r="V15" s="341">
        <f t="shared" si="14"/>
        <v>23000197617</v>
      </c>
      <c r="W15" s="341">
        <f t="shared" si="14"/>
        <v>552262857</v>
      </c>
      <c r="X15" s="341">
        <f t="shared" si="14"/>
        <v>23190196617</v>
      </c>
      <c r="Y15" s="341">
        <f t="shared" si="14"/>
        <v>2709197549</v>
      </c>
      <c r="Z15" s="342">
        <f t="shared" si="14"/>
        <v>23190196617</v>
      </c>
      <c r="AA15" s="342">
        <f t="shared" si="14"/>
        <v>4765502913</v>
      </c>
      <c r="AB15" s="122"/>
      <c r="AC15" s="122"/>
      <c r="AD15" s="122"/>
      <c r="AE15" s="122"/>
      <c r="AF15" s="122"/>
      <c r="AG15" s="122"/>
      <c r="AH15" s="122"/>
      <c r="AI15" s="122"/>
      <c r="AJ15" s="122"/>
      <c r="AK15" s="122"/>
      <c r="AL15" s="122"/>
      <c r="AM15" s="122"/>
      <c r="AN15" s="122"/>
      <c r="AO15" s="122"/>
      <c r="AP15" s="122"/>
      <c r="AQ15" s="122"/>
      <c r="AR15" s="122"/>
      <c r="AS15" s="167">
        <f t="shared" si="0"/>
        <v>4765502913</v>
      </c>
      <c r="AT15" s="122">
        <f aca="true" t="shared" si="15" ref="AT15:BS15">AT11</f>
        <v>32895362000</v>
      </c>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f t="shared" si="15"/>
        <v>38955362000</v>
      </c>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f aca="true" t="shared" si="16" ref="CR15">CR11</f>
        <v>21583222000</v>
      </c>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341">
        <f>DQ11+DQ13</f>
        <v>552262857</v>
      </c>
      <c r="DR15" s="343">
        <f t="shared" si="1"/>
        <v>2709197549</v>
      </c>
      <c r="DS15" s="167">
        <v>4765502913</v>
      </c>
      <c r="DT15" s="122"/>
      <c r="DU15" s="122"/>
      <c r="DV15" s="122"/>
      <c r="DW15" s="122"/>
      <c r="DX15" s="122"/>
      <c r="DY15" s="122"/>
      <c r="DZ15" s="122"/>
      <c r="EA15" s="122"/>
      <c r="EB15" s="344"/>
      <c r="EC15" s="345">
        <f t="shared" si="2"/>
        <v>0.20549644281612345</v>
      </c>
      <c r="ED15" s="322">
        <f>(T15+AA15)/G15</f>
        <v>0.08356728698037669</v>
      </c>
      <c r="EE15" s="491"/>
      <c r="EF15" s="487"/>
      <c r="EG15" s="487"/>
      <c r="EH15" s="487"/>
      <c r="EI15" s="484"/>
    </row>
    <row r="16" spans="1:139" s="5" customFormat="1" ht="24" customHeight="1">
      <c r="A16" s="552"/>
      <c r="B16" s="548">
        <v>2</v>
      </c>
      <c r="C16" s="539" t="s">
        <v>143</v>
      </c>
      <c r="D16" s="530" t="s">
        <v>135</v>
      </c>
      <c r="E16" s="556">
        <v>204</v>
      </c>
      <c r="F16" s="100" t="s">
        <v>76</v>
      </c>
      <c r="G16" s="188">
        <f>+H16+U16+AT16+BS16+CR16</f>
        <v>48</v>
      </c>
      <c r="H16" s="195">
        <v>6</v>
      </c>
      <c r="I16" s="195">
        <v>6</v>
      </c>
      <c r="J16" s="195">
        <v>1</v>
      </c>
      <c r="K16" s="195">
        <v>6</v>
      </c>
      <c r="L16" s="195">
        <v>2</v>
      </c>
      <c r="M16" s="195">
        <v>6</v>
      </c>
      <c r="N16" s="195">
        <v>3</v>
      </c>
      <c r="O16" s="195">
        <v>6</v>
      </c>
      <c r="P16" s="195">
        <v>4</v>
      </c>
      <c r="Q16" s="195">
        <v>6</v>
      </c>
      <c r="R16" s="195">
        <v>5</v>
      </c>
      <c r="S16" s="195">
        <v>6</v>
      </c>
      <c r="T16" s="195">
        <v>6</v>
      </c>
      <c r="U16" s="195">
        <v>12</v>
      </c>
      <c r="V16" s="195">
        <v>12</v>
      </c>
      <c r="W16" s="195">
        <v>1</v>
      </c>
      <c r="X16" s="195">
        <v>12</v>
      </c>
      <c r="Y16" s="195">
        <v>2</v>
      </c>
      <c r="Z16" s="195">
        <v>12</v>
      </c>
      <c r="AA16" s="195">
        <v>3</v>
      </c>
      <c r="AB16" s="195"/>
      <c r="AC16" s="195"/>
      <c r="AD16" s="195"/>
      <c r="AE16" s="195"/>
      <c r="AF16" s="195"/>
      <c r="AG16" s="195"/>
      <c r="AH16" s="195"/>
      <c r="AI16" s="195"/>
      <c r="AJ16" s="195"/>
      <c r="AK16" s="195"/>
      <c r="AL16" s="195"/>
      <c r="AM16" s="195"/>
      <c r="AN16" s="195"/>
      <c r="AO16" s="195"/>
      <c r="AP16" s="195"/>
      <c r="AQ16" s="195"/>
      <c r="AR16" s="195"/>
      <c r="AS16" s="195">
        <f t="shared" si="0"/>
        <v>3</v>
      </c>
      <c r="AT16" s="195">
        <v>12</v>
      </c>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v>12</v>
      </c>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v>6</v>
      </c>
      <c r="CS16" s="262"/>
      <c r="CT16" s="262"/>
      <c r="CU16" s="262"/>
      <c r="CV16" s="262"/>
      <c r="CW16" s="262"/>
      <c r="CX16" s="262"/>
      <c r="CY16" s="262"/>
      <c r="CZ16" s="262"/>
      <c r="DA16" s="262"/>
      <c r="DB16" s="262"/>
      <c r="DC16" s="262"/>
      <c r="DD16" s="262"/>
      <c r="DE16" s="262"/>
      <c r="DF16" s="262"/>
      <c r="DG16" s="262"/>
      <c r="DH16" s="262"/>
      <c r="DI16" s="262"/>
      <c r="DJ16" s="262"/>
      <c r="DK16" s="262"/>
      <c r="DL16" s="262"/>
      <c r="DM16" s="262"/>
      <c r="DN16" s="262"/>
      <c r="DO16" s="262"/>
      <c r="DP16" s="262"/>
      <c r="DQ16" s="195">
        <v>1</v>
      </c>
      <c r="DR16" s="337">
        <f>Y16</f>
        <v>2</v>
      </c>
      <c r="DS16" s="195">
        <v>3</v>
      </c>
      <c r="DT16" s="305"/>
      <c r="DU16" s="305"/>
      <c r="DV16" s="305"/>
      <c r="DW16" s="195"/>
      <c r="DX16" s="195"/>
      <c r="DY16" s="195"/>
      <c r="DZ16" s="195"/>
      <c r="EA16" s="195"/>
      <c r="EB16" s="338"/>
      <c r="EC16" s="339">
        <f t="shared" si="2"/>
        <v>0.25</v>
      </c>
      <c r="ED16" s="306">
        <f>(T16+AA16)/G16</f>
        <v>0.1875</v>
      </c>
      <c r="EE16" s="567" t="s">
        <v>479</v>
      </c>
      <c r="EF16" s="533" t="s">
        <v>155</v>
      </c>
      <c r="EG16" s="533" t="s">
        <v>155</v>
      </c>
      <c r="EH16" s="533" t="s">
        <v>474</v>
      </c>
      <c r="EI16" s="492" t="s">
        <v>475</v>
      </c>
    </row>
    <row r="17" spans="1:139" s="5" customFormat="1" ht="24" customHeight="1">
      <c r="A17" s="552"/>
      <c r="B17" s="549"/>
      <c r="C17" s="540"/>
      <c r="D17" s="531"/>
      <c r="E17" s="557"/>
      <c r="F17" s="101" t="s">
        <v>6</v>
      </c>
      <c r="G17" s="187">
        <f>+T17+Z17+AT17+BS17+CR17</f>
        <v>4729519000</v>
      </c>
      <c r="H17" s="112">
        <v>625000000</v>
      </c>
      <c r="I17" s="112">
        <v>625000000</v>
      </c>
      <c r="J17" s="196">
        <v>0</v>
      </c>
      <c r="K17" s="112">
        <v>625000000</v>
      </c>
      <c r="L17" s="112">
        <v>450180000</v>
      </c>
      <c r="M17" s="112">
        <v>625000000</v>
      </c>
      <c r="N17" s="112">
        <v>473409000</v>
      </c>
      <c r="O17" s="112">
        <v>599529000</v>
      </c>
      <c r="P17" s="112">
        <v>473409000</v>
      </c>
      <c r="Q17" s="112">
        <v>597226000</v>
      </c>
      <c r="R17" s="112">
        <v>473409000</v>
      </c>
      <c r="S17" s="178">
        <v>597226000</v>
      </c>
      <c r="T17" s="178">
        <v>587239000</v>
      </c>
      <c r="U17" s="176">
        <v>1162153000</v>
      </c>
      <c r="V17" s="176">
        <v>1162153000</v>
      </c>
      <c r="W17" s="112">
        <v>0</v>
      </c>
      <c r="X17" s="176">
        <v>1017280000</v>
      </c>
      <c r="Y17" s="192">
        <v>529380000</v>
      </c>
      <c r="Z17" s="307">
        <v>1017280000</v>
      </c>
      <c r="AA17" s="307">
        <v>911925000</v>
      </c>
      <c r="AB17" s="112"/>
      <c r="AC17" s="112"/>
      <c r="AD17" s="112"/>
      <c r="AE17" s="112"/>
      <c r="AF17" s="112"/>
      <c r="AG17" s="112"/>
      <c r="AH17" s="112"/>
      <c r="AI17" s="112"/>
      <c r="AJ17" s="112"/>
      <c r="AK17" s="112"/>
      <c r="AL17" s="112"/>
      <c r="AM17" s="112"/>
      <c r="AN17" s="112"/>
      <c r="AO17" s="112"/>
      <c r="AP17" s="112"/>
      <c r="AQ17" s="112"/>
      <c r="AR17" s="112"/>
      <c r="AS17" s="196">
        <f t="shared" si="0"/>
        <v>911925000</v>
      </c>
      <c r="AT17" s="112">
        <v>1250000000</v>
      </c>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v>1250000000</v>
      </c>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v>625000000</v>
      </c>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2">
        <v>0</v>
      </c>
      <c r="DR17" s="198">
        <f t="shared" si="1"/>
        <v>529380000</v>
      </c>
      <c r="DS17" s="196">
        <v>911925000</v>
      </c>
      <c r="DT17" s="113"/>
      <c r="DU17" s="113"/>
      <c r="DV17" s="113"/>
      <c r="DW17" s="196"/>
      <c r="DX17" s="196"/>
      <c r="DY17" s="196"/>
      <c r="DZ17" s="165"/>
      <c r="EA17" s="165"/>
      <c r="EB17" s="165"/>
      <c r="EC17" s="326">
        <f t="shared" si="2"/>
        <v>0.8964346099402328</v>
      </c>
      <c r="ED17" s="308">
        <f>(T17+AA17)/G17</f>
        <v>0.3169802256846838</v>
      </c>
      <c r="EE17" s="568"/>
      <c r="EF17" s="534"/>
      <c r="EG17" s="534"/>
      <c r="EH17" s="534"/>
      <c r="EI17" s="493"/>
    </row>
    <row r="18" spans="1:139" s="5" customFormat="1" ht="24" customHeight="1">
      <c r="A18" s="552"/>
      <c r="B18" s="549"/>
      <c r="C18" s="540"/>
      <c r="D18" s="531"/>
      <c r="E18" s="557"/>
      <c r="F18" s="102" t="s">
        <v>77</v>
      </c>
      <c r="G18" s="312"/>
      <c r="H18" s="183">
        <v>0</v>
      </c>
      <c r="I18" s="183">
        <v>0</v>
      </c>
      <c r="J18" s="183">
        <v>0</v>
      </c>
      <c r="K18" s="183">
        <v>0</v>
      </c>
      <c r="L18" s="183">
        <v>0</v>
      </c>
      <c r="M18" s="183">
        <v>0</v>
      </c>
      <c r="N18" s="183">
        <v>0</v>
      </c>
      <c r="O18" s="183">
        <v>0</v>
      </c>
      <c r="P18" s="183">
        <v>0</v>
      </c>
      <c r="Q18" s="315">
        <v>0</v>
      </c>
      <c r="R18" s="183">
        <v>0</v>
      </c>
      <c r="S18" s="183">
        <v>0</v>
      </c>
      <c r="T18" s="183">
        <v>0</v>
      </c>
      <c r="U18" s="196">
        <v>0</v>
      </c>
      <c r="V18" s="196">
        <v>0</v>
      </c>
      <c r="W18" s="196">
        <v>0</v>
      </c>
      <c r="X18" s="196">
        <v>0</v>
      </c>
      <c r="Y18" s="183">
        <v>0</v>
      </c>
      <c r="Z18" s="183">
        <v>0</v>
      </c>
      <c r="AA18" s="183">
        <v>0</v>
      </c>
      <c r="AB18" s="197"/>
      <c r="AC18" s="197"/>
      <c r="AD18" s="197"/>
      <c r="AE18" s="197"/>
      <c r="AF18" s="197"/>
      <c r="AG18" s="197"/>
      <c r="AH18" s="197"/>
      <c r="AI18" s="197"/>
      <c r="AJ18" s="197"/>
      <c r="AK18" s="197"/>
      <c r="AL18" s="197"/>
      <c r="AM18" s="197"/>
      <c r="AN18" s="197"/>
      <c r="AO18" s="197"/>
      <c r="AP18" s="197"/>
      <c r="AQ18" s="197"/>
      <c r="AR18" s="197"/>
      <c r="AS18" s="196">
        <f t="shared" si="0"/>
        <v>0</v>
      </c>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32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196">
        <v>0</v>
      </c>
      <c r="DR18" s="198">
        <f t="shared" si="1"/>
        <v>0</v>
      </c>
      <c r="DS18" s="196">
        <v>0</v>
      </c>
      <c r="DT18" s="310"/>
      <c r="DU18" s="310"/>
      <c r="DV18" s="310"/>
      <c r="DW18" s="196"/>
      <c r="DX18" s="196"/>
      <c r="DY18" s="196"/>
      <c r="DZ18" s="166"/>
      <c r="EA18" s="166"/>
      <c r="EB18" s="331"/>
      <c r="EC18" s="326">
        <v>0</v>
      </c>
      <c r="ED18" s="308">
        <v>0</v>
      </c>
      <c r="EE18" s="568"/>
      <c r="EF18" s="534"/>
      <c r="EG18" s="534"/>
      <c r="EH18" s="534"/>
      <c r="EI18" s="493"/>
    </row>
    <row r="19" spans="1:139" s="5" customFormat="1" ht="24" customHeight="1">
      <c r="A19" s="552"/>
      <c r="B19" s="549"/>
      <c r="C19" s="540"/>
      <c r="D19" s="531"/>
      <c r="E19" s="557"/>
      <c r="F19" s="101" t="s">
        <v>7</v>
      </c>
      <c r="G19" s="187">
        <f>+T19+Z19+AT19+BS19+CR19</f>
        <v>181028267</v>
      </c>
      <c r="H19" s="183">
        <v>0</v>
      </c>
      <c r="I19" s="183">
        <v>0</v>
      </c>
      <c r="J19" s="183">
        <v>0</v>
      </c>
      <c r="K19" s="183">
        <v>0</v>
      </c>
      <c r="L19" s="183">
        <v>0</v>
      </c>
      <c r="M19" s="183">
        <v>0</v>
      </c>
      <c r="N19" s="183">
        <v>0</v>
      </c>
      <c r="O19" s="183">
        <v>0</v>
      </c>
      <c r="P19" s="183">
        <v>0</v>
      </c>
      <c r="Q19" s="183">
        <v>0</v>
      </c>
      <c r="R19" s="183">
        <v>0</v>
      </c>
      <c r="S19" s="183">
        <v>0</v>
      </c>
      <c r="T19" s="183">
        <v>0</v>
      </c>
      <c r="U19" s="177">
        <v>181028267</v>
      </c>
      <c r="V19" s="177">
        <v>181028267</v>
      </c>
      <c r="W19" s="192">
        <v>51351800</v>
      </c>
      <c r="X19" s="177">
        <v>181028267</v>
      </c>
      <c r="Y19" s="192">
        <v>120191299</v>
      </c>
      <c r="Z19" s="311">
        <v>181028267</v>
      </c>
      <c r="AA19" s="311">
        <v>163206099</v>
      </c>
      <c r="AB19" s="192"/>
      <c r="AC19" s="192"/>
      <c r="AD19" s="192"/>
      <c r="AE19" s="192"/>
      <c r="AF19" s="192"/>
      <c r="AG19" s="192"/>
      <c r="AH19" s="192"/>
      <c r="AI19" s="192"/>
      <c r="AJ19" s="192"/>
      <c r="AK19" s="192"/>
      <c r="AL19" s="192"/>
      <c r="AM19" s="192"/>
      <c r="AN19" s="192"/>
      <c r="AO19" s="192"/>
      <c r="AP19" s="192"/>
      <c r="AQ19" s="192"/>
      <c r="AR19" s="192"/>
      <c r="AS19" s="196">
        <f t="shared" si="0"/>
        <v>163206099</v>
      </c>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192">
        <v>51351800</v>
      </c>
      <c r="DR19" s="198">
        <f t="shared" si="1"/>
        <v>120191299</v>
      </c>
      <c r="DS19" s="196">
        <v>163206099</v>
      </c>
      <c r="DT19" s="113"/>
      <c r="DU19" s="113"/>
      <c r="DV19" s="113"/>
      <c r="DW19" s="196"/>
      <c r="DX19" s="196"/>
      <c r="DY19" s="196"/>
      <c r="DZ19" s="112"/>
      <c r="EA19" s="112"/>
      <c r="EB19" s="112"/>
      <c r="EC19" s="326">
        <f t="shared" si="2"/>
        <v>0.9015503584310399</v>
      </c>
      <c r="ED19" s="308">
        <f aca="true" t="shared" si="17" ref="ED19:ED21">(T19+AA19)/G19</f>
        <v>0.9015503584310399</v>
      </c>
      <c r="EE19" s="568"/>
      <c r="EF19" s="534"/>
      <c r="EG19" s="534"/>
      <c r="EH19" s="534"/>
      <c r="EI19" s="493"/>
    </row>
    <row r="20" spans="1:139" s="5" customFormat="1" ht="24" customHeight="1">
      <c r="A20" s="552"/>
      <c r="B20" s="549"/>
      <c r="C20" s="540"/>
      <c r="D20" s="531"/>
      <c r="E20" s="557"/>
      <c r="F20" s="102" t="s">
        <v>78</v>
      </c>
      <c r="G20" s="182">
        <f>+H20+U20+AT20+BS20+CR20</f>
        <v>48</v>
      </c>
      <c r="H20" s="196">
        <v>6</v>
      </c>
      <c r="I20" s="196">
        <v>6</v>
      </c>
      <c r="J20" s="196">
        <v>1</v>
      </c>
      <c r="K20" s="196">
        <v>6</v>
      </c>
      <c r="L20" s="196">
        <v>2</v>
      </c>
      <c r="M20" s="123">
        <f aca="true" t="shared" si="18" ref="M20:Q20">+M16+M18</f>
        <v>6</v>
      </c>
      <c r="N20" s="123">
        <f>+N16+N18</f>
        <v>3</v>
      </c>
      <c r="O20" s="123">
        <f t="shared" si="18"/>
        <v>6</v>
      </c>
      <c r="P20" s="123">
        <f>+P16+P18</f>
        <v>4</v>
      </c>
      <c r="Q20" s="123">
        <f t="shared" si="18"/>
        <v>6</v>
      </c>
      <c r="R20" s="123">
        <f>+R16+R18</f>
        <v>5</v>
      </c>
      <c r="S20" s="123">
        <f>+S16+S18</f>
        <v>6</v>
      </c>
      <c r="T20" s="196">
        <f>T16</f>
        <v>6</v>
      </c>
      <c r="U20" s="196">
        <f aca="true" t="shared" si="19" ref="U20:AA20">+U16+U18</f>
        <v>12</v>
      </c>
      <c r="V20" s="196">
        <f t="shared" si="19"/>
        <v>12</v>
      </c>
      <c r="W20" s="196">
        <f t="shared" si="19"/>
        <v>1</v>
      </c>
      <c r="X20" s="196">
        <f t="shared" si="19"/>
        <v>12</v>
      </c>
      <c r="Y20" s="196">
        <f t="shared" si="19"/>
        <v>2</v>
      </c>
      <c r="Z20" s="196">
        <f t="shared" si="19"/>
        <v>12</v>
      </c>
      <c r="AA20" s="196">
        <f t="shared" si="19"/>
        <v>3</v>
      </c>
      <c r="AB20" s="196"/>
      <c r="AC20" s="196"/>
      <c r="AD20" s="196"/>
      <c r="AE20" s="196"/>
      <c r="AF20" s="196"/>
      <c r="AG20" s="196"/>
      <c r="AH20" s="196"/>
      <c r="AI20" s="196"/>
      <c r="AJ20" s="196"/>
      <c r="AK20" s="196"/>
      <c r="AL20" s="196"/>
      <c r="AM20" s="196"/>
      <c r="AN20" s="196"/>
      <c r="AO20" s="196"/>
      <c r="AP20" s="196"/>
      <c r="AQ20" s="196"/>
      <c r="AR20" s="196"/>
      <c r="AS20" s="196">
        <f t="shared" si="0"/>
        <v>3</v>
      </c>
      <c r="AT20" s="196">
        <v>12</v>
      </c>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v>12</v>
      </c>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v>6</v>
      </c>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96">
        <f>+DQ16+DQ18</f>
        <v>1</v>
      </c>
      <c r="DR20" s="198">
        <f t="shared" si="1"/>
        <v>2</v>
      </c>
      <c r="DS20" s="196">
        <v>3</v>
      </c>
      <c r="DT20" s="310"/>
      <c r="DU20" s="310"/>
      <c r="DV20" s="310"/>
      <c r="DW20" s="196"/>
      <c r="DX20" s="123"/>
      <c r="DY20" s="123"/>
      <c r="DZ20" s="123"/>
      <c r="EA20" s="123"/>
      <c r="EB20" s="165"/>
      <c r="EC20" s="326">
        <f t="shared" si="2"/>
        <v>0.25</v>
      </c>
      <c r="ED20" s="308">
        <f t="shared" si="17"/>
        <v>0.1875</v>
      </c>
      <c r="EE20" s="568"/>
      <c r="EF20" s="534"/>
      <c r="EG20" s="534"/>
      <c r="EH20" s="534"/>
      <c r="EI20" s="493"/>
    </row>
    <row r="21" spans="1:139" s="5" customFormat="1" ht="24" customHeight="1" thickBot="1">
      <c r="A21" s="552"/>
      <c r="B21" s="550"/>
      <c r="C21" s="541"/>
      <c r="D21" s="532"/>
      <c r="E21" s="558"/>
      <c r="F21" s="103" t="s">
        <v>81</v>
      </c>
      <c r="G21" s="314">
        <f>+T21+Z21+AT21+BS21+CR21</f>
        <v>4910547267</v>
      </c>
      <c r="H21" s="122">
        <v>625000000</v>
      </c>
      <c r="I21" s="122">
        <v>625000000</v>
      </c>
      <c r="J21" s="167">
        <v>0</v>
      </c>
      <c r="K21" s="122">
        <v>625000000</v>
      </c>
      <c r="L21" s="122">
        <v>450180000</v>
      </c>
      <c r="M21" s="319">
        <f aca="true" t="shared" si="20" ref="M21:N21">+M17+M19</f>
        <v>625000000</v>
      </c>
      <c r="N21" s="319">
        <f t="shared" si="20"/>
        <v>473409000</v>
      </c>
      <c r="O21" s="319">
        <f aca="true" t="shared" si="21" ref="O21:S21">+O17+O19</f>
        <v>599529000</v>
      </c>
      <c r="P21" s="319">
        <f t="shared" si="21"/>
        <v>473409000</v>
      </c>
      <c r="Q21" s="319">
        <f t="shared" si="21"/>
        <v>597226000</v>
      </c>
      <c r="R21" s="319">
        <f t="shared" si="21"/>
        <v>473409000</v>
      </c>
      <c r="S21" s="319">
        <f t="shared" si="21"/>
        <v>597226000</v>
      </c>
      <c r="T21" s="341">
        <f>T17</f>
        <v>587239000</v>
      </c>
      <c r="U21" s="341">
        <f aca="true" t="shared" si="22" ref="U21:AA21">U17+U19</f>
        <v>1343181267</v>
      </c>
      <c r="V21" s="341">
        <f t="shared" si="22"/>
        <v>1343181267</v>
      </c>
      <c r="W21" s="341">
        <f t="shared" si="22"/>
        <v>51351800</v>
      </c>
      <c r="X21" s="341">
        <f t="shared" si="22"/>
        <v>1198308267</v>
      </c>
      <c r="Y21" s="341">
        <f t="shared" si="22"/>
        <v>649571299</v>
      </c>
      <c r="Z21" s="341">
        <f t="shared" si="22"/>
        <v>1198308267</v>
      </c>
      <c r="AA21" s="341">
        <f t="shared" si="22"/>
        <v>1075131099</v>
      </c>
      <c r="AB21" s="122"/>
      <c r="AC21" s="122"/>
      <c r="AD21" s="122"/>
      <c r="AE21" s="122"/>
      <c r="AF21" s="122"/>
      <c r="AG21" s="122"/>
      <c r="AH21" s="122"/>
      <c r="AI21" s="122"/>
      <c r="AJ21" s="122"/>
      <c r="AK21" s="122"/>
      <c r="AL21" s="122"/>
      <c r="AM21" s="122"/>
      <c r="AN21" s="122"/>
      <c r="AO21" s="122"/>
      <c r="AP21" s="122"/>
      <c r="AQ21" s="122"/>
      <c r="AR21" s="122"/>
      <c r="AS21" s="167">
        <f t="shared" si="0"/>
        <v>1075131099</v>
      </c>
      <c r="AT21" s="122">
        <v>1250000000</v>
      </c>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v>1250000000</v>
      </c>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v>625000000</v>
      </c>
      <c r="CS21" s="317"/>
      <c r="CT21" s="317"/>
      <c r="CU21" s="317"/>
      <c r="CV21" s="317"/>
      <c r="CW21" s="317"/>
      <c r="CX21" s="317"/>
      <c r="CY21" s="317"/>
      <c r="CZ21" s="317"/>
      <c r="DA21" s="317"/>
      <c r="DB21" s="317"/>
      <c r="DC21" s="317"/>
      <c r="DD21" s="317"/>
      <c r="DE21" s="317"/>
      <c r="DF21" s="317"/>
      <c r="DG21" s="317"/>
      <c r="DH21" s="317"/>
      <c r="DI21" s="317"/>
      <c r="DJ21" s="317"/>
      <c r="DK21" s="317"/>
      <c r="DL21" s="317"/>
      <c r="DM21" s="317"/>
      <c r="DN21" s="317"/>
      <c r="DO21" s="317"/>
      <c r="DP21" s="317"/>
      <c r="DQ21" s="341">
        <f>DQ17+DQ19</f>
        <v>51351800</v>
      </c>
      <c r="DR21" s="343">
        <f t="shared" si="1"/>
        <v>649571299</v>
      </c>
      <c r="DS21" s="167">
        <v>1075131099</v>
      </c>
      <c r="DT21" s="317"/>
      <c r="DU21" s="317"/>
      <c r="DV21" s="317"/>
      <c r="DW21" s="167"/>
      <c r="DX21" s="122"/>
      <c r="DY21" s="122"/>
      <c r="DZ21" s="122"/>
      <c r="EA21" s="122"/>
      <c r="EB21" s="346"/>
      <c r="EC21" s="345">
        <f t="shared" si="2"/>
        <v>0.8972074453693142</v>
      </c>
      <c r="ED21" s="322">
        <f t="shared" si="17"/>
        <v>0.3385305157678671</v>
      </c>
      <c r="EE21" s="569"/>
      <c r="EF21" s="535"/>
      <c r="EG21" s="535"/>
      <c r="EH21" s="535"/>
      <c r="EI21" s="494"/>
    </row>
    <row r="22" spans="1:139" s="5" customFormat="1" ht="24" customHeight="1">
      <c r="A22" s="545" t="s">
        <v>139</v>
      </c>
      <c r="B22" s="548">
        <v>3</v>
      </c>
      <c r="C22" s="539" t="s">
        <v>141</v>
      </c>
      <c r="D22" s="530" t="s">
        <v>135</v>
      </c>
      <c r="E22" s="542">
        <v>210</v>
      </c>
      <c r="F22" s="100" t="s">
        <v>76</v>
      </c>
      <c r="G22" s="188">
        <f>+H22+U22+AT22+BS22+CR22</f>
        <v>1</v>
      </c>
      <c r="H22" s="351">
        <v>0.05</v>
      </c>
      <c r="I22" s="351">
        <v>0.05</v>
      </c>
      <c r="J22" s="195">
        <v>0</v>
      </c>
      <c r="K22" s="351">
        <v>0.05</v>
      </c>
      <c r="L22" s="351">
        <v>0.01</v>
      </c>
      <c r="M22" s="351">
        <v>0.05</v>
      </c>
      <c r="N22" s="351">
        <v>0.02</v>
      </c>
      <c r="O22" s="352">
        <v>0.05</v>
      </c>
      <c r="P22" s="352">
        <v>0.03</v>
      </c>
      <c r="Q22" s="351">
        <v>0.05</v>
      </c>
      <c r="R22" s="351">
        <v>0.04</v>
      </c>
      <c r="S22" s="352">
        <v>0.05</v>
      </c>
      <c r="T22" s="351">
        <v>0.05</v>
      </c>
      <c r="U22" s="351">
        <v>0.25</v>
      </c>
      <c r="V22" s="351">
        <v>0.25</v>
      </c>
      <c r="W22" s="353">
        <v>0</v>
      </c>
      <c r="X22" s="351">
        <v>0.25</v>
      </c>
      <c r="Y22" s="354">
        <v>0.01</v>
      </c>
      <c r="Z22" s="351">
        <v>0.25</v>
      </c>
      <c r="AA22" s="351">
        <v>0.01</v>
      </c>
      <c r="AB22" s="195"/>
      <c r="AC22" s="195"/>
      <c r="AD22" s="195"/>
      <c r="AE22" s="195"/>
      <c r="AF22" s="195"/>
      <c r="AG22" s="195"/>
      <c r="AH22" s="195"/>
      <c r="AI22" s="195"/>
      <c r="AJ22" s="195"/>
      <c r="AK22" s="195"/>
      <c r="AL22" s="195"/>
      <c r="AM22" s="195"/>
      <c r="AN22" s="195"/>
      <c r="AO22" s="195"/>
      <c r="AP22" s="195"/>
      <c r="AQ22" s="195"/>
      <c r="AR22" s="195"/>
      <c r="AS22" s="351">
        <f>AA22</f>
        <v>0.01</v>
      </c>
      <c r="AT22" s="351">
        <v>0.25</v>
      </c>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351">
        <v>0.3</v>
      </c>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351">
        <v>0.15</v>
      </c>
      <c r="CS22" s="262"/>
      <c r="CT22" s="262"/>
      <c r="CU22" s="262"/>
      <c r="CV22" s="262"/>
      <c r="CW22" s="262"/>
      <c r="CX22" s="262"/>
      <c r="CY22" s="262"/>
      <c r="CZ22" s="262"/>
      <c r="DA22" s="262"/>
      <c r="DB22" s="262"/>
      <c r="DC22" s="262"/>
      <c r="DD22" s="262"/>
      <c r="DE22" s="262"/>
      <c r="DF22" s="262"/>
      <c r="DG22" s="262"/>
      <c r="DH22" s="262"/>
      <c r="DI22" s="262"/>
      <c r="DJ22" s="262"/>
      <c r="DK22" s="262"/>
      <c r="DL22" s="262"/>
      <c r="DM22" s="262"/>
      <c r="DN22" s="262"/>
      <c r="DO22" s="262"/>
      <c r="DP22" s="262"/>
      <c r="DQ22" s="353">
        <v>0</v>
      </c>
      <c r="DR22" s="355">
        <f>Y22</f>
        <v>0.01</v>
      </c>
      <c r="DS22" s="351">
        <v>0.01</v>
      </c>
      <c r="DT22" s="305"/>
      <c r="DU22" s="305"/>
      <c r="DV22" s="305"/>
      <c r="DW22" s="195"/>
      <c r="DX22" s="351"/>
      <c r="DY22" s="351"/>
      <c r="DZ22" s="356"/>
      <c r="EA22" s="356"/>
      <c r="EB22" s="357"/>
      <c r="EC22" s="339">
        <f t="shared" si="2"/>
        <v>0.04</v>
      </c>
      <c r="ED22" s="306">
        <f>(T22+AA22)/G22</f>
        <v>0.060000000000000005</v>
      </c>
      <c r="EE22" s="536" t="s">
        <v>500</v>
      </c>
      <c r="EF22" s="533" t="s">
        <v>253</v>
      </c>
      <c r="EG22" s="533" t="s">
        <v>253</v>
      </c>
      <c r="EH22" s="533" t="s">
        <v>256</v>
      </c>
      <c r="EI22" s="492" t="s">
        <v>468</v>
      </c>
    </row>
    <row r="23" spans="1:139" s="5" customFormat="1" ht="24" customHeight="1">
      <c r="A23" s="546"/>
      <c r="B23" s="549"/>
      <c r="C23" s="540"/>
      <c r="D23" s="531"/>
      <c r="E23" s="543"/>
      <c r="F23" s="101" t="s">
        <v>6</v>
      </c>
      <c r="G23" s="187">
        <f>+T23+Z23+AT23+BS23+CR23</f>
        <v>1825523000</v>
      </c>
      <c r="H23" s="112">
        <v>173200000</v>
      </c>
      <c r="I23" s="112">
        <v>173200000</v>
      </c>
      <c r="J23" s="196">
        <v>0</v>
      </c>
      <c r="K23" s="112">
        <v>173200000</v>
      </c>
      <c r="L23" s="112">
        <v>127388000</v>
      </c>
      <c r="M23" s="112">
        <v>173200000</v>
      </c>
      <c r="N23" s="112">
        <v>127388000</v>
      </c>
      <c r="O23" s="112">
        <v>159235000</v>
      </c>
      <c r="P23" s="112">
        <v>127388000</v>
      </c>
      <c r="Q23" s="112">
        <v>159235000</v>
      </c>
      <c r="R23" s="112">
        <v>127388000</v>
      </c>
      <c r="S23" s="178">
        <v>159235000</v>
      </c>
      <c r="T23" s="178">
        <v>156353000</v>
      </c>
      <c r="U23" s="176">
        <v>443096000</v>
      </c>
      <c r="V23" s="176">
        <v>443096000</v>
      </c>
      <c r="W23" s="112">
        <v>0</v>
      </c>
      <c r="X23" s="176">
        <v>397970000</v>
      </c>
      <c r="Y23" s="192">
        <v>223870000</v>
      </c>
      <c r="Z23" s="307">
        <v>397970000</v>
      </c>
      <c r="AA23" s="307">
        <v>387347000</v>
      </c>
      <c r="AB23" s="112"/>
      <c r="AC23" s="112"/>
      <c r="AD23" s="112"/>
      <c r="AE23" s="112"/>
      <c r="AF23" s="112"/>
      <c r="AG23" s="112"/>
      <c r="AH23" s="112"/>
      <c r="AI23" s="112"/>
      <c r="AJ23" s="112"/>
      <c r="AK23" s="112"/>
      <c r="AL23" s="112"/>
      <c r="AM23" s="112"/>
      <c r="AN23" s="112"/>
      <c r="AO23" s="112"/>
      <c r="AP23" s="112"/>
      <c r="AQ23" s="112"/>
      <c r="AR23" s="112"/>
      <c r="AS23" s="196">
        <f t="shared" si="0"/>
        <v>387347000</v>
      </c>
      <c r="AT23" s="112">
        <v>523600000</v>
      </c>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v>523080000</v>
      </c>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v>224520000</v>
      </c>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2">
        <v>0</v>
      </c>
      <c r="DR23" s="198">
        <f t="shared" si="1"/>
        <v>223870000</v>
      </c>
      <c r="DS23" s="196">
        <v>387347000</v>
      </c>
      <c r="DT23" s="113"/>
      <c r="DU23" s="113"/>
      <c r="DV23" s="113"/>
      <c r="DW23" s="196"/>
      <c r="DX23" s="196"/>
      <c r="DY23" s="196"/>
      <c r="DZ23" s="165"/>
      <c r="EA23" s="165"/>
      <c r="EB23" s="331"/>
      <c r="EC23" s="326">
        <f t="shared" si="2"/>
        <v>0.9733070331934568</v>
      </c>
      <c r="ED23" s="308">
        <f>(T23+AA23)/G23</f>
        <v>0.29783245678087866</v>
      </c>
      <c r="EE23" s="537"/>
      <c r="EF23" s="534"/>
      <c r="EG23" s="534"/>
      <c r="EH23" s="534"/>
      <c r="EI23" s="493"/>
    </row>
    <row r="24" spans="1:139" s="5" customFormat="1" ht="24" customHeight="1">
      <c r="A24" s="546"/>
      <c r="B24" s="549"/>
      <c r="C24" s="540"/>
      <c r="D24" s="531"/>
      <c r="E24" s="543"/>
      <c r="F24" s="102" t="s">
        <v>77</v>
      </c>
      <c r="G24" s="358">
        <v>0</v>
      </c>
      <c r="H24" s="183">
        <v>0</v>
      </c>
      <c r="I24" s="183">
        <v>0</v>
      </c>
      <c r="J24" s="183">
        <v>0</v>
      </c>
      <c r="K24" s="183">
        <v>0</v>
      </c>
      <c r="L24" s="183">
        <v>0</v>
      </c>
      <c r="M24" s="183">
        <v>0</v>
      </c>
      <c r="N24" s="183">
        <v>0</v>
      </c>
      <c r="O24" s="183">
        <v>0</v>
      </c>
      <c r="P24" s="183">
        <v>0</v>
      </c>
      <c r="Q24" s="315">
        <v>0</v>
      </c>
      <c r="R24" s="183">
        <v>0</v>
      </c>
      <c r="S24" s="183">
        <v>0</v>
      </c>
      <c r="T24" s="183">
        <v>0</v>
      </c>
      <c r="U24" s="196">
        <v>0</v>
      </c>
      <c r="V24" s="196">
        <v>0</v>
      </c>
      <c r="W24" s="196">
        <v>0</v>
      </c>
      <c r="X24" s="196">
        <v>0</v>
      </c>
      <c r="Y24" s="183">
        <v>0</v>
      </c>
      <c r="Z24" s="183">
        <v>0</v>
      </c>
      <c r="AA24" s="183">
        <v>0</v>
      </c>
      <c r="AB24" s="183"/>
      <c r="AC24" s="183"/>
      <c r="AD24" s="183"/>
      <c r="AE24" s="183"/>
      <c r="AF24" s="183"/>
      <c r="AG24" s="183"/>
      <c r="AH24" s="183"/>
      <c r="AI24" s="183"/>
      <c r="AJ24" s="183"/>
      <c r="AK24" s="183"/>
      <c r="AL24" s="183"/>
      <c r="AM24" s="183"/>
      <c r="AN24" s="183"/>
      <c r="AO24" s="183"/>
      <c r="AP24" s="183"/>
      <c r="AQ24" s="183"/>
      <c r="AR24" s="183"/>
      <c r="AS24" s="196">
        <f t="shared" si="0"/>
        <v>0</v>
      </c>
      <c r="AT24" s="183">
        <v>0</v>
      </c>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v>0</v>
      </c>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v>0</v>
      </c>
      <c r="CS24" s="318"/>
      <c r="CT24" s="318"/>
      <c r="CU24" s="318"/>
      <c r="CV24" s="318"/>
      <c r="CW24" s="318"/>
      <c r="CX24" s="318"/>
      <c r="CY24" s="318"/>
      <c r="CZ24" s="318"/>
      <c r="DA24" s="318"/>
      <c r="DB24" s="318"/>
      <c r="DC24" s="318"/>
      <c r="DD24" s="318"/>
      <c r="DE24" s="318"/>
      <c r="DF24" s="318"/>
      <c r="DG24" s="318"/>
      <c r="DH24" s="318"/>
      <c r="DI24" s="318"/>
      <c r="DJ24" s="318"/>
      <c r="DK24" s="318"/>
      <c r="DL24" s="318"/>
      <c r="DM24" s="318"/>
      <c r="DN24" s="318"/>
      <c r="DO24" s="318"/>
      <c r="DP24" s="318"/>
      <c r="DQ24" s="196">
        <v>0</v>
      </c>
      <c r="DR24" s="198">
        <f t="shared" si="1"/>
        <v>0</v>
      </c>
      <c r="DS24" s="196">
        <v>0</v>
      </c>
      <c r="DT24" s="310"/>
      <c r="DU24" s="310"/>
      <c r="DV24" s="310"/>
      <c r="DW24" s="112"/>
      <c r="DX24" s="196"/>
      <c r="DY24" s="196"/>
      <c r="DZ24" s="166"/>
      <c r="EA24" s="166"/>
      <c r="EB24" s="331"/>
      <c r="EC24" s="326">
        <v>0</v>
      </c>
      <c r="ED24" s="308">
        <v>0</v>
      </c>
      <c r="EE24" s="537"/>
      <c r="EF24" s="534"/>
      <c r="EG24" s="534"/>
      <c r="EH24" s="534"/>
      <c r="EI24" s="493"/>
    </row>
    <row r="25" spans="1:139" s="5" customFormat="1" ht="24" customHeight="1">
      <c r="A25" s="546"/>
      <c r="B25" s="549"/>
      <c r="C25" s="540"/>
      <c r="D25" s="531"/>
      <c r="E25" s="543"/>
      <c r="F25" s="101" t="s">
        <v>7</v>
      </c>
      <c r="G25" s="187">
        <f>+T25+Z25+AT25+BS25+CR25</f>
        <v>32078532</v>
      </c>
      <c r="H25" s="183">
        <v>0</v>
      </c>
      <c r="I25" s="183">
        <v>0</v>
      </c>
      <c r="J25" s="183">
        <v>0</v>
      </c>
      <c r="K25" s="183">
        <v>0</v>
      </c>
      <c r="L25" s="183">
        <v>0</v>
      </c>
      <c r="M25" s="183">
        <v>0</v>
      </c>
      <c r="N25" s="183">
        <v>0</v>
      </c>
      <c r="O25" s="183">
        <v>0</v>
      </c>
      <c r="P25" s="183">
        <v>0</v>
      </c>
      <c r="Q25" s="183">
        <v>0</v>
      </c>
      <c r="R25" s="183">
        <v>0</v>
      </c>
      <c r="S25" s="183">
        <v>0</v>
      </c>
      <c r="T25" s="183">
        <v>0</v>
      </c>
      <c r="U25" s="177">
        <v>32078532</v>
      </c>
      <c r="V25" s="177">
        <v>32078532</v>
      </c>
      <c r="W25" s="192">
        <v>3357000</v>
      </c>
      <c r="X25" s="177">
        <v>32078532</v>
      </c>
      <c r="Y25" s="192">
        <v>23649066</v>
      </c>
      <c r="Z25" s="311">
        <v>32078532</v>
      </c>
      <c r="AA25" s="311">
        <v>26520999</v>
      </c>
      <c r="AB25" s="197"/>
      <c r="AC25" s="197"/>
      <c r="AD25" s="197"/>
      <c r="AE25" s="197"/>
      <c r="AF25" s="197"/>
      <c r="AG25" s="197"/>
      <c r="AH25" s="197"/>
      <c r="AI25" s="197"/>
      <c r="AJ25" s="197"/>
      <c r="AK25" s="197"/>
      <c r="AL25" s="197"/>
      <c r="AM25" s="197"/>
      <c r="AN25" s="197"/>
      <c r="AO25" s="197"/>
      <c r="AP25" s="197"/>
      <c r="AQ25" s="197"/>
      <c r="AR25" s="197"/>
      <c r="AS25" s="196">
        <f t="shared" si="0"/>
        <v>26520999</v>
      </c>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192">
        <v>3357000</v>
      </c>
      <c r="DR25" s="198">
        <f t="shared" si="1"/>
        <v>23649066</v>
      </c>
      <c r="DS25" s="196">
        <v>26520999</v>
      </c>
      <c r="DT25" s="113"/>
      <c r="DU25" s="113"/>
      <c r="DV25" s="113"/>
      <c r="DW25" s="112"/>
      <c r="DX25" s="196"/>
      <c r="DY25" s="196"/>
      <c r="DZ25" s="166"/>
      <c r="EA25" s="166"/>
      <c r="EB25" s="331"/>
      <c r="EC25" s="326">
        <f t="shared" si="2"/>
        <v>0.8267522653468058</v>
      </c>
      <c r="ED25" s="308">
        <f>(T25+AA25)/G25</f>
        <v>0.8267522653468058</v>
      </c>
      <c r="EE25" s="537"/>
      <c r="EF25" s="534"/>
      <c r="EG25" s="534"/>
      <c r="EH25" s="534"/>
      <c r="EI25" s="493"/>
    </row>
    <row r="26" spans="1:139" s="5" customFormat="1" ht="24" customHeight="1">
      <c r="A26" s="546"/>
      <c r="B26" s="549"/>
      <c r="C26" s="540"/>
      <c r="D26" s="531"/>
      <c r="E26" s="543"/>
      <c r="F26" s="102" t="s">
        <v>78</v>
      </c>
      <c r="G26" s="182">
        <f>+H26+U26+AT26+BS26+CR26</f>
        <v>1</v>
      </c>
      <c r="H26" s="191">
        <v>0.05</v>
      </c>
      <c r="I26" s="191">
        <v>0.05</v>
      </c>
      <c r="J26" s="196">
        <v>0</v>
      </c>
      <c r="K26" s="191">
        <v>0.05</v>
      </c>
      <c r="L26" s="191">
        <v>0.01</v>
      </c>
      <c r="M26" s="124">
        <f aca="true" t="shared" si="23" ref="M26:N26">+M22+M24</f>
        <v>0.05</v>
      </c>
      <c r="N26" s="124">
        <f t="shared" si="23"/>
        <v>0.02</v>
      </c>
      <c r="O26" s="124">
        <f aca="true" t="shared" si="24" ref="O26:P26">+O22+O24</f>
        <v>0.05</v>
      </c>
      <c r="P26" s="124">
        <f t="shared" si="24"/>
        <v>0.03</v>
      </c>
      <c r="Q26" s="124">
        <f aca="true" t="shared" si="25" ref="Q26:S27">+Q22+Q24</f>
        <v>0.05</v>
      </c>
      <c r="R26" s="124">
        <f t="shared" si="25"/>
        <v>0.04</v>
      </c>
      <c r="S26" s="124">
        <f t="shared" si="25"/>
        <v>0.05</v>
      </c>
      <c r="T26" s="191">
        <f>T22</f>
        <v>0.05</v>
      </c>
      <c r="U26" s="191">
        <f aca="true" t="shared" si="26" ref="U26:AA26">+U22+U24</f>
        <v>0.25</v>
      </c>
      <c r="V26" s="191">
        <f t="shared" si="26"/>
        <v>0.25</v>
      </c>
      <c r="W26" s="332">
        <f t="shared" si="26"/>
        <v>0</v>
      </c>
      <c r="X26" s="191">
        <f t="shared" si="26"/>
        <v>0.25</v>
      </c>
      <c r="Y26" s="191">
        <f t="shared" si="26"/>
        <v>0.01</v>
      </c>
      <c r="Z26" s="191">
        <f t="shared" si="26"/>
        <v>0.25</v>
      </c>
      <c r="AA26" s="191">
        <f t="shared" si="26"/>
        <v>0.01</v>
      </c>
      <c r="AB26" s="196"/>
      <c r="AC26" s="196"/>
      <c r="AD26" s="196"/>
      <c r="AE26" s="196"/>
      <c r="AF26" s="196"/>
      <c r="AG26" s="196"/>
      <c r="AH26" s="196"/>
      <c r="AI26" s="196"/>
      <c r="AJ26" s="196"/>
      <c r="AK26" s="196"/>
      <c r="AL26" s="196"/>
      <c r="AM26" s="196"/>
      <c r="AN26" s="196"/>
      <c r="AO26" s="196"/>
      <c r="AP26" s="196"/>
      <c r="AQ26" s="196"/>
      <c r="AR26" s="196"/>
      <c r="AS26" s="191">
        <f t="shared" si="0"/>
        <v>0.01</v>
      </c>
      <c r="AT26" s="191">
        <v>0.25</v>
      </c>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1">
        <v>0.3</v>
      </c>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1">
        <v>0.15</v>
      </c>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332">
        <f>+DQ22+DQ24</f>
        <v>0</v>
      </c>
      <c r="DR26" s="199">
        <f t="shared" si="1"/>
        <v>0.01</v>
      </c>
      <c r="DS26" s="191">
        <f>+DS22</f>
        <v>0.01</v>
      </c>
      <c r="DT26" s="310"/>
      <c r="DU26" s="310"/>
      <c r="DV26" s="310"/>
      <c r="DW26" s="123"/>
      <c r="DX26" s="124"/>
      <c r="DY26" s="124"/>
      <c r="DZ26" s="124"/>
      <c r="EA26" s="124"/>
      <c r="EB26" s="331"/>
      <c r="EC26" s="326">
        <f t="shared" si="2"/>
        <v>0.04</v>
      </c>
      <c r="ED26" s="308">
        <f>(T26+AA26)/G26</f>
        <v>0.060000000000000005</v>
      </c>
      <c r="EE26" s="537"/>
      <c r="EF26" s="534"/>
      <c r="EG26" s="534"/>
      <c r="EH26" s="534"/>
      <c r="EI26" s="493"/>
    </row>
    <row r="27" spans="1:139" s="5" customFormat="1" ht="24" customHeight="1" thickBot="1">
      <c r="A27" s="547"/>
      <c r="B27" s="550"/>
      <c r="C27" s="541"/>
      <c r="D27" s="532"/>
      <c r="E27" s="544"/>
      <c r="F27" s="103" t="s">
        <v>81</v>
      </c>
      <c r="G27" s="314">
        <f>+H27+U27+AT27+BS27+CR27</f>
        <v>1919574532</v>
      </c>
      <c r="H27" s="122">
        <v>173200000</v>
      </c>
      <c r="I27" s="122">
        <v>173200000</v>
      </c>
      <c r="J27" s="167">
        <v>0</v>
      </c>
      <c r="K27" s="122">
        <v>173200000</v>
      </c>
      <c r="L27" s="122">
        <v>127388000</v>
      </c>
      <c r="M27" s="319">
        <f aca="true" t="shared" si="27" ref="M27:N27">+M23+M25</f>
        <v>173200000</v>
      </c>
      <c r="N27" s="319">
        <f t="shared" si="27"/>
        <v>127388000</v>
      </c>
      <c r="O27" s="319">
        <f aca="true" t="shared" si="28" ref="O27:P27">+O23+O25</f>
        <v>159235000</v>
      </c>
      <c r="P27" s="319">
        <f t="shared" si="28"/>
        <v>127388000</v>
      </c>
      <c r="Q27" s="319">
        <f aca="true" t="shared" si="29" ref="Q27:R27">+Q23+Q25</f>
        <v>159235000</v>
      </c>
      <c r="R27" s="319">
        <f t="shared" si="29"/>
        <v>127388000</v>
      </c>
      <c r="S27" s="319">
        <f t="shared" si="25"/>
        <v>159235000</v>
      </c>
      <c r="T27" s="341">
        <f aca="true" t="shared" si="30" ref="T27:AA27">T23+T25</f>
        <v>156353000</v>
      </c>
      <c r="U27" s="341">
        <f t="shared" si="30"/>
        <v>475174532</v>
      </c>
      <c r="V27" s="341">
        <f t="shared" si="30"/>
        <v>475174532</v>
      </c>
      <c r="W27" s="341">
        <f t="shared" si="30"/>
        <v>3357000</v>
      </c>
      <c r="X27" s="341">
        <f t="shared" si="30"/>
        <v>430048532</v>
      </c>
      <c r="Y27" s="341">
        <f t="shared" si="30"/>
        <v>247519066</v>
      </c>
      <c r="Z27" s="342">
        <f t="shared" si="30"/>
        <v>430048532</v>
      </c>
      <c r="AA27" s="342">
        <f t="shared" si="30"/>
        <v>413867999</v>
      </c>
      <c r="AB27" s="122"/>
      <c r="AC27" s="122"/>
      <c r="AD27" s="122"/>
      <c r="AE27" s="122"/>
      <c r="AF27" s="122"/>
      <c r="AG27" s="122"/>
      <c r="AH27" s="122"/>
      <c r="AI27" s="122"/>
      <c r="AJ27" s="122"/>
      <c r="AK27" s="122"/>
      <c r="AL27" s="122"/>
      <c r="AM27" s="122"/>
      <c r="AN27" s="122"/>
      <c r="AO27" s="122"/>
      <c r="AP27" s="122"/>
      <c r="AQ27" s="122"/>
      <c r="AR27" s="122"/>
      <c r="AS27" s="167">
        <f t="shared" si="0"/>
        <v>413867999</v>
      </c>
      <c r="AT27" s="122">
        <v>523600000</v>
      </c>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v>523080000</v>
      </c>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v>224520000</v>
      </c>
      <c r="CS27" s="317"/>
      <c r="CT27" s="317"/>
      <c r="CU27" s="317"/>
      <c r="CV27" s="317"/>
      <c r="CW27" s="317"/>
      <c r="CX27" s="317"/>
      <c r="CY27" s="317"/>
      <c r="CZ27" s="317"/>
      <c r="DA27" s="317"/>
      <c r="DB27" s="317"/>
      <c r="DC27" s="317"/>
      <c r="DD27" s="317"/>
      <c r="DE27" s="317"/>
      <c r="DF27" s="317"/>
      <c r="DG27" s="317"/>
      <c r="DH27" s="317"/>
      <c r="DI27" s="317"/>
      <c r="DJ27" s="317"/>
      <c r="DK27" s="317"/>
      <c r="DL27" s="317"/>
      <c r="DM27" s="317"/>
      <c r="DN27" s="317"/>
      <c r="DO27" s="317"/>
      <c r="DP27" s="317"/>
      <c r="DQ27" s="341">
        <f>DQ23+DQ25</f>
        <v>3357000</v>
      </c>
      <c r="DR27" s="343">
        <f t="shared" si="1"/>
        <v>247519066</v>
      </c>
      <c r="DS27" s="167">
        <v>413867999</v>
      </c>
      <c r="DT27" s="317"/>
      <c r="DU27" s="317"/>
      <c r="DV27" s="317"/>
      <c r="DW27" s="122"/>
      <c r="DX27" s="122"/>
      <c r="DY27" s="122"/>
      <c r="DZ27" s="122"/>
      <c r="EA27" s="122"/>
      <c r="EB27" s="359"/>
      <c r="EC27" s="345">
        <f t="shared" si="2"/>
        <v>0.9623751000270825</v>
      </c>
      <c r="ED27" s="322">
        <f>(T27+AA27)/G27</f>
        <v>0.29705593062119245</v>
      </c>
      <c r="EE27" s="538"/>
      <c r="EF27" s="535"/>
      <c r="EG27" s="535"/>
      <c r="EH27" s="535"/>
      <c r="EI27" s="494"/>
    </row>
    <row r="28" spans="1:139" ht="31.5" customHeight="1">
      <c r="A28" s="526" t="s">
        <v>8</v>
      </c>
      <c r="B28" s="527"/>
      <c r="C28" s="527"/>
      <c r="D28" s="527"/>
      <c r="E28" s="527"/>
      <c r="F28" s="323" t="s">
        <v>80</v>
      </c>
      <c r="G28" s="321">
        <f>+G11+G17+G23</f>
        <v>124900887433</v>
      </c>
      <c r="H28" s="321">
        <f>+H11+H17+H23</f>
        <v>6174952398</v>
      </c>
      <c r="I28" s="321">
        <f aca="true" t="shared" si="31" ref="I28:Q28">+I11+I17+I23</f>
        <v>6174952398</v>
      </c>
      <c r="J28" s="321">
        <f aca="true" t="shared" si="32" ref="J28">+J11+J17+J23</f>
        <v>61521050</v>
      </c>
      <c r="K28" s="321">
        <f t="shared" si="31"/>
        <v>6174952398</v>
      </c>
      <c r="L28" s="321">
        <f>+L11+L17+L23</f>
        <v>3930030069</v>
      </c>
      <c r="M28" s="321">
        <f t="shared" si="31"/>
        <v>6174952398</v>
      </c>
      <c r="N28" s="321">
        <f aca="true" t="shared" si="33" ref="N28">+N11+N17+N23</f>
        <v>3961905069</v>
      </c>
      <c r="O28" s="321">
        <f t="shared" si="31"/>
        <v>6174952398</v>
      </c>
      <c r="P28" s="321">
        <f aca="true" t="shared" si="34" ref="P28:S28">+P11+P17+P23</f>
        <v>4036618029</v>
      </c>
      <c r="Q28" s="321">
        <f t="shared" si="31"/>
        <v>6174952398</v>
      </c>
      <c r="R28" s="321">
        <f t="shared" si="34"/>
        <v>4079785385</v>
      </c>
      <c r="S28" s="321">
        <f t="shared" si="34"/>
        <v>6955401334</v>
      </c>
      <c r="T28" s="321">
        <f>+T11+T17+T23</f>
        <v>6178208433</v>
      </c>
      <c r="U28" s="347">
        <f aca="true" t="shared" si="35" ref="U28:AA28">U23+U17+U11</f>
        <v>20892533000</v>
      </c>
      <c r="V28" s="347">
        <f t="shared" si="35"/>
        <v>20892533000</v>
      </c>
      <c r="W28" s="347">
        <f t="shared" si="35"/>
        <v>0</v>
      </c>
      <c r="X28" s="347">
        <f t="shared" si="35"/>
        <v>20892533000</v>
      </c>
      <c r="Y28" s="347">
        <f t="shared" si="35"/>
        <v>2326115937</v>
      </c>
      <c r="Z28" s="347">
        <f t="shared" si="35"/>
        <v>20892533000</v>
      </c>
      <c r="AA28" s="347">
        <f t="shared" si="35"/>
        <v>3968133937</v>
      </c>
      <c r="AB28" s="321"/>
      <c r="AC28" s="321"/>
      <c r="AD28" s="321"/>
      <c r="AE28" s="321"/>
      <c r="AF28" s="321"/>
      <c r="AG28" s="321"/>
      <c r="AH28" s="321"/>
      <c r="AI28" s="321"/>
      <c r="AJ28" s="321"/>
      <c r="AK28" s="321"/>
      <c r="AL28" s="321"/>
      <c r="AM28" s="321"/>
      <c r="AN28" s="321"/>
      <c r="AO28" s="321"/>
      <c r="AP28" s="321"/>
      <c r="AQ28" s="321"/>
      <c r="AR28" s="321"/>
      <c r="AS28" s="347">
        <f>AS23+AS17+AS11</f>
        <v>3968133937</v>
      </c>
      <c r="AT28" s="347">
        <f>AT23+AT17+AT11</f>
        <v>34668962000</v>
      </c>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47">
        <f>BS23+BS17+BS11</f>
        <v>40728442000</v>
      </c>
      <c r="BT28" s="321"/>
      <c r="BU28" s="321"/>
      <c r="BV28" s="321"/>
      <c r="BW28" s="321"/>
      <c r="BX28" s="321"/>
      <c r="BY28" s="321"/>
      <c r="BZ28" s="321"/>
      <c r="CA28" s="321"/>
      <c r="CB28" s="321"/>
      <c r="CC28" s="321"/>
      <c r="CD28" s="321"/>
      <c r="CE28" s="321"/>
      <c r="CF28" s="321"/>
      <c r="CG28" s="321"/>
      <c r="CH28" s="321"/>
      <c r="CI28" s="321"/>
      <c r="CJ28" s="321"/>
      <c r="CK28" s="321"/>
      <c r="CL28" s="321"/>
      <c r="CM28" s="321"/>
      <c r="CN28" s="321"/>
      <c r="CO28" s="321"/>
      <c r="CP28" s="321"/>
      <c r="CQ28" s="321"/>
      <c r="CR28" s="347">
        <f>CR23+CR17+CR11</f>
        <v>22432742000</v>
      </c>
      <c r="CS28" s="348"/>
      <c r="CT28" s="348"/>
      <c r="CU28" s="348"/>
      <c r="CV28" s="348"/>
      <c r="CW28" s="348"/>
      <c r="CX28" s="348"/>
      <c r="CY28" s="348"/>
      <c r="CZ28" s="348"/>
      <c r="DA28" s="348"/>
      <c r="DB28" s="348"/>
      <c r="DC28" s="348"/>
      <c r="DD28" s="348"/>
      <c r="DE28" s="348"/>
      <c r="DF28" s="348"/>
      <c r="DG28" s="348"/>
      <c r="DH28" s="348"/>
      <c r="DI28" s="348"/>
      <c r="DJ28" s="348"/>
      <c r="DK28" s="348"/>
      <c r="DL28" s="348"/>
      <c r="DM28" s="348"/>
      <c r="DN28" s="348"/>
      <c r="DO28" s="348"/>
      <c r="DP28" s="348"/>
      <c r="DQ28" s="347">
        <f>DQ23+DQ17+DQ11</f>
        <v>0</v>
      </c>
      <c r="DR28" s="349">
        <f>+DR11+DR17+DR23</f>
        <v>2326115937</v>
      </c>
      <c r="DS28" s="347">
        <v>3968133937</v>
      </c>
      <c r="DT28" s="350">
        <f aca="true" t="shared" si="36" ref="DT28:DV28">+DT11+DT17+DT23</f>
        <v>0</v>
      </c>
      <c r="DU28" s="350">
        <f t="shared" si="36"/>
        <v>0</v>
      </c>
      <c r="DV28" s="350">
        <f t="shared" si="36"/>
        <v>0</v>
      </c>
      <c r="DW28" s="350">
        <f>+DW11+DW17+DW23</f>
        <v>0</v>
      </c>
      <c r="DX28" s="350">
        <f aca="true" t="shared" si="37" ref="DX28:EB28">+DX11+DX17+DX23</f>
        <v>0</v>
      </c>
      <c r="DY28" s="350">
        <f t="shared" si="37"/>
        <v>0</v>
      </c>
      <c r="DZ28" s="350">
        <f t="shared" si="37"/>
        <v>0</v>
      </c>
      <c r="EA28" s="350">
        <f t="shared" si="37"/>
        <v>0</v>
      </c>
      <c r="EB28" s="350">
        <f t="shared" si="37"/>
        <v>0</v>
      </c>
      <c r="EC28" s="336">
        <f t="shared" si="2"/>
        <v>0.1899307248671092</v>
      </c>
      <c r="ED28" s="336">
        <f aca="true" t="shared" si="38" ref="ED28:ED30">(T28+AA28)/G28</f>
        <v>0.08123515035425793</v>
      </c>
      <c r="EE28" s="115"/>
      <c r="EF28" s="115"/>
      <c r="EG28" s="115"/>
      <c r="EH28" s="115"/>
      <c r="EI28" s="116"/>
    </row>
    <row r="29" spans="1:139" ht="28.5" customHeight="1">
      <c r="A29" s="526"/>
      <c r="B29" s="527"/>
      <c r="C29" s="527"/>
      <c r="D29" s="527"/>
      <c r="E29" s="527"/>
      <c r="F29" s="324" t="s">
        <v>82</v>
      </c>
      <c r="G29" s="192">
        <f>+G13+G19+G25</f>
        <v>3926020416</v>
      </c>
      <c r="H29" s="192">
        <f>+H13+H19+H25</f>
        <v>0</v>
      </c>
      <c r="I29" s="192">
        <f aca="true" t="shared" si="39" ref="I29:O29">+I13+I19+I25</f>
        <v>0</v>
      </c>
      <c r="J29" s="192">
        <f aca="true" t="shared" si="40" ref="J29">+J13+J19+J25</f>
        <v>0</v>
      </c>
      <c r="K29" s="192">
        <f t="shared" si="39"/>
        <v>0</v>
      </c>
      <c r="L29" s="192">
        <f aca="true" t="shared" si="41" ref="L29">+L13+L19+L25</f>
        <v>0</v>
      </c>
      <c r="M29" s="192">
        <f t="shared" si="39"/>
        <v>0</v>
      </c>
      <c r="N29" s="192">
        <f aca="true" t="shared" si="42" ref="N29">+N13+N19+N25</f>
        <v>0</v>
      </c>
      <c r="O29" s="192">
        <f t="shared" si="39"/>
        <v>0</v>
      </c>
      <c r="P29" s="192">
        <f aca="true" t="shared" si="43" ref="P29:Q29">+P13+P19+P25</f>
        <v>0</v>
      </c>
      <c r="Q29" s="192">
        <f t="shared" si="43"/>
        <v>0</v>
      </c>
      <c r="R29" s="192">
        <f aca="true" t="shared" si="44" ref="R29:T29">+R13+R19+R25</f>
        <v>0</v>
      </c>
      <c r="S29" s="192">
        <f t="shared" si="44"/>
        <v>0</v>
      </c>
      <c r="T29" s="192">
        <f t="shared" si="44"/>
        <v>0</v>
      </c>
      <c r="U29" s="333">
        <f aca="true" t="shared" si="45" ref="U29:AA29">+U13+U19+U25</f>
        <v>3926020416</v>
      </c>
      <c r="V29" s="333">
        <f t="shared" si="45"/>
        <v>3926020416</v>
      </c>
      <c r="W29" s="333">
        <f t="shared" si="45"/>
        <v>606971657</v>
      </c>
      <c r="X29" s="333">
        <f t="shared" si="45"/>
        <v>3926020416</v>
      </c>
      <c r="Y29" s="333">
        <f t="shared" si="45"/>
        <v>1280171977</v>
      </c>
      <c r="Z29" s="334">
        <f t="shared" si="45"/>
        <v>3926020416</v>
      </c>
      <c r="AA29" s="334">
        <f t="shared" si="45"/>
        <v>2286368074</v>
      </c>
      <c r="AB29" s="197"/>
      <c r="AC29" s="197"/>
      <c r="AD29" s="197"/>
      <c r="AE29" s="197"/>
      <c r="AF29" s="197"/>
      <c r="AG29" s="197"/>
      <c r="AH29" s="197"/>
      <c r="AI29" s="197"/>
      <c r="AJ29" s="197"/>
      <c r="AK29" s="197"/>
      <c r="AL29" s="197"/>
      <c r="AM29" s="197"/>
      <c r="AN29" s="197"/>
      <c r="AO29" s="197"/>
      <c r="AP29" s="197"/>
      <c r="AQ29" s="197"/>
      <c r="AR29" s="197"/>
      <c r="AS29" s="333">
        <f>+AS13+AS19+AS25</f>
        <v>2286368074</v>
      </c>
      <c r="AT29" s="333">
        <f>+AT13+AT19+AT25</f>
        <v>0</v>
      </c>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333">
        <f>+BS13+BS19+BS25</f>
        <v>0</v>
      </c>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333">
        <f>+CR13+CR19+CR25</f>
        <v>0</v>
      </c>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33">
        <f>+DQ13+DQ19+DQ25</f>
        <v>606971657</v>
      </c>
      <c r="DR29" s="334">
        <f>+DR13+DR19+DR25</f>
        <v>1280171977</v>
      </c>
      <c r="DS29" s="333">
        <v>2286368074</v>
      </c>
      <c r="DT29" s="192">
        <f aca="true" t="shared" si="46" ref="DT29:DV29">+DT13+DT19+DT25</f>
        <v>0</v>
      </c>
      <c r="DU29" s="192">
        <f t="shared" si="46"/>
        <v>0</v>
      </c>
      <c r="DV29" s="192">
        <f t="shared" si="46"/>
        <v>0</v>
      </c>
      <c r="DW29" s="192">
        <f>+DW13+DW19+DW25</f>
        <v>0</v>
      </c>
      <c r="DX29" s="192">
        <f aca="true" t="shared" si="47" ref="DX29:EB29">+DX13+DX19+DX25</f>
        <v>0</v>
      </c>
      <c r="DY29" s="192">
        <f t="shared" si="47"/>
        <v>0</v>
      </c>
      <c r="DZ29" s="192">
        <f t="shared" si="47"/>
        <v>0</v>
      </c>
      <c r="EA29" s="192">
        <f t="shared" si="47"/>
        <v>0</v>
      </c>
      <c r="EB29" s="192">
        <f t="shared" si="47"/>
        <v>0</v>
      </c>
      <c r="EC29" s="326">
        <f t="shared" si="2"/>
        <v>0.5823627571273434</v>
      </c>
      <c r="ED29" s="326">
        <f t="shared" si="38"/>
        <v>0.5823627571273434</v>
      </c>
      <c r="EE29" s="117"/>
      <c r="EF29" s="117"/>
      <c r="EG29" s="117"/>
      <c r="EH29" s="117"/>
      <c r="EI29" s="118"/>
    </row>
    <row r="30" spans="1:139" ht="35.25" customHeight="1" thickBot="1">
      <c r="A30" s="528"/>
      <c r="B30" s="529"/>
      <c r="C30" s="529"/>
      <c r="D30" s="529"/>
      <c r="E30" s="529"/>
      <c r="F30" s="325" t="s">
        <v>83</v>
      </c>
      <c r="G30" s="179">
        <f>+G28+G29</f>
        <v>128826907849</v>
      </c>
      <c r="H30" s="179">
        <f>+H28+H29</f>
        <v>6174952398</v>
      </c>
      <c r="I30" s="179">
        <f aca="true" t="shared" si="48" ref="I30:O30">+I28+I29</f>
        <v>6174952398</v>
      </c>
      <c r="J30" s="179">
        <f aca="true" t="shared" si="49" ref="J30">+J28+J29</f>
        <v>61521050</v>
      </c>
      <c r="K30" s="179">
        <f t="shared" si="48"/>
        <v>6174952398</v>
      </c>
      <c r="L30" s="179">
        <f aca="true" t="shared" si="50" ref="L30">+L28+L29</f>
        <v>3930030069</v>
      </c>
      <c r="M30" s="179">
        <f t="shared" si="48"/>
        <v>6174952398</v>
      </c>
      <c r="N30" s="179">
        <f aca="true" t="shared" si="51" ref="N30">+N28+N29</f>
        <v>3961905069</v>
      </c>
      <c r="O30" s="179">
        <f t="shared" si="48"/>
        <v>6174952398</v>
      </c>
      <c r="P30" s="179">
        <f aca="true" t="shared" si="52" ref="P30:Q30">+P28+P29</f>
        <v>4036618029</v>
      </c>
      <c r="Q30" s="179">
        <f t="shared" si="52"/>
        <v>6174952398</v>
      </c>
      <c r="R30" s="179">
        <f aca="true" t="shared" si="53" ref="R30:T30">+R28+R29</f>
        <v>4079785385</v>
      </c>
      <c r="S30" s="179">
        <f t="shared" si="53"/>
        <v>6955401334</v>
      </c>
      <c r="T30" s="179">
        <f t="shared" si="53"/>
        <v>6178208433</v>
      </c>
      <c r="U30" s="179">
        <f aca="true" t="shared" si="54" ref="U30:AA30">U28+U29</f>
        <v>24818553416</v>
      </c>
      <c r="V30" s="179">
        <f t="shared" si="54"/>
        <v>24818553416</v>
      </c>
      <c r="W30" s="179">
        <f t="shared" si="54"/>
        <v>606971657</v>
      </c>
      <c r="X30" s="179">
        <f t="shared" si="54"/>
        <v>24818553416</v>
      </c>
      <c r="Y30" s="179">
        <f t="shared" si="54"/>
        <v>3606287914</v>
      </c>
      <c r="Z30" s="179">
        <f t="shared" si="54"/>
        <v>24818553416</v>
      </c>
      <c r="AA30" s="179">
        <f t="shared" si="54"/>
        <v>6254502011</v>
      </c>
      <c r="AB30" s="179"/>
      <c r="AC30" s="179"/>
      <c r="AD30" s="179"/>
      <c r="AE30" s="179"/>
      <c r="AF30" s="179"/>
      <c r="AG30" s="179"/>
      <c r="AH30" s="179"/>
      <c r="AI30" s="179"/>
      <c r="AJ30" s="179"/>
      <c r="AK30" s="179"/>
      <c r="AL30" s="179"/>
      <c r="AM30" s="179"/>
      <c r="AN30" s="179"/>
      <c r="AO30" s="179"/>
      <c r="AP30" s="179"/>
      <c r="AQ30" s="179"/>
      <c r="AR30" s="179"/>
      <c r="AS30" s="179">
        <f>AS28+AS29</f>
        <v>6254502011</v>
      </c>
      <c r="AT30" s="179">
        <f>AT28+AT29</f>
        <v>34668962000</v>
      </c>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f>BS28+BS29</f>
        <v>40728442000</v>
      </c>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f>CR28+CR29</f>
        <v>22432742000</v>
      </c>
      <c r="CS30" s="335"/>
      <c r="CT30" s="335"/>
      <c r="CU30" s="335"/>
      <c r="CV30" s="335"/>
      <c r="CW30" s="335"/>
      <c r="CX30" s="335"/>
      <c r="CY30" s="335"/>
      <c r="CZ30" s="335"/>
      <c r="DA30" s="335"/>
      <c r="DB30" s="335"/>
      <c r="DC30" s="335"/>
      <c r="DD30" s="335"/>
      <c r="DE30" s="335"/>
      <c r="DF30" s="335"/>
      <c r="DG30" s="335"/>
      <c r="DH30" s="335"/>
      <c r="DI30" s="335"/>
      <c r="DJ30" s="335"/>
      <c r="DK30" s="335"/>
      <c r="DL30" s="335"/>
      <c r="DM30" s="335"/>
      <c r="DN30" s="335"/>
      <c r="DO30" s="335"/>
      <c r="DP30" s="335"/>
      <c r="DQ30" s="179">
        <f>DQ28+DQ29</f>
        <v>606971657</v>
      </c>
      <c r="DR30" s="334">
        <f>+DR28+DR29</f>
        <v>3606287914</v>
      </c>
      <c r="DS30" s="179">
        <v>6254502011</v>
      </c>
      <c r="DT30" s="192">
        <f aca="true" t="shared" si="55" ref="DT30:DV30">+DT28+DT29</f>
        <v>0</v>
      </c>
      <c r="DU30" s="192">
        <f t="shared" si="55"/>
        <v>0</v>
      </c>
      <c r="DV30" s="192">
        <f t="shared" si="55"/>
        <v>0</v>
      </c>
      <c r="DW30" s="192">
        <f>+DW28+DW29</f>
        <v>0</v>
      </c>
      <c r="DX30" s="192">
        <f aca="true" t="shared" si="56" ref="DX30:EB30">+DX28+DX29</f>
        <v>0</v>
      </c>
      <c r="DY30" s="192">
        <f t="shared" si="56"/>
        <v>0</v>
      </c>
      <c r="DZ30" s="192">
        <f t="shared" si="56"/>
        <v>0</v>
      </c>
      <c r="EA30" s="192">
        <f t="shared" si="56"/>
        <v>0</v>
      </c>
      <c r="EB30" s="192">
        <f t="shared" si="56"/>
        <v>0</v>
      </c>
      <c r="EC30" s="326">
        <f t="shared" si="2"/>
        <v>0.25200912825837196</v>
      </c>
      <c r="ED30" s="326">
        <f t="shared" si="38"/>
        <v>0.09650709352251605</v>
      </c>
      <c r="EE30" s="119"/>
      <c r="EF30" s="119"/>
      <c r="EG30" s="119"/>
      <c r="EH30" s="119"/>
      <c r="EI30" s="120"/>
    </row>
    <row r="31" ht="15.75"/>
    <row r="32" ht="15">
      <c r="U32" s="162"/>
    </row>
    <row r="33" spans="6:95" ht="15">
      <c r="F33" s="134" t="s">
        <v>49</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BK33" s="1"/>
      <c r="BL33" s="1"/>
      <c r="BM33" s="1"/>
      <c r="BN33" s="1"/>
      <c r="BO33" s="1"/>
      <c r="BP33" s="1"/>
      <c r="BQ33" s="1"/>
      <c r="BR33" s="1"/>
      <c r="CG33" s="1"/>
      <c r="CH33" s="1"/>
      <c r="CI33" s="1"/>
      <c r="CJ33" s="1"/>
      <c r="CK33" s="1"/>
      <c r="CL33" s="1"/>
      <c r="CM33" s="1"/>
      <c r="CN33" s="1"/>
      <c r="CO33" s="1"/>
      <c r="CP33" s="1"/>
      <c r="CQ33" s="1"/>
    </row>
    <row r="34" spans="6:45" ht="15.75" customHeight="1">
      <c r="F34" s="128" t="s">
        <v>50</v>
      </c>
      <c r="G34" s="414" t="s">
        <v>51</v>
      </c>
      <c r="H34" s="414"/>
      <c r="I34" s="414"/>
      <c r="J34" s="414"/>
      <c r="K34" s="414"/>
      <c r="L34" s="414"/>
      <c r="M34" s="414"/>
      <c r="N34" s="415" t="s">
        <v>52</v>
      </c>
      <c r="O34" s="415"/>
      <c r="P34" s="415"/>
      <c r="Q34" s="415"/>
      <c r="R34" s="415"/>
      <c r="S34" s="415"/>
      <c r="T34" s="415"/>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row>
    <row r="35" spans="6:45" ht="15">
      <c r="F35" s="133">
        <v>12</v>
      </c>
      <c r="G35" s="416" t="s">
        <v>262</v>
      </c>
      <c r="H35" s="416"/>
      <c r="I35" s="416"/>
      <c r="J35" s="416"/>
      <c r="K35" s="416"/>
      <c r="L35" s="416"/>
      <c r="M35" s="416"/>
      <c r="N35" s="417" t="s">
        <v>263</v>
      </c>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row>
    <row r="36" spans="6:20" ht="15.75" customHeight="1">
      <c r="F36" s="133">
        <v>13</v>
      </c>
      <c r="G36" s="416" t="s">
        <v>282</v>
      </c>
      <c r="H36" s="416"/>
      <c r="I36" s="416"/>
      <c r="J36" s="416"/>
      <c r="K36" s="416"/>
      <c r="L36" s="416"/>
      <c r="M36" s="416"/>
      <c r="N36" s="417" t="s">
        <v>281</v>
      </c>
      <c r="O36" s="417"/>
      <c r="P36" s="417"/>
      <c r="Q36" s="417"/>
      <c r="R36" s="417"/>
      <c r="S36" s="417"/>
      <c r="T36" s="417"/>
    </row>
    <row r="37" ht="15.75"/>
    <row r="39" ht="15">
      <c r="U39" s="125"/>
    </row>
    <row r="40" ht="15">
      <c r="O40" s="7">
        <v>4036618029</v>
      </c>
    </row>
  </sheetData>
  <mergeCells count="63">
    <mergeCell ref="E16:E21"/>
    <mergeCell ref="EH22:EH27"/>
    <mergeCell ref="AT8:BR8"/>
    <mergeCell ref="BS8:CQ8"/>
    <mergeCell ref="A7:G8"/>
    <mergeCell ref="EG10:EG15"/>
    <mergeCell ref="C16:C21"/>
    <mergeCell ref="H8:T8"/>
    <mergeCell ref="H7:DP7"/>
    <mergeCell ref="EE16:EE21"/>
    <mergeCell ref="EF16:EF21"/>
    <mergeCell ref="EH16:EH21"/>
    <mergeCell ref="EG16:EG21"/>
    <mergeCell ref="A28:E30"/>
    <mergeCell ref="D16:D21"/>
    <mergeCell ref="EF22:EF27"/>
    <mergeCell ref="EG22:EG27"/>
    <mergeCell ref="EE22:EE27"/>
    <mergeCell ref="C22:C27"/>
    <mergeCell ref="D22:D27"/>
    <mergeCell ref="E22:E27"/>
    <mergeCell ref="A22:A27"/>
    <mergeCell ref="B22:B27"/>
    <mergeCell ref="A10:A21"/>
    <mergeCell ref="B10:B15"/>
    <mergeCell ref="C10:C15"/>
    <mergeCell ref="D10:D15"/>
    <mergeCell ref="B16:B21"/>
    <mergeCell ref="E10:E15"/>
    <mergeCell ref="A1:E3"/>
    <mergeCell ref="F1:EI1"/>
    <mergeCell ref="F2:EI2"/>
    <mergeCell ref="F3:DR3"/>
    <mergeCell ref="DS3:EI3"/>
    <mergeCell ref="A4:E4"/>
    <mergeCell ref="A5:E5"/>
    <mergeCell ref="EI7:EI9"/>
    <mergeCell ref="EE7:EE9"/>
    <mergeCell ref="EG7:EG9"/>
    <mergeCell ref="F5:EI5"/>
    <mergeCell ref="F4:EI4"/>
    <mergeCell ref="CR8:DP8"/>
    <mergeCell ref="U8:AS8"/>
    <mergeCell ref="EH7:EH9"/>
    <mergeCell ref="ED7:ED9"/>
    <mergeCell ref="DQ8:EB8"/>
    <mergeCell ref="DQ7:EB7"/>
    <mergeCell ref="EF7:EF9"/>
    <mergeCell ref="EC7:EC9"/>
    <mergeCell ref="G36:M36"/>
    <mergeCell ref="N36:T36"/>
    <mergeCell ref="EI10:EI15"/>
    <mergeCell ref="EF10:EF15"/>
    <mergeCell ref="G34:M34"/>
    <mergeCell ref="N34:T34"/>
    <mergeCell ref="G35:M35"/>
    <mergeCell ref="N35:T35"/>
    <mergeCell ref="U34:AS34"/>
    <mergeCell ref="U35:AS35"/>
    <mergeCell ref="EE10:EE15"/>
    <mergeCell ref="EI22:EI27"/>
    <mergeCell ref="EH10:EH15"/>
    <mergeCell ref="EI16:EI21"/>
  </mergeCells>
  <dataValidations count="1">
    <dataValidation type="list" allowBlank="1" showInputMessage="1" showErrorMessage="1" sqref="D10:D27">
      <formula1>#REF!</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92"/>
  <sheetViews>
    <sheetView tabSelected="1" zoomScale="75" zoomScaleNormal="75" zoomScaleSheetLayoutView="100" zoomScalePageLayoutView="90" workbookViewId="0" topLeftCell="A1">
      <selection activeCell="K10" sqref="K10"/>
    </sheetView>
  </sheetViews>
  <sheetFormatPr defaultColWidth="10.8515625" defaultRowHeight="33.75" customHeight="1"/>
  <cols>
    <col min="1" max="1" width="9.8515625" style="8" customWidth="1"/>
    <col min="2" max="2" width="10.8515625" style="8" customWidth="1"/>
    <col min="3" max="3" width="28.28125" style="19" customWidth="1"/>
    <col min="4" max="4" width="4.28125" style="8" customWidth="1"/>
    <col min="5" max="5" width="4.57421875" style="8" customWidth="1"/>
    <col min="6" max="6" width="4.140625" style="8" customWidth="1"/>
    <col min="7" max="13" width="6.7109375" style="8" customWidth="1"/>
    <col min="14" max="18" width="6.7109375" style="9" customWidth="1"/>
    <col min="19" max="19" width="7.140625" style="9" customWidth="1"/>
    <col min="20" max="20" width="10.57421875" style="9" bestFit="1" customWidth="1"/>
    <col min="21" max="21" width="10.421875" style="9" customWidth="1"/>
    <col min="22" max="22" width="77.421875" style="12" customWidth="1"/>
    <col min="23" max="23" width="7.28125" style="12" customWidth="1"/>
    <col min="24" max="31" width="10.8515625" style="12" customWidth="1"/>
    <col min="32" max="16384" width="10.8515625" style="8" customWidth="1"/>
  </cols>
  <sheetData>
    <row r="1" spans="1:22" s="10" customFormat="1" ht="33.75" customHeight="1">
      <c r="A1" s="513"/>
      <c r="B1" s="514"/>
      <c r="C1" s="514"/>
      <c r="D1" s="619" t="s">
        <v>53</v>
      </c>
      <c r="E1" s="620"/>
      <c r="F1" s="620"/>
      <c r="G1" s="620"/>
      <c r="H1" s="620"/>
      <c r="I1" s="620"/>
      <c r="J1" s="620"/>
      <c r="K1" s="620"/>
      <c r="L1" s="620"/>
      <c r="M1" s="620"/>
      <c r="N1" s="620"/>
      <c r="O1" s="620"/>
      <c r="P1" s="620"/>
      <c r="Q1" s="620"/>
      <c r="R1" s="620"/>
      <c r="S1" s="620"/>
      <c r="T1" s="620"/>
      <c r="U1" s="620"/>
      <c r="V1" s="621"/>
    </row>
    <row r="2" spans="1:22" s="10" customFormat="1" ht="33.75" customHeight="1">
      <c r="A2" s="516"/>
      <c r="B2" s="517"/>
      <c r="C2" s="517"/>
      <c r="D2" s="622" t="s">
        <v>284</v>
      </c>
      <c r="E2" s="623"/>
      <c r="F2" s="623"/>
      <c r="G2" s="623"/>
      <c r="H2" s="623"/>
      <c r="I2" s="623"/>
      <c r="J2" s="623"/>
      <c r="K2" s="623"/>
      <c r="L2" s="623"/>
      <c r="M2" s="623"/>
      <c r="N2" s="623"/>
      <c r="O2" s="623"/>
      <c r="P2" s="623"/>
      <c r="Q2" s="623"/>
      <c r="R2" s="623"/>
      <c r="S2" s="623"/>
      <c r="T2" s="623"/>
      <c r="U2" s="623"/>
      <c r="V2" s="624"/>
    </row>
    <row r="3" spans="1:22" s="10" customFormat="1" ht="33.75" customHeight="1" thickBot="1">
      <c r="A3" s="519"/>
      <c r="B3" s="520"/>
      <c r="C3" s="520"/>
      <c r="D3" s="612" t="s">
        <v>54</v>
      </c>
      <c r="E3" s="451"/>
      <c r="F3" s="451"/>
      <c r="G3" s="451"/>
      <c r="H3" s="451"/>
      <c r="I3" s="451"/>
      <c r="J3" s="451"/>
      <c r="K3" s="451"/>
      <c r="L3" s="451"/>
      <c r="M3" s="451"/>
      <c r="N3" s="451"/>
      <c r="O3" s="451"/>
      <c r="P3" s="451"/>
      <c r="Q3" s="451"/>
      <c r="R3" s="451"/>
      <c r="S3" s="451"/>
      <c r="T3" s="451"/>
      <c r="U3" s="613"/>
      <c r="V3" s="32" t="s">
        <v>283</v>
      </c>
    </row>
    <row r="4" spans="1:136" s="10" customFormat="1" ht="33.75" customHeight="1" thickBot="1">
      <c r="A4" s="426" t="s">
        <v>0</v>
      </c>
      <c r="B4" s="427"/>
      <c r="C4" s="598"/>
      <c r="D4" s="439" t="s">
        <v>131</v>
      </c>
      <c r="E4" s="440"/>
      <c r="F4" s="440"/>
      <c r="G4" s="440"/>
      <c r="H4" s="440"/>
      <c r="I4" s="440"/>
      <c r="J4" s="440"/>
      <c r="K4" s="440"/>
      <c r="L4" s="440"/>
      <c r="M4" s="440"/>
      <c r="N4" s="440"/>
      <c r="O4" s="440"/>
      <c r="P4" s="440"/>
      <c r="Q4" s="440"/>
      <c r="R4" s="440"/>
      <c r="S4" s="440"/>
      <c r="T4" s="440"/>
      <c r="U4" s="440"/>
      <c r="V4" s="441"/>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row>
    <row r="5" spans="1:136" s="10" customFormat="1" ht="33.75" customHeight="1" thickBot="1">
      <c r="A5" s="629" t="s">
        <v>2</v>
      </c>
      <c r="B5" s="630"/>
      <c r="C5" s="631"/>
      <c r="D5" s="442" t="s">
        <v>130</v>
      </c>
      <c r="E5" s="443"/>
      <c r="F5" s="443"/>
      <c r="G5" s="443"/>
      <c r="H5" s="443"/>
      <c r="I5" s="443"/>
      <c r="J5" s="443"/>
      <c r="K5" s="443"/>
      <c r="L5" s="443"/>
      <c r="M5" s="443"/>
      <c r="N5" s="443"/>
      <c r="O5" s="443"/>
      <c r="P5" s="443"/>
      <c r="Q5" s="443"/>
      <c r="R5" s="443"/>
      <c r="S5" s="443"/>
      <c r="T5" s="443"/>
      <c r="U5" s="443"/>
      <c r="V5" s="444"/>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row>
    <row r="6" spans="1:22" s="10" customFormat="1" ht="33.75" customHeight="1" thickBot="1">
      <c r="A6" s="614"/>
      <c r="B6" s="615"/>
      <c r="C6" s="615"/>
      <c r="D6" s="615"/>
      <c r="E6" s="615"/>
      <c r="F6" s="615"/>
      <c r="G6" s="615"/>
      <c r="H6" s="615"/>
      <c r="I6" s="615"/>
      <c r="J6" s="615"/>
      <c r="K6" s="615"/>
      <c r="L6" s="615"/>
      <c r="M6" s="615"/>
      <c r="N6" s="615"/>
      <c r="O6" s="615"/>
      <c r="P6" s="615"/>
      <c r="Q6" s="615"/>
      <c r="R6" s="615"/>
      <c r="S6" s="615"/>
      <c r="T6" s="615"/>
      <c r="U6" s="615"/>
      <c r="V6" s="616"/>
    </row>
    <row r="7" spans="1:22" s="11" customFormat="1" ht="33.75" customHeight="1">
      <c r="A7" s="599" t="s">
        <v>27</v>
      </c>
      <c r="B7" s="601" t="s">
        <v>28</v>
      </c>
      <c r="C7" s="625" t="s">
        <v>129</v>
      </c>
      <c r="D7" s="627" t="s">
        <v>29</v>
      </c>
      <c r="E7" s="628"/>
      <c r="F7" s="601" t="s">
        <v>467</v>
      </c>
      <c r="G7" s="601"/>
      <c r="H7" s="601"/>
      <c r="I7" s="601"/>
      <c r="J7" s="601"/>
      <c r="K7" s="601"/>
      <c r="L7" s="601"/>
      <c r="M7" s="601"/>
      <c r="N7" s="601"/>
      <c r="O7" s="601"/>
      <c r="P7" s="601"/>
      <c r="Q7" s="601"/>
      <c r="R7" s="601"/>
      <c r="S7" s="601"/>
      <c r="T7" s="601" t="s">
        <v>33</v>
      </c>
      <c r="U7" s="601"/>
      <c r="V7" s="617" t="s">
        <v>504</v>
      </c>
    </row>
    <row r="8" spans="1:22" s="11" customFormat="1" ht="33.75" customHeight="1" thickBot="1">
      <c r="A8" s="600"/>
      <c r="B8" s="602"/>
      <c r="C8" s="626"/>
      <c r="D8" s="54" t="s">
        <v>30</v>
      </c>
      <c r="E8" s="54" t="s">
        <v>31</v>
      </c>
      <c r="F8" s="54" t="s">
        <v>32</v>
      </c>
      <c r="G8" s="55" t="s">
        <v>9</v>
      </c>
      <c r="H8" s="55" t="s">
        <v>10</v>
      </c>
      <c r="I8" s="55" t="s">
        <v>11</v>
      </c>
      <c r="J8" s="55" t="s">
        <v>12</v>
      </c>
      <c r="K8" s="55" t="s">
        <v>13</v>
      </c>
      <c r="L8" s="55" t="s">
        <v>14</v>
      </c>
      <c r="M8" s="55" t="s">
        <v>15</v>
      </c>
      <c r="N8" s="55" t="s">
        <v>16</v>
      </c>
      <c r="O8" s="55" t="s">
        <v>17</v>
      </c>
      <c r="P8" s="55" t="s">
        <v>18</v>
      </c>
      <c r="Q8" s="55" t="s">
        <v>19</v>
      </c>
      <c r="R8" s="55" t="s">
        <v>20</v>
      </c>
      <c r="S8" s="56" t="s">
        <v>21</v>
      </c>
      <c r="T8" s="56" t="s">
        <v>34</v>
      </c>
      <c r="U8" s="56" t="s">
        <v>35</v>
      </c>
      <c r="V8" s="618"/>
    </row>
    <row r="9" spans="1:22" s="12" customFormat="1" ht="33.75" customHeight="1">
      <c r="A9" s="603" t="s">
        <v>138</v>
      </c>
      <c r="B9" s="606" t="s">
        <v>140</v>
      </c>
      <c r="C9" s="604" t="s">
        <v>251</v>
      </c>
      <c r="D9" s="592" t="s">
        <v>144</v>
      </c>
      <c r="E9" s="574" t="s">
        <v>144</v>
      </c>
      <c r="F9" s="57" t="s">
        <v>22</v>
      </c>
      <c r="G9" s="72">
        <v>0.06</v>
      </c>
      <c r="H9" s="72">
        <v>0.06</v>
      </c>
      <c r="I9" s="72">
        <v>0.06</v>
      </c>
      <c r="J9" s="72">
        <v>0.06</v>
      </c>
      <c r="K9" s="72">
        <v>0.06</v>
      </c>
      <c r="L9" s="72">
        <v>0.1</v>
      </c>
      <c r="M9" s="72">
        <v>0.1</v>
      </c>
      <c r="N9" s="72">
        <v>0.1</v>
      </c>
      <c r="O9" s="72">
        <v>0.1</v>
      </c>
      <c r="P9" s="72">
        <v>0.1</v>
      </c>
      <c r="Q9" s="72">
        <v>0.1</v>
      </c>
      <c r="R9" s="72">
        <v>0.1</v>
      </c>
      <c r="S9" s="161">
        <f aca="true" t="shared" si="0" ref="S9:S24">SUM(G9:R9)</f>
        <v>0.9999999999999999</v>
      </c>
      <c r="T9" s="579">
        <v>0.34</v>
      </c>
      <c r="U9" s="572">
        <v>0.085</v>
      </c>
      <c r="V9" s="588" t="s">
        <v>485</v>
      </c>
    </row>
    <row r="10" spans="1:22" s="12" customFormat="1" ht="33.75" customHeight="1" thickBot="1">
      <c r="A10" s="603"/>
      <c r="B10" s="607"/>
      <c r="C10" s="605"/>
      <c r="D10" s="592"/>
      <c r="E10" s="574"/>
      <c r="F10" s="58" t="s">
        <v>23</v>
      </c>
      <c r="G10" s="72">
        <v>0.06</v>
      </c>
      <c r="H10" s="72">
        <v>0.06</v>
      </c>
      <c r="I10" s="72">
        <v>0.06</v>
      </c>
      <c r="J10" s="72"/>
      <c r="K10" s="72"/>
      <c r="L10" s="72"/>
      <c r="M10" s="72"/>
      <c r="N10" s="72"/>
      <c r="O10" s="72"/>
      <c r="P10" s="72"/>
      <c r="Q10" s="72"/>
      <c r="R10" s="72"/>
      <c r="S10" s="163">
        <f t="shared" si="0"/>
        <v>0.18</v>
      </c>
      <c r="T10" s="579"/>
      <c r="U10" s="573"/>
      <c r="V10" s="589"/>
    </row>
    <row r="11" spans="1:22" s="12" customFormat="1" ht="33.75" customHeight="1">
      <c r="A11" s="603"/>
      <c r="B11" s="607"/>
      <c r="C11" s="604" t="s">
        <v>436</v>
      </c>
      <c r="D11" s="592" t="s">
        <v>144</v>
      </c>
      <c r="E11" s="574" t="s">
        <v>144</v>
      </c>
      <c r="F11" s="57" t="s">
        <v>22</v>
      </c>
      <c r="G11" s="72">
        <v>0.0833</v>
      </c>
      <c r="H11" s="72">
        <v>0.0833</v>
      </c>
      <c r="I11" s="72">
        <v>0.0833</v>
      </c>
      <c r="J11" s="72">
        <v>0.0833</v>
      </c>
      <c r="K11" s="72">
        <v>0.0833</v>
      </c>
      <c r="L11" s="72">
        <v>0.0833</v>
      </c>
      <c r="M11" s="72">
        <v>0.0833</v>
      </c>
      <c r="N11" s="72">
        <v>0.0834</v>
      </c>
      <c r="O11" s="72">
        <v>0.0834</v>
      </c>
      <c r="P11" s="72">
        <v>0.0834</v>
      </c>
      <c r="Q11" s="72">
        <v>0.0834</v>
      </c>
      <c r="R11" s="72">
        <v>0.0833</v>
      </c>
      <c r="S11" s="161">
        <f t="shared" si="0"/>
        <v>1</v>
      </c>
      <c r="T11" s="579"/>
      <c r="U11" s="572">
        <v>0.085</v>
      </c>
      <c r="V11" s="596" t="s">
        <v>487</v>
      </c>
    </row>
    <row r="12" spans="1:22" s="12" customFormat="1" ht="33.75" customHeight="1" thickBot="1">
      <c r="A12" s="603"/>
      <c r="B12" s="607"/>
      <c r="C12" s="605"/>
      <c r="D12" s="592"/>
      <c r="E12" s="574"/>
      <c r="F12" s="58" t="s">
        <v>23</v>
      </c>
      <c r="G12" s="72">
        <v>0.0833</v>
      </c>
      <c r="H12" s="72">
        <v>0.0833</v>
      </c>
      <c r="I12" s="72">
        <v>0.0833</v>
      </c>
      <c r="J12" s="72"/>
      <c r="K12" s="72"/>
      <c r="L12" s="72"/>
      <c r="M12" s="72"/>
      <c r="N12" s="72"/>
      <c r="O12" s="72"/>
      <c r="P12" s="72"/>
      <c r="Q12" s="72"/>
      <c r="R12" s="72"/>
      <c r="S12" s="163">
        <f t="shared" si="0"/>
        <v>0.2499</v>
      </c>
      <c r="T12" s="579"/>
      <c r="U12" s="573"/>
      <c r="V12" s="597"/>
    </row>
    <row r="13" spans="1:22" s="12" customFormat="1" ht="33.75" customHeight="1">
      <c r="A13" s="603"/>
      <c r="B13" s="607"/>
      <c r="C13" s="604" t="s">
        <v>430</v>
      </c>
      <c r="D13" s="594" t="s">
        <v>144</v>
      </c>
      <c r="E13" s="576"/>
      <c r="F13" s="57" t="s">
        <v>22</v>
      </c>
      <c r="G13" s="72">
        <v>0.0833</v>
      </c>
      <c r="H13" s="72">
        <v>0.0833</v>
      </c>
      <c r="I13" s="72">
        <v>0.0833</v>
      </c>
      <c r="J13" s="72">
        <v>0.0833</v>
      </c>
      <c r="K13" s="72">
        <v>0.0833</v>
      </c>
      <c r="L13" s="72">
        <v>0.0833</v>
      </c>
      <c r="M13" s="72">
        <v>0.0833</v>
      </c>
      <c r="N13" s="72">
        <v>0.0834</v>
      </c>
      <c r="O13" s="72">
        <v>0.0834</v>
      </c>
      <c r="P13" s="72">
        <v>0.0834</v>
      </c>
      <c r="Q13" s="72">
        <v>0.0834</v>
      </c>
      <c r="R13" s="72">
        <v>0.0833</v>
      </c>
      <c r="S13" s="161">
        <f t="shared" si="0"/>
        <v>1</v>
      </c>
      <c r="T13" s="579"/>
      <c r="U13" s="572">
        <v>0.085</v>
      </c>
      <c r="V13" s="588" t="s">
        <v>486</v>
      </c>
    </row>
    <row r="14" spans="1:22" s="12" customFormat="1" ht="33.75" customHeight="1" thickBot="1">
      <c r="A14" s="603"/>
      <c r="B14" s="607"/>
      <c r="C14" s="605"/>
      <c r="D14" s="595"/>
      <c r="E14" s="577"/>
      <c r="F14" s="58" t="s">
        <v>23</v>
      </c>
      <c r="G14" s="72">
        <v>0.0833</v>
      </c>
      <c r="H14" s="72">
        <v>0.0833</v>
      </c>
      <c r="I14" s="72">
        <v>0.0833</v>
      </c>
      <c r="J14" s="72"/>
      <c r="K14" s="72"/>
      <c r="L14" s="72"/>
      <c r="M14" s="72"/>
      <c r="N14" s="72"/>
      <c r="O14" s="72"/>
      <c r="P14" s="72"/>
      <c r="Q14" s="72"/>
      <c r="R14" s="72"/>
      <c r="S14" s="163">
        <f t="shared" si="0"/>
        <v>0.2499</v>
      </c>
      <c r="T14" s="579"/>
      <c r="U14" s="573"/>
      <c r="V14" s="591"/>
    </row>
    <row r="15" spans="1:22" s="12" customFormat="1" ht="33.75" customHeight="1">
      <c r="A15" s="603"/>
      <c r="B15" s="607"/>
      <c r="C15" s="604" t="s">
        <v>431</v>
      </c>
      <c r="D15" s="592" t="s">
        <v>144</v>
      </c>
      <c r="E15" s="574"/>
      <c r="F15" s="57" t="s">
        <v>22</v>
      </c>
      <c r="G15" s="72">
        <v>0.0833</v>
      </c>
      <c r="H15" s="72">
        <v>0.0833</v>
      </c>
      <c r="I15" s="72">
        <v>0.0833</v>
      </c>
      <c r="J15" s="72">
        <v>0.0833</v>
      </c>
      <c r="K15" s="72">
        <v>0.0833</v>
      </c>
      <c r="L15" s="72">
        <v>0.0833</v>
      </c>
      <c r="M15" s="72">
        <v>0.0833</v>
      </c>
      <c r="N15" s="72">
        <v>0.0834</v>
      </c>
      <c r="O15" s="72">
        <v>0.0834</v>
      </c>
      <c r="P15" s="72">
        <v>0.0834</v>
      </c>
      <c r="Q15" s="72">
        <v>0.0834</v>
      </c>
      <c r="R15" s="72">
        <v>0.0833</v>
      </c>
      <c r="S15" s="161">
        <f t="shared" si="0"/>
        <v>1</v>
      </c>
      <c r="T15" s="579"/>
      <c r="U15" s="572">
        <v>0.085</v>
      </c>
      <c r="V15" s="588" t="s">
        <v>491</v>
      </c>
    </row>
    <row r="16" spans="1:22" s="12" customFormat="1" ht="33.75" customHeight="1" thickBot="1">
      <c r="A16" s="603"/>
      <c r="B16" s="608"/>
      <c r="C16" s="609"/>
      <c r="D16" s="593"/>
      <c r="E16" s="575"/>
      <c r="F16" s="89" t="s">
        <v>23</v>
      </c>
      <c r="G16" s="72">
        <v>0.0833</v>
      </c>
      <c r="H16" s="72">
        <v>0.0833</v>
      </c>
      <c r="I16" s="360">
        <v>0.0833</v>
      </c>
      <c r="J16" s="30"/>
      <c r="K16" s="30"/>
      <c r="L16" s="30"/>
      <c r="M16" s="72"/>
      <c r="N16" s="72"/>
      <c r="O16" s="72"/>
      <c r="P16" s="30"/>
      <c r="Q16" s="72"/>
      <c r="R16" s="30"/>
      <c r="S16" s="164">
        <f t="shared" si="0"/>
        <v>0.2499</v>
      </c>
      <c r="T16" s="580"/>
      <c r="U16" s="573"/>
      <c r="V16" s="590"/>
    </row>
    <row r="17" spans="1:22" s="12" customFormat="1" ht="33.75" customHeight="1">
      <c r="A17" s="603"/>
      <c r="B17" s="606" t="s">
        <v>143</v>
      </c>
      <c r="C17" s="647" t="s">
        <v>432</v>
      </c>
      <c r="D17" s="643" t="s">
        <v>144</v>
      </c>
      <c r="E17" s="644"/>
      <c r="F17" s="57" t="s">
        <v>22</v>
      </c>
      <c r="G17" s="361">
        <v>0.025</v>
      </c>
      <c r="H17" s="361">
        <v>0.025</v>
      </c>
      <c r="I17" s="361">
        <v>0.1</v>
      </c>
      <c r="J17" s="361">
        <v>0.1</v>
      </c>
      <c r="K17" s="361">
        <v>0.1</v>
      </c>
      <c r="L17" s="361">
        <v>0.1</v>
      </c>
      <c r="M17" s="361">
        <v>0.1</v>
      </c>
      <c r="N17" s="361">
        <v>0.1</v>
      </c>
      <c r="O17" s="361">
        <v>0.1</v>
      </c>
      <c r="P17" s="361">
        <v>0.1</v>
      </c>
      <c r="Q17" s="361">
        <v>0.1</v>
      </c>
      <c r="R17" s="361">
        <v>0.05</v>
      </c>
      <c r="S17" s="161">
        <f>SUM(G17:R17)</f>
        <v>0.9999999999999999</v>
      </c>
      <c r="T17" s="582">
        <v>0.33</v>
      </c>
      <c r="U17" s="587">
        <v>0.14</v>
      </c>
      <c r="V17" s="641" t="s">
        <v>478</v>
      </c>
    </row>
    <row r="18" spans="1:22" s="12" customFormat="1" ht="33.75" customHeight="1" thickBot="1">
      <c r="A18" s="603"/>
      <c r="B18" s="607"/>
      <c r="C18" s="648"/>
      <c r="D18" s="595"/>
      <c r="E18" s="577"/>
      <c r="F18" s="58" t="s">
        <v>23</v>
      </c>
      <c r="G18" s="72">
        <v>0.025</v>
      </c>
      <c r="H18" s="72">
        <v>0.025</v>
      </c>
      <c r="I18" s="72">
        <v>0.1</v>
      </c>
      <c r="J18" s="72"/>
      <c r="K18" s="72"/>
      <c r="L18" s="72"/>
      <c r="M18" s="72"/>
      <c r="N18" s="72"/>
      <c r="O18" s="72"/>
      <c r="P18" s="72"/>
      <c r="Q18" s="72"/>
      <c r="R18" s="72"/>
      <c r="S18" s="163">
        <f t="shared" si="0"/>
        <v>0.15000000000000002</v>
      </c>
      <c r="T18" s="583"/>
      <c r="U18" s="586"/>
      <c r="V18" s="642"/>
    </row>
    <row r="19" spans="1:22" s="12" customFormat="1" ht="33.75" customHeight="1">
      <c r="A19" s="603"/>
      <c r="B19" s="607"/>
      <c r="C19" s="645" t="s">
        <v>433</v>
      </c>
      <c r="D19" s="594" t="s">
        <v>144</v>
      </c>
      <c r="E19" s="576"/>
      <c r="F19" s="57" t="s">
        <v>22</v>
      </c>
      <c r="G19" s="361">
        <v>0.025</v>
      </c>
      <c r="H19" s="361">
        <v>0.025</v>
      </c>
      <c r="I19" s="361">
        <v>0.1</v>
      </c>
      <c r="J19" s="361">
        <v>0.1</v>
      </c>
      <c r="K19" s="361">
        <v>0.1</v>
      </c>
      <c r="L19" s="361">
        <v>0.1</v>
      </c>
      <c r="M19" s="361">
        <v>0.1</v>
      </c>
      <c r="N19" s="361">
        <v>0.1</v>
      </c>
      <c r="O19" s="361">
        <v>0.1</v>
      </c>
      <c r="P19" s="361">
        <v>0.1</v>
      </c>
      <c r="Q19" s="361">
        <v>0.1</v>
      </c>
      <c r="R19" s="361">
        <v>0.05</v>
      </c>
      <c r="S19" s="57">
        <f t="shared" si="0"/>
        <v>0.9999999999999999</v>
      </c>
      <c r="T19" s="583"/>
      <c r="U19" s="573">
        <v>0.14</v>
      </c>
      <c r="V19" s="641" t="s">
        <v>476</v>
      </c>
    </row>
    <row r="20" spans="1:22" s="12" customFormat="1" ht="33.75" customHeight="1" thickBot="1">
      <c r="A20" s="603"/>
      <c r="B20" s="607"/>
      <c r="C20" s="604"/>
      <c r="D20" s="595"/>
      <c r="E20" s="577"/>
      <c r="F20" s="58" t="s">
        <v>23</v>
      </c>
      <c r="G20" s="72">
        <v>0.025</v>
      </c>
      <c r="H20" s="72">
        <v>0.025</v>
      </c>
      <c r="I20" s="72">
        <v>0.1</v>
      </c>
      <c r="J20" s="72"/>
      <c r="K20" s="72"/>
      <c r="L20" s="72"/>
      <c r="M20" s="72"/>
      <c r="N20" s="72"/>
      <c r="O20" s="72"/>
      <c r="P20" s="72"/>
      <c r="Q20" s="72"/>
      <c r="R20" s="72"/>
      <c r="S20" s="58">
        <f t="shared" si="0"/>
        <v>0.15000000000000002</v>
      </c>
      <c r="T20" s="583"/>
      <c r="U20" s="586"/>
      <c r="V20" s="642"/>
    </row>
    <row r="21" spans="1:22" s="12" customFormat="1" ht="33.75" customHeight="1">
      <c r="A21" s="603"/>
      <c r="B21" s="607"/>
      <c r="C21" s="645" t="s">
        <v>434</v>
      </c>
      <c r="D21" s="594" t="s">
        <v>144</v>
      </c>
      <c r="E21" s="576"/>
      <c r="F21" s="57" t="s">
        <v>22</v>
      </c>
      <c r="G21" s="361">
        <v>0.025</v>
      </c>
      <c r="H21" s="361">
        <v>0.025</v>
      </c>
      <c r="I21" s="361">
        <v>0.1</v>
      </c>
      <c r="J21" s="361">
        <v>0.1</v>
      </c>
      <c r="K21" s="361">
        <v>0.1</v>
      </c>
      <c r="L21" s="361">
        <v>0.1</v>
      </c>
      <c r="M21" s="361">
        <v>0.1</v>
      </c>
      <c r="N21" s="361">
        <v>0.1</v>
      </c>
      <c r="O21" s="361">
        <v>0.1</v>
      </c>
      <c r="P21" s="361">
        <v>0.1</v>
      </c>
      <c r="Q21" s="361">
        <v>0.1</v>
      </c>
      <c r="R21" s="361">
        <v>0.05</v>
      </c>
      <c r="S21" s="57">
        <f t="shared" si="0"/>
        <v>0.9999999999999999</v>
      </c>
      <c r="T21" s="583"/>
      <c r="U21" s="573">
        <v>0.05</v>
      </c>
      <c r="V21" s="641" t="s">
        <v>477</v>
      </c>
    </row>
    <row r="22" spans="1:22" s="12" customFormat="1" ht="33.75" customHeight="1" thickBot="1">
      <c r="A22" s="603"/>
      <c r="B22" s="608"/>
      <c r="C22" s="646"/>
      <c r="D22" s="650"/>
      <c r="E22" s="649"/>
      <c r="F22" s="89" t="s">
        <v>23</v>
      </c>
      <c r="G22" s="72">
        <v>0.025</v>
      </c>
      <c r="H22" s="72">
        <v>0.025</v>
      </c>
      <c r="I22" s="160">
        <v>0.1</v>
      </c>
      <c r="J22" s="160"/>
      <c r="K22" s="160"/>
      <c r="L22" s="160"/>
      <c r="M22" s="160"/>
      <c r="N22" s="160"/>
      <c r="O22" s="160"/>
      <c r="P22" s="160"/>
      <c r="Q22" s="160"/>
      <c r="R22" s="160"/>
      <c r="S22" s="89">
        <f t="shared" si="0"/>
        <v>0.15000000000000002</v>
      </c>
      <c r="T22" s="584"/>
      <c r="U22" s="585"/>
      <c r="V22" s="642"/>
    </row>
    <row r="23" spans="1:22" s="148" customFormat="1" ht="33.75" customHeight="1">
      <c r="A23" s="632" t="s">
        <v>139</v>
      </c>
      <c r="B23" s="633" t="s">
        <v>141</v>
      </c>
      <c r="C23" s="611" t="s">
        <v>435</v>
      </c>
      <c r="D23" s="610" t="s">
        <v>144</v>
      </c>
      <c r="E23" s="610"/>
      <c r="F23" s="158" t="s">
        <v>22</v>
      </c>
      <c r="G23" s="361">
        <v>0.02</v>
      </c>
      <c r="H23" s="361">
        <v>0.02</v>
      </c>
      <c r="I23" s="361">
        <v>0.02</v>
      </c>
      <c r="J23" s="361">
        <v>0.04</v>
      </c>
      <c r="K23" s="361">
        <v>0.04</v>
      </c>
      <c r="L23" s="361">
        <v>0.04</v>
      </c>
      <c r="M23" s="361">
        <v>0.12</v>
      </c>
      <c r="N23" s="361">
        <v>0.12</v>
      </c>
      <c r="O23" s="361">
        <v>0.12</v>
      </c>
      <c r="P23" s="361">
        <v>0.12</v>
      </c>
      <c r="Q23" s="361">
        <v>0.13999999999999999</v>
      </c>
      <c r="R23" s="361">
        <v>0.2</v>
      </c>
      <c r="S23" s="161">
        <f t="shared" si="0"/>
        <v>1</v>
      </c>
      <c r="T23" s="581">
        <v>0.33</v>
      </c>
      <c r="U23" s="572">
        <v>0.33</v>
      </c>
      <c r="V23" s="570" t="s">
        <v>499</v>
      </c>
    </row>
    <row r="24" spans="1:22" s="148" customFormat="1" ht="33.75" customHeight="1" thickBot="1">
      <c r="A24" s="632"/>
      <c r="B24" s="634"/>
      <c r="C24" s="609"/>
      <c r="D24" s="575"/>
      <c r="E24" s="575"/>
      <c r="F24" s="159" t="s">
        <v>23</v>
      </c>
      <c r="G24" s="160">
        <v>0.02</v>
      </c>
      <c r="H24" s="160">
        <v>0.02</v>
      </c>
      <c r="I24" s="160">
        <v>0.018</v>
      </c>
      <c r="J24" s="160"/>
      <c r="K24" s="160"/>
      <c r="L24" s="160"/>
      <c r="M24" s="160"/>
      <c r="N24" s="160"/>
      <c r="O24" s="160"/>
      <c r="P24" s="160"/>
      <c r="Q24" s="160"/>
      <c r="R24" s="160"/>
      <c r="S24" s="159">
        <f t="shared" si="0"/>
        <v>0.057999999999999996</v>
      </c>
      <c r="T24" s="580"/>
      <c r="U24" s="578"/>
      <c r="V24" s="571"/>
    </row>
    <row r="25" spans="1:31" s="14" customFormat="1" ht="33.75" customHeight="1" thickBot="1">
      <c r="A25" s="651" t="s">
        <v>24</v>
      </c>
      <c r="B25" s="626"/>
      <c r="C25" s="626"/>
      <c r="D25" s="626"/>
      <c r="E25" s="626"/>
      <c r="F25" s="626"/>
      <c r="G25" s="626"/>
      <c r="H25" s="626"/>
      <c r="I25" s="626"/>
      <c r="J25" s="626"/>
      <c r="K25" s="626"/>
      <c r="L25" s="626"/>
      <c r="M25" s="626"/>
      <c r="N25" s="626"/>
      <c r="O25" s="626"/>
      <c r="P25" s="626"/>
      <c r="Q25" s="626"/>
      <c r="R25" s="626"/>
      <c r="S25" s="626"/>
      <c r="T25" s="73">
        <f>SUM(T9:T24)</f>
        <v>1</v>
      </c>
      <c r="U25" s="73">
        <f>SUM(U9:U24)</f>
        <v>1.0000000000000002</v>
      </c>
      <c r="V25" s="59"/>
      <c r="W25" s="13"/>
      <c r="X25" s="13"/>
      <c r="Y25" s="13"/>
      <c r="Z25" s="13"/>
      <c r="AA25" s="13"/>
      <c r="AB25" s="13"/>
      <c r="AC25" s="13"/>
      <c r="AD25" s="13"/>
      <c r="AE25" s="13"/>
    </row>
    <row r="26" spans="1:21" ht="33.75" customHeight="1">
      <c r="A26" s="12"/>
      <c r="B26" s="12"/>
      <c r="C26" s="18"/>
      <c r="D26" s="12"/>
      <c r="E26" s="12"/>
      <c r="F26" s="12"/>
      <c r="G26" s="12"/>
      <c r="H26" s="12"/>
      <c r="I26" s="12"/>
      <c r="J26" s="12"/>
      <c r="K26" s="12"/>
      <c r="L26" s="12"/>
      <c r="M26" s="12"/>
      <c r="N26" s="15"/>
      <c r="O26" s="15"/>
      <c r="P26" s="15"/>
      <c r="Q26" s="15"/>
      <c r="R26" s="15"/>
      <c r="S26" s="15"/>
      <c r="T26" s="15"/>
      <c r="U26" s="90"/>
    </row>
    <row r="27" spans="1:21" ht="33.75" customHeight="1">
      <c r="A27" s="12"/>
      <c r="B27" s="12"/>
      <c r="C27" s="18"/>
      <c r="D27" s="12"/>
      <c r="E27" s="12"/>
      <c r="F27" s="12"/>
      <c r="G27" s="12"/>
      <c r="H27" s="12"/>
      <c r="I27" s="12"/>
      <c r="J27" s="12"/>
      <c r="K27" s="12"/>
      <c r="L27" s="12"/>
      <c r="M27" s="12"/>
      <c r="N27" s="15"/>
      <c r="O27" s="15"/>
      <c r="P27" s="15"/>
      <c r="Q27" s="15"/>
      <c r="R27" s="15"/>
      <c r="S27" s="15"/>
      <c r="T27" s="15"/>
      <c r="U27" s="15"/>
    </row>
    <row r="28" spans="1:21" ht="33.75" customHeight="1">
      <c r="A28" s="12"/>
      <c r="B28" s="134" t="s">
        <v>49</v>
      </c>
      <c r="C28" s="4"/>
      <c r="D28" s="4"/>
      <c r="E28" s="4"/>
      <c r="F28" s="4"/>
      <c r="G28" s="4"/>
      <c r="H28" s="4"/>
      <c r="I28" s="21"/>
      <c r="J28" s="12"/>
      <c r="K28" s="12"/>
      <c r="L28" s="12"/>
      <c r="M28" s="12"/>
      <c r="N28" s="12"/>
      <c r="O28" s="15"/>
      <c r="P28" s="15"/>
      <c r="Q28" s="15"/>
      <c r="R28" s="15"/>
      <c r="S28" s="15"/>
      <c r="T28" s="15"/>
      <c r="U28" s="15"/>
    </row>
    <row r="29" spans="1:21" ht="33.75" customHeight="1">
      <c r="A29" s="12"/>
      <c r="B29" s="128" t="s">
        <v>50</v>
      </c>
      <c r="C29" s="635" t="s">
        <v>51</v>
      </c>
      <c r="D29" s="636"/>
      <c r="E29" s="636"/>
      <c r="F29" s="636"/>
      <c r="G29" s="636"/>
      <c r="H29" s="636"/>
      <c r="I29" s="637"/>
      <c r="J29" s="638" t="s">
        <v>52</v>
      </c>
      <c r="K29" s="639"/>
      <c r="L29" s="639"/>
      <c r="M29" s="639"/>
      <c r="N29" s="639"/>
      <c r="O29" s="639"/>
      <c r="P29" s="640"/>
      <c r="Q29" s="15"/>
      <c r="R29" s="15"/>
      <c r="S29" s="15"/>
      <c r="T29" s="15"/>
      <c r="U29" s="15"/>
    </row>
    <row r="30" spans="1:21" ht="33.75" customHeight="1">
      <c r="A30" s="12"/>
      <c r="B30" s="133">
        <v>12</v>
      </c>
      <c r="C30" s="416" t="s">
        <v>262</v>
      </c>
      <c r="D30" s="416"/>
      <c r="E30" s="416"/>
      <c r="F30" s="416"/>
      <c r="G30" s="416"/>
      <c r="H30" s="416"/>
      <c r="I30" s="416"/>
      <c r="J30" s="416" t="s">
        <v>263</v>
      </c>
      <c r="K30" s="416"/>
      <c r="L30" s="416"/>
      <c r="M30" s="416"/>
      <c r="N30" s="416"/>
      <c r="O30" s="416"/>
      <c r="P30" s="416"/>
      <c r="Q30" s="15"/>
      <c r="R30" s="15"/>
      <c r="S30" s="15"/>
      <c r="T30" s="15"/>
      <c r="U30" s="15"/>
    </row>
    <row r="31" spans="1:21" ht="33.75" customHeight="1">
      <c r="A31" s="12"/>
      <c r="B31" s="133">
        <v>13</v>
      </c>
      <c r="C31" s="416" t="s">
        <v>282</v>
      </c>
      <c r="D31" s="416"/>
      <c r="E31" s="416"/>
      <c r="F31" s="416"/>
      <c r="G31" s="416"/>
      <c r="H31" s="416"/>
      <c r="I31" s="416"/>
      <c r="J31" s="416" t="s">
        <v>281</v>
      </c>
      <c r="K31" s="416"/>
      <c r="L31" s="416"/>
      <c r="M31" s="416"/>
      <c r="N31" s="416"/>
      <c r="O31" s="416"/>
      <c r="P31" s="416"/>
      <c r="Q31" s="15"/>
      <c r="R31" s="15"/>
      <c r="S31" s="15"/>
      <c r="T31" s="15"/>
      <c r="U31" s="15"/>
    </row>
    <row r="32" spans="1:21" ht="33.75" customHeight="1">
      <c r="A32" s="12"/>
      <c r="B32" s="12"/>
      <c r="C32" s="18"/>
      <c r="D32" s="12"/>
      <c r="E32" s="12"/>
      <c r="F32" s="12"/>
      <c r="G32" s="12"/>
      <c r="H32" s="12"/>
      <c r="I32" s="12"/>
      <c r="J32" s="12"/>
      <c r="K32" s="12"/>
      <c r="L32" s="12"/>
      <c r="M32" s="12"/>
      <c r="N32" s="15"/>
      <c r="O32" s="15"/>
      <c r="P32" s="15"/>
      <c r="Q32" s="15"/>
      <c r="R32" s="15"/>
      <c r="S32" s="15"/>
      <c r="T32" s="15"/>
      <c r="U32" s="15"/>
    </row>
    <row r="33" spans="1:21" ht="33.75" customHeight="1">
      <c r="A33" s="12"/>
      <c r="B33" s="12"/>
      <c r="C33" s="18"/>
      <c r="D33" s="12"/>
      <c r="E33" s="12"/>
      <c r="F33" s="12"/>
      <c r="G33" s="12"/>
      <c r="H33" s="12"/>
      <c r="I33" s="12"/>
      <c r="J33" s="12"/>
      <c r="K33" s="12"/>
      <c r="L33" s="12"/>
      <c r="M33" s="12"/>
      <c r="N33" s="15"/>
      <c r="O33" s="15"/>
      <c r="P33" s="15"/>
      <c r="Q33" s="15"/>
      <c r="R33" s="15"/>
      <c r="S33" s="15"/>
      <c r="T33" s="15"/>
      <c r="U33" s="15"/>
    </row>
    <row r="34" spans="1:21" ht="33.75" customHeight="1">
      <c r="A34" s="12"/>
      <c r="B34" s="12"/>
      <c r="C34" s="18"/>
      <c r="D34" s="12"/>
      <c r="E34" s="12"/>
      <c r="F34" s="12"/>
      <c r="G34" s="12"/>
      <c r="H34" s="12"/>
      <c r="I34" s="12"/>
      <c r="J34" s="12"/>
      <c r="K34" s="12"/>
      <c r="L34" s="12"/>
      <c r="M34" s="12"/>
      <c r="N34" s="15"/>
      <c r="O34" s="15"/>
      <c r="P34" s="15"/>
      <c r="Q34" s="15"/>
      <c r="R34" s="15"/>
      <c r="S34" s="15"/>
      <c r="T34" s="15"/>
      <c r="U34" s="15"/>
    </row>
    <row r="35" spans="1:21" ht="33.75" customHeight="1">
      <c r="A35" s="12"/>
      <c r="B35" s="12"/>
      <c r="C35" s="18"/>
      <c r="D35" s="12"/>
      <c r="E35" s="12"/>
      <c r="F35" s="12"/>
      <c r="G35" s="12"/>
      <c r="H35" s="12"/>
      <c r="I35" s="12"/>
      <c r="J35" s="12"/>
      <c r="K35" s="12"/>
      <c r="L35" s="12"/>
      <c r="M35" s="12"/>
      <c r="N35" s="15"/>
      <c r="O35" s="15"/>
      <c r="P35" s="15"/>
      <c r="Q35" s="15"/>
      <c r="R35" s="15"/>
      <c r="S35" s="15"/>
      <c r="T35" s="15"/>
      <c r="U35" s="15"/>
    </row>
    <row r="36" spans="1:21" ht="33.75" customHeight="1">
      <c r="A36" s="12"/>
      <c r="B36" s="12"/>
      <c r="C36" s="18"/>
      <c r="D36" s="12"/>
      <c r="E36" s="12"/>
      <c r="F36" s="12"/>
      <c r="G36" s="12"/>
      <c r="H36" s="12"/>
      <c r="I36" s="12"/>
      <c r="J36" s="12"/>
      <c r="K36" s="12"/>
      <c r="L36" s="12"/>
      <c r="M36" s="12"/>
      <c r="N36" s="15"/>
      <c r="O36" s="15"/>
      <c r="P36" s="15"/>
      <c r="Q36" s="15"/>
      <c r="R36" s="15"/>
      <c r="S36" s="15"/>
      <c r="T36" s="15"/>
      <c r="U36" s="15"/>
    </row>
    <row r="37" spans="1:21" ht="33.75" customHeight="1">
      <c r="A37" s="12"/>
      <c r="B37" s="12"/>
      <c r="C37" s="18"/>
      <c r="D37" s="12"/>
      <c r="E37" s="12"/>
      <c r="F37" s="12"/>
      <c r="G37" s="12"/>
      <c r="H37" s="12"/>
      <c r="I37" s="12"/>
      <c r="J37" s="12"/>
      <c r="K37" s="12"/>
      <c r="L37" s="12"/>
      <c r="M37" s="12"/>
      <c r="N37" s="15"/>
      <c r="O37" s="15"/>
      <c r="P37" s="15"/>
      <c r="Q37" s="15"/>
      <c r="R37" s="15"/>
      <c r="S37" s="15"/>
      <c r="T37" s="15"/>
      <c r="U37" s="15"/>
    </row>
    <row r="38" spans="1:21" ht="33.75" customHeight="1">
      <c r="A38" s="12"/>
      <c r="B38" s="12"/>
      <c r="C38" s="18"/>
      <c r="D38" s="12"/>
      <c r="E38" s="12"/>
      <c r="F38" s="12"/>
      <c r="G38" s="12"/>
      <c r="H38" s="12"/>
      <c r="I38" s="12"/>
      <c r="J38" s="12"/>
      <c r="K38" s="12"/>
      <c r="L38" s="12"/>
      <c r="M38" s="12"/>
      <c r="N38" s="15"/>
      <c r="O38" s="15"/>
      <c r="P38" s="15"/>
      <c r="Q38" s="15"/>
      <c r="R38" s="15"/>
      <c r="S38" s="15"/>
      <c r="T38" s="15"/>
      <c r="U38" s="15"/>
    </row>
    <row r="39" spans="1:21" ht="33.75" customHeight="1">
      <c r="A39" s="12"/>
      <c r="B39" s="12"/>
      <c r="C39" s="18"/>
      <c r="D39" s="12"/>
      <c r="E39" s="12"/>
      <c r="F39" s="12"/>
      <c r="G39" s="12"/>
      <c r="H39" s="12"/>
      <c r="I39" s="12"/>
      <c r="J39" s="12"/>
      <c r="K39" s="12"/>
      <c r="L39" s="12"/>
      <c r="M39" s="12"/>
      <c r="N39" s="15"/>
      <c r="O39" s="15"/>
      <c r="P39" s="15"/>
      <c r="Q39" s="15"/>
      <c r="R39" s="15"/>
      <c r="S39" s="15"/>
      <c r="T39" s="15"/>
      <c r="U39" s="15"/>
    </row>
    <row r="40" spans="1:21" ht="33.75" customHeight="1">
      <c r="A40" s="12"/>
      <c r="B40" s="12"/>
      <c r="C40" s="18"/>
      <c r="D40" s="12"/>
      <c r="E40" s="12"/>
      <c r="F40" s="12"/>
      <c r="G40" s="12"/>
      <c r="H40" s="12"/>
      <c r="I40" s="12"/>
      <c r="J40" s="12"/>
      <c r="K40" s="12"/>
      <c r="L40" s="12"/>
      <c r="M40" s="12"/>
      <c r="N40" s="15"/>
      <c r="O40" s="15"/>
      <c r="P40" s="15"/>
      <c r="Q40" s="15"/>
      <c r="R40" s="15"/>
      <c r="S40" s="15"/>
      <c r="T40" s="15"/>
      <c r="U40" s="15"/>
    </row>
    <row r="41" spans="1:21" ht="33.75" customHeight="1">
      <c r="A41" s="12"/>
      <c r="B41" s="12"/>
      <c r="C41" s="18"/>
      <c r="D41" s="12"/>
      <c r="E41" s="12"/>
      <c r="F41" s="12"/>
      <c r="G41" s="12"/>
      <c r="H41" s="12"/>
      <c r="I41" s="12"/>
      <c r="J41" s="12"/>
      <c r="K41" s="12"/>
      <c r="L41" s="12"/>
      <c r="M41" s="12"/>
      <c r="N41" s="15"/>
      <c r="O41" s="15"/>
      <c r="P41" s="15"/>
      <c r="Q41" s="15"/>
      <c r="R41" s="15"/>
      <c r="S41" s="15"/>
      <c r="T41" s="15"/>
      <c r="U41" s="15"/>
    </row>
    <row r="42" spans="1:21" ht="33.75" customHeight="1">
      <c r="A42" s="12"/>
      <c r="B42" s="12"/>
      <c r="C42" s="18"/>
      <c r="D42" s="12"/>
      <c r="E42" s="12"/>
      <c r="F42" s="12"/>
      <c r="G42" s="12"/>
      <c r="H42" s="12"/>
      <c r="I42" s="12"/>
      <c r="J42" s="12"/>
      <c r="K42" s="12"/>
      <c r="L42" s="12"/>
      <c r="M42" s="12"/>
      <c r="N42" s="15"/>
      <c r="O42" s="15"/>
      <c r="P42" s="15"/>
      <c r="Q42" s="15"/>
      <c r="R42" s="15"/>
      <c r="S42" s="15"/>
      <c r="T42" s="15"/>
      <c r="U42" s="15"/>
    </row>
    <row r="43" spans="1:21" ht="33.75" customHeight="1">
      <c r="A43" s="12"/>
      <c r="B43" s="12"/>
      <c r="C43" s="18"/>
      <c r="D43" s="12"/>
      <c r="E43" s="12"/>
      <c r="F43" s="12"/>
      <c r="G43" s="12"/>
      <c r="H43" s="12"/>
      <c r="I43" s="12"/>
      <c r="J43" s="12"/>
      <c r="K43" s="12"/>
      <c r="L43" s="12"/>
      <c r="M43" s="12"/>
      <c r="N43" s="15"/>
      <c r="O43" s="15"/>
      <c r="P43" s="15"/>
      <c r="Q43" s="15"/>
      <c r="R43" s="15"/>
      <c r="S43" s="15"/>
      <c r="T43" s="15"/>
      <c r="U43" s="15"/>
    </row>
    <row r="44" spans="1:21" ht="33.75" customHeight="1">
      <c r="A44" s="12"/>
      <c r="B44" s="12"/>
      <c r="C44" s="18"/>
      <c r="D44" s="12"/>
      <c r="E44" s="12"/>
      <c r="F44" s="12"/>
      <c r="G44" s="12"/>
      <c r="H44" s="12"/>
      <c r="I44" s="12"/>
      <c r="J44" s="12"/>
      <c r="K44" s="12"/>
      <c r="L44" s="12"/>
      <c r="M44" s="12"/>
      <c r="N44" s="15"/>
      <c r="O44" s="15"/>
      <c r="P44" s="15"/>
      <c r="Q44" s="15"/>
      <c r="R44" s="15"/>
      <c r="S44" s="15"/>
      <c r="T44" s="15"/>
      <c r="U44" s="15"/>
    </row>
    <row r="45" spans="1:21" ht="33.75" customHeight="1">
      <c r="A45" s="12"/>
      <c r="B45" s="12"/>
      <c r="C45" s="18"/>
      <c r="D45" s="12"/>
      <c r="E45" s="12"/>
      <c r="F45" s="12"/>
      <c r="G45" s="12"/>
      <c r="H45" s="12"/>
      <c r="I45" s="12"/>
      <c r="J45" s="12"/>
      <c r="K45" s="12"/>
      <c r="L45" s="12"/>
      <c r="M45" s="12"/>
      <c r="N45" s="15"/>
      <c r="O45" s="15"/>
      <c r="P45" s="15"/>
      <c r="Q45" s="15"/>
      <c r="R45" s="15"/>
      <c r="S45" s="15"/>
      <c r="T45" s="15"/>
      <c r="U45" s="15"/>
    </row>
    <row r="46" spans="1:21" ht="33.75" customHeight="1">
      <c r="A46" s="12"/>
      <c r="B46" s="12"/>
      <c r="C46" s="18"/>
      <c r="D46" s="12"/>
      <c r="E46" s="12"/>
      <c r="F46" s="12"/>
      <c r="G46" s="12"/>
      <c r="H46" s="12"/>
      <c r="I46" s="12"/>
      <c r="J46" s="12"/>
      <c r="K46" s="12"/>
      <c r="L46" s="12"/>
      <c r="M46" s="12"/>
      <c r="N46" s="15"/>
      <c r="O46" s="15"/>
      <c r="P46" s="15"/>
      <c r="Q46" s="15"/>
      <c r="R46" s="15"/>
      <c r="S46" s="15"/>
      <c r="T46" s="15"/>
      <c r="U46" s="15"/>
    </row>
    <row r="47" spans="1:21" ht="33.75" customHeight="1">
      <c r="A47" s="12"/>
      <c r="B47" s="12"/>
      <c r="C47" s="18"/>
      <c r="D47" s="12"/>
      <c r="E47" s="12"/>
      <c r="F47" s="12"/>
      <c r="G47" s="12"/>
      <c r="H47" s="12"/>
      <c r="I47" s="12"/>
      <c r="J47" s="12"/>
      <c r="K47" s="12"/>
      <c r="L47" s="12"/>
      <c r="M47" s="12"/>
      <c r="N47" s="15"/>
      <c r="O47" s="15"/>
      <c r="P47" s="15"/>
      <c r="Q47" s="15"/>
      <c r="R47" s="15"/>
      <c r="S47" s="15"/>
      <c r="T47" s="15"/>
      <c r="U47" s="15"/>
    </row>
    <row r="48" spans="1:21" ht="33.75" customHeight="1">
      <c r="A48" s="12"/>
      <c r="B48" s="12"/>
      <c r="C48" s="18"/>
      <c r="D48" s="12"/>
      <c r="E48" s="12"/>
      <c r="F48" s="12"/>
      <c r="G48" s="12"/>
      <c r="H48" s="12"/>
      <c r="I48" s="12"/>
      <c r="J48" s="12"/>
      <c r="K48" s="12"/>
      <c r="L48" s="12"/>
      <c r="M48" s="12"/>
      <c r="N48" s="15"/>
      <c r="O48" s="15"/>
      <c r="P48" s="15"/>
      <c r="Q48" s="15"/>
      <c r="R48" s="15"/>
      <c r="S48" s="15"/>
      <c r="T48" s="15"/>
      <c r="U48" s="15"/>
    </row>
    <row r="49" spans="1:21" ht="33.75" customHeight="1">
      <c r="A49" s="12"/>
      <c r="B49" s="12"/>
      <c r="C49" s="18"/>
      <c r="D49" s="12"/>
      <c r="E49" s="12"/>
      <c r="F49" s="12"/>
      <c r="G49" s="12"/>
      <c r="H49" s="12"/>
      <c r="I49" s="12"/>
      <c r="J49" s="12"/>
      <c r="K49" s="12"/>
      <c r="L49" s="12"/>
      <c r="M49" s="12"/>
      <c r="N49" s="15"/>
      <c r="O49" s="15"/>
      <c r="P49" s="15"/>
      <c r="Q49" s="15"/>
      <c r="R49" s="15"/>
      <c r="S49" s="15"/>
      <c r="T49" s="15"/>
      <c r="U49" s="15"/>
    </row>
    <row r="50" spans="1:21" ht="33.75" customHeight="1">
      <c r="A50" s="12"/>
      <c r="B50" s="12"/>
      <c r="C50" s="18"/>
      <c r="D50" s="12"/>
      <c r="E50" s="12"/>
      <c r="F50" s="12"/>
      <c r="G50" s="12"/>
      <c r="H50" s="12"/>
      <c r="I50" s="12"/>
      <c r="J50" s="12"/>
      <c r="K50" s="12"/>
      <c r="L50" s="12"/>
      <c r="M50" s="12"/>
      <c r="N50" s="15"/>
      <c r="O50" s="15"/>
      <c r="P50" s="15"/>
      <c r="Q50" s="15"/>
      <c r="R50" s="15"/>
      <c r="S50" s="15"/>
      <c r="T50" s="15"/>
      <c r="U50" s="15"/>
    </row>
    <row r="51" spans="1:21" ht="33.75" customHeight="1">
      <c r="A51" s="12"/>
      <c r="B51" s="12"/>
      <c r="C51" s="18"/>
      <c r="D51" s="12"/>
      <c r="E51" s="12"/>
      <c r="F51" s="12"/>
      <c r="G51" s="12"/>
      <c r="H51" s="12"/>
      <c r="I51" s="12"/>
      <c r="J51" s="12"/>
      <c r="K51" s="12"/>
      <c r="L51" s="12"/>
      <c r="M51" s="12"/>
      <c r="N51" s="15"/>
      <c r="O51" s="15"/>
      <c r="P51" s="15"/>
      <c r="Q51" s="15"/>
      <c r="R51" s="15"/>
      <c r="S51" s="15"/>
      <c r="T51" s="15"/>
      <c r="U51" s="15"/>
    </row>
    <row r="52" spans="1:21" ht="33.75" customHeight="1">
      <c r="A52" s="12"/>
      <c r="B52" s="12"/>
      <c r="C52" s="18"/>
      <c r="D52" s="12"/>
      <c r="E52" s="12"/>
      <c r="F52" s="12"/>
      <c r="G52" s="12"/>
      <c r="H52" s="12"/>
      <c r="I52" s="12"/>
      <c r="J52" s="12"/>
      <c r="K52" s="12"/>
      <c r="L52" s="12"/>
      <c r="M52" s="12"/>
      <c r="N52" s="15"/>
      <c r="O52" s="15"/>
      <c r="P52" s="15"/>
      <c r="Q52" s="15"/>
      <c r="R52" s="15"/>
      <c r="S52" s="15"/>
      <c r="T52" s="15"/>
      <c r="U52" s="15"/>
    </row>
    <row r="53" spans="1:21" ht="33.75" customHeight="1">
      <c r="A53" s="12"/>
      <c r="B53" s="12"/>
      <c r="C53" s="18"/>
      <c r="D53" s="12"/>
      <c r="E53" s="12"/>
      <c r="F53" s="12"/>
      <c r="G53" s="12"/>
      <c r="H53" s="12"/>
      <c r="I53" s="12"/>
      <c r="J53" s="12"/>
      <c r="K53" s="12"/>
      <c r="L53" s="12"/>
      <c r="M53" s="12"/>
      <c r="N53" s="15"/>
      <c r="O53" s="15"/>
      <c r="P53" s="15"/>
      <c r="Q53" s="15"/>
      <c r="R53" s="15"/>
      <c r="S53" s="15"/>
      <c r="T53" s="15"/>
      <c r="U53" s="15"/>
    </row>
    <row r="54" spans="1:21" ht="33.75" customHeight="1">
      <c r="A54" s="12"/>
      <c r="B54" s="12"/>
      <c r="C54" s="18"/>
      <c r="D54" s="12"/>
      <c r="E54" s="12"/>
      <c r="F54" s="12"/>
      <c r="G54" s="12"/>
      <c r="H54" s="12"/>
      <c r="I54" s="12"/>
      <c r="J54" s="12"/>
      <c r="K54" s="12"/>
      <c r="L54" s="12"/>
      <c r="M54" s="12"/>
      <c r="N54" s="15"/>
      <c r="O54" s="15"/>
      <c r="P54" s="15"/>
      <c r="Q54" s="15"/>
      <c r="R54" s="15"/>
      <c r="S54" s="15"/>
      <c r="T54" s="15"/>
      <c r="U54" s="15"/>
    </row>
    <row r="55" spans="1:21" ht="33.75" customHeight="1">
      <c r="A55" s="12"/>
      <c r="B55" s="12"/>
      <c r="C55" s="18"/>
      <c r="D55" s="12"/>
      <c r="E55" s="12"/>
      <c r="F55" s="12"/>
      <c r="G55" s="12"/>
      <c r="H55" s="12"/>
      <c r="I55" s="12"/>
      <c r="J55" s="12"/>
      <c r="K55" s="12"/>
      <c r="L55" s="12"/>
      <c r="M55" s="12"/>
      <c r="N55" s="15"/>
      <c r="O55" s="15"/>
      <c r="P55" s="15"/>
      <c r="Q55" s="15"/>
      <c r="R55" s="15"/>
      <c r="S55" s="15"/>
      <c r="T55" s="15"/>
      <c r="U55" s="15"/>
    </row>
    <row r="56" spans="1:21" ht="33.75" customHeight="1">
      <c r="A56" s="12"/>
      <c r="B56" s="12"/>
      <c r="C56" s="18"/>
      <c r="D56" s="12"/>
      <c r="E56" s="12"/>
      <c r="F56" s="12"/>
      <c r="G56" s="12"/>
      <c r="H56" s="12"/>
      <c r="I56" s="12"/>
      <c r="J56" s="12"/>
      <c r="K56" s="12"/>
      <c r="L56" s="12"/>
      <c r="M56" s="12"/>
      <c r="N56" s="15"/>
      <c r="O56" s="15"/>
      <c r="P56" s="15"/>
      <c r="Q56" s="15"/>
      <c r="R56" s="15"/>
      <c r="S56" s="15"/>
      <c r="T56" s="15"/>
      <c r="U56" s="15"/>
    </row>
    <row r="57" spans="1:21" ht="33.75" customHeight="1">
      <c r="A57" s="12"/>
      <c r="B57" s="12"/>
      <c r="C57" s="18"/>
      <c r="D57" s="12"/>
      <c r="E57" s="12"/>
      <c r="F57" s="12"/>
      <c r="G57" s="12"/>
      <c r="H57" s="12"/>
      <c r="I57" s="12"/>
      <c r="J57" s="12"/>
      <c r="K57" s="12"/>
      <c r="L57" s="12"/>
      <c r="M57" s="12"/>
      <c r="N57" s="15"/>
      <c r="O57" s="15"/>
      <c r="P57" s="15"/>
      <c r="Q57" s="15"/>
      <c r="R57" s="15"/>
      <c r="S57" s="15"/>
      <c r="T57" s="15"/>
      <c r="U57" s="15"/>
    </row>
    <row r="58" spans="1:21" ht="33.75" customHeight="1">
      <c r="A58" s="12"/>
      <c r="B58" s="12"/>
      <c r="C58" s="18"/>
      <c r="D58" s="12"/>
      <c r="E58" s="12"/>
      <c r="F58" s="12"/>
      <c r="G58" s="12"/>
      <c r="H58" s="12"/>
      <c r="I58" s="12"/>
      <c r="J58" s="12"/>
      <c r="K58" s="12"/>
      <c r="L58" s="12"/>
      <c r="M58" s="12"/>
      <c r="N58" s="15"/>
      <c r="O58" s="15"/>
      <c r="P58" s="15"/>
      <c r="Q58" s="15"/>
      <c r="R58" s="15"/>
      <c r="S58" s="15"/>
      <c r="T58" s="15"/>
      <c r="U58" s="15"/>
    </row>
    <row r="59" spans="1:21" ht="33.75" customHeight="1">
      <c r="A59" s="12"/>
      <c r="B59" s="12"/>
      <c r="C59" s="18"/>
      <c r="D59" s="12"/>
      <c r="E59" s="12"/>
      <c r="F59" s="12"/>
      <c r="G59" s="12"/>
      <c r="H59" s="12"/>
      <c r="I59" s="12"/>
      <c r="J59" s="12"/>
      <c r="K59" s="12"/>
      <c r="L59" s="12"/>
      <c r="M59" s="12"/>
      <c r="N59" s="15"/>
      <c r="O59" s="15"/>
      <c r="P59" s="15"/>
      <c r="Q59" s="15"/>
      <c r="R59" s="15"/>
      <c r="S59" s="15"/>
      <c r="T59" s="15"/>
      <c r="U59" s="15"/>
    </row>
    <row r="60" spans="1:21" ht="33.75" customHeight="1">
      <c r="A60" s="12"/>
      <c r="B60" s="12"/>
      <c r="C60" s="18"/>
      <c r="D60" s="12"/>
      <c r="E60" s="12"/>
      <c r="F60" s="12"/>
      <c r="G60" s="12"/>
      <c r="H60" s="12"/>
      <c r="I60" s="12"/>
      <c r="J60" s="12"/>
      <c r="K60" s="12"/>
      <c r="L60" s="12"/>
      <c r="M60" s="12"/>
      <c r="N60" s="15"/>
      <c r="O60" s="15"/>
      <c r="P60" s="15"/>
      <c r="Q60" s="15"/>
      <c r="R60" s="15"/>
      <c r="S60" s="15"/>
      <c r="T60" s="15"/>
      <c r="U60" s="15"/>
    </row>
    <row r="61" spans="1:21" ht="33.75" customHeight="1">
      <c r="A61" s="12"/>
      <c r="B61" s="12"/>
      <c r="C61" s="18"/>
      <c r="D61" s="12"/>
      <c r="E61" s="12"/>
      <c r="F61" s="12"/>
      <c r="G61" s="12"/>
      <c r="H61" s="12"/>
      <c r="I61" s="12"/>
      <c r="J61" s="12"/>
      <c r="K61" s="12"/>
      <c r="L61" s="12"/>
      <c r="M61" s="12"/>
      <c r="N61" s="15"/>
      <c r="O61" s="15"/>
      <c r="P61" s="15"/>
      <c r="Q61" s="15"/>
      <c r="R61" s="15"/>
      <c r="S61" s="15"/>
      <c r="T61" s="15"/>
      <c r="U61" s="15"/>
    </row>
    <row r="62" spans="1:21" ht="33.75" customHeight="1">
      <c r="A62" s="12"/>
      <c r="B62" s="12"/>
      <c r="C62" s="18"/>
      <c r="D62" s="12"/>
      <c r="E62" s="12"/>
      <c r="F62" s="12"/>
      <c r="G62" s="12"/>
      <c r="H62" s="12"/>
      <c r="I62" s="12"/>
      <c r="J62" s="12"/>
      <c r="K62" s="12"/>
      <c r="L62" s="12"/>
      <c r="M62" s="12"/>
      <c r="N62" s="15"/>
      <c r="O62" s="15"/>
      <c r="P62" s="15"/>
      <c r="Q62" s="15"/>
      <c r="R62" s="15"/>
      <c r="S62" s="15"/>
      <c r="T62" s="15"/>
      <c r="U62" s="15"/>
    </row>
    <row r="63" spans="1:21" ht="33.75" customHeight="1">
      <c r="A63" s="12"/>
      <c r="B63" s="12"/>
      <c r="C63" s="18"/>
      <c r="D63" s="12"/>
      <c r="E63" s="12"/>
      <c r="F63" s="12"/>
      <c r="G63" s="12"/>
      <c r="H63" s="12"/>
      <c r="I63" s="12"/>
      <c r="J63" s="12"/>
      <c r="K63" s="12"/>
      <c r="L63" s="12"/>
      <c r="M63" s="12"/>
      <c r="N63" s="15"/>
      <c r="O63" s="15"/>
      <c r="P63" s="15"/>
      <c r="Q63" s="15"/>
      <c r="R63" s="15"/>
      <c r="S63" s="15"/>
      <c r="T63" s="15"/>
      <c r="U63" s="15"/>
    </row>
    <row r="64" spans="1:21" ht="33.75" customHeight="1">
      <c r="A64" s="12"/>
      <c r="B64" s="12"/>
      <c r="C64" s="18"/>
      <c r="D64" s="12"/>
      <c r="E64" s="12"/>
      <c r="F64" s="12"/>
      <c r="G64" s="12"/>
      <c r="H64" s="12"/>
      <c r="I64" s="12"/>
      <c r="J64" s="12"/>
      <c r="K64" s="12"/>
      <c r="L64" s="12"/>
      <c r="M64" s="12"/>
      <c r="N64" s="15"/>
      <c r="O64" s="15"/>
      <c r="P64" s="15"/>
      <c r="Q64" s="15"/>
      <c r="R64" s="15"/>
      <c r="S64" s="15"/>
      <c r="T64" s="15"/>
      <c r="U64" s="15"/>
    </row>
    <row r="65" spans="1:21" ht="33.75" customHeight="1">
      <c r="A65" s="12"/>
      <c r="B65" s="12"/>
      <c r="C65" s="18"/>
      <c r="D65" s="12"/>
      <c r="E65" s="12"/>
      <c r="F65" s="12"/>
      <c r="G65" s="12"/>
      <c r="H65" s="12"/>
      <c r="I65" s="12"/>
      <c r="J65" s="12"/>
      <c r="K65" s="12"/>
      <c r="L65" s="12"/>
      <c r="M65" s="12"/>
      <c r="N65" s="15"/>
      <c r="O65" s="15"/>
      <c r="P65" s="15"/>
      <c r="Q65" s="15"/>
      <c r="R65" s="15"/>
      <c r="S65" s="15"/>
      <c r="T65" s="15"/>
      <c r="U65" s="15"/>
    </row>
    <row r="66" spans="1:21" ht="33.75" customHeight="1">
      <c r="A66" s="12"/>
      <c r="B66" s="12"/>
      <c r="C66" s="18"/>
      <c r="D66" s="12"/>
      <c r="E66" s="12"/>
      <c r="F66" s="12"/>
      <c r="G66" s="12"/>
      <c r="H66" s="12"/>
      <c r="I66" s="12"/>
      <c r="J66" s="12"/>
      <c r="K66" s="12"/>
      <c r="L66" s="12"/>
      <c r="M66" s="12"/>
      <c r="N66" s="15"/>
      <c r="O66" s="15"/>
      <c r="P66" s="15"/>
      <c r="Q66" s="15"/>
      <c r="R66" s="15"/>
      <c r="S66" s="15"/>
      <c r="T66" s="15"/>
      <c r="U66" s="15"/>
    </row>
    <row r="67" spans="1:21" ht="33.75" customHeight="1">
      <c r="A67" s="12"/>
      <c r="B67" s="12"/>
      <c r="C67" s="18"/>
      <c r="D67" s="12"/>
      <c r="E67" s="12"/>
      <c r="F67" s="12"/>
      <c r="G67" s="12"/>
      <c r="H67" s="12"/>
      <c r="I67" s="12"/>
      <c r="J67" s="12"/>
      <c r="K67" s="12"/>
      <c r="L67" s="12"/>
      <c r="M67" s="12"/>
      <c r="N67" s="15"/>
      <c r="O67" s="15"/>
      <c r="P67" s="15"/>
      <c r="Q67" s="15"/>
      <c r="R67" s="15"/>
      <c r="S67" s="15"/>
      <c r="T67" s="15"/>
      <c r="U67" s="15"/>
    </row>
    <row r="68" spans="1:21" ht="33.75" customHeight="1">
      <c r="A68" s="12"/>
      <c r="B68" s="12"/>
      <c r="C68" s="18"/>
      <c r="D68" s="12"/>
      <c r="E68" s="12"/>
      <c r="F68" s="12"/>
      <c r="G68" s="12"/>
      <c r="H68" s="12"/>
      <c r="I68" s="12"/>
      <c r="J68" s="12"/>
      <c r="K68" s="12"/>
      <c r="L68" s="12"/>
      <c r="M68" s="12"/>
      <c r="N68" s="15"/>
      <c r="O68" s="15"/>
      <c r="P68" s="15"/>
      <c r="Q68" s="15"/>
      <c r="R68" s="15"/>
      <c r="S68" s="15"/>
      <c r="T68" s="15"/>
      <c r="U68" s="15"/>
    </row>
    <row r="69" spans="1:21" ht="33.75" customHeight="1">
      <c r="A69" s="12"/>
      <c r="B69" s="12"/>
      <c r="C69" s="18"/>
      <c r="D69" s="12"/>
      <c r="E69" s="12"/>
      <c r="F69" s="12"/>
      <c r="G69" s="12"/>
      <c r="H69" s="12"/>
      <c r="I69" s="12"/>
      <c r="J69" s="12"/>
      <c r="K69" s="12"/>
      <c r="L69" s="12"/>
      <c r="M69" s="12"/>
      <c r="N69" s="15"/>
      <c r="O69" s="15"/>
      <c r="P69" s="15"/>
      <c r="Q69" s="15"/>
      <c r="R69" s="15"/>
      <c r="S69" s="15"/>
      <c r="T69" s="15"/>
      <c r="U69" s="15"/>
    </row>
    <row r="70" spans="1:21" ht="33.75" customHeight="1">
      <c r="A70" s="12"/>
      <c r="B70" s="12"/>
      <c r="C70" s="18"/>
      <c r="D70" s="12"/>
      <c r="E70" s="12"/>
      <c r="F70" s="12"/>
      <c r="G70" s="12"/>
      <c r="H70" s="12"/>
      <c r="I70" s="12"/>
      <c r="J70" s="12"/>
      <c r="K70" s="12"/>
      <c r="L70" s="12"/>
      <c r="M70" s="12"/>
      <c r="N70" s="15"/>
      <c r="O70" s="15"/>
      <c r="P70" s="15"/>
      <c r="Q70" s="15"/>
      <c r="R70" s="15"/>
      <c r="S70" s="15"/>
      <c r="T70" s="15"/>
      <c r="U70" s="15"/>
    </row>
    <row r="71" spans="1:21" ht="33.75" customHeight="1">
      <c r="A71" s="12"/>
      <c r="B71" s="12"/>
      <c r="C71" s="18"/>
      <c r="D71" s="12"/>
      <c r="E71" s="12"/>
      <c r="F71" s="12"/>
      <c r="G71" s="12"/>
      <c r="H71" s="12"/>
      <c r="I71" s="12"/>
      <c r="J71" s="12"/>
      <c r="K71" s="12"/>
      <c r="L71" s="12"/>
      <c r="M71" s="12"/>
      <c r="N71" s="15"/>
      <c r="O71" s="15"/>
      <c r="P71" s="15"/>
      <c r="Q71" s="15"/>
      <c r="R71" s="15"/>
      <c r="S71" s="15"/>
      <c r="T71" s="15"/>
      <c r="U71" s="15"/>
    </row>
    <row r="72" spans="1:21" ht="33.75" customHeight="1">
      <c r="A72" s="12"/>
      <c r="B72" s="12"/>
      <c r="C72" s="18"/>
      <c r="D72" s="12"/>
      <c r="E72" s="12"/>
      <c r="F72" s="12"/>
      <c r="G72" s="12"/>
      <c r="H72" s="12"/>
      <c r="I72" s="12"/>
      <c r="J72" s="12"/>
      <c r="K72" s="12"/>
      <c r="L72" s="12"/>
      <c r="M72" s="12"/>
      <c r="N72" s="15"/>
      <c r="O72" s="15"/>
      <c r="P72" s="15"/>
      <c r="Q72" s="15"/>
      <c r="R72" s="15"/>
      <c r="S72" s="15"/>
      <c r="T72" s="15"/>
      <c r="U72" s="15"/>
    </row>
    <row r="73" spans="1:21" ht="33.75" customHeight="1">
      <c r="A73" s="12"/>
      <c r="B73" s="12"/>
      <c r="C73" s="18"/>
      <c r="D73" s="12"/>
      <c r="E73" s="12"/>
      <c r="F73" s="12"/>
      <c r="G73" s="12"/>
      <c r="H73" s="12"/>
      <c r="I73" s="12"/>
      <c r="J73" s="12"/>
      <c r="K73" s="12"/>
      <c r="L73" s="12"/>
      <c r="M73" s="12"/>
      <c r="N73" s="15"/>
      <c r="O73" s="15"/>
      <c r="P73" s="15"/>
      <c r="Q73" s="15"/>
      <c r="R73" s="15"/>
      <c r="S73" s="15"/>
      <c r="T73" s="15"/>
      <c r="U73" s="15"/>
    </row>
    <row r="74" spans="1:21" ht="33.75" customHeight="1">
      <c r="A74" s="12"/>
      <c r="B74" s="12"/>
      <c r="C74" s="18"/>
      <c r="D74" s="12"/>
      <c r="E74" s="12"/>
      <c r="F74" s="12"/>
      <c r="G74" s="12"/>
      <c r="H74" s="12"/>
      <c r="I74" s="12"/>
      <c r="J74" s="12"/>
      <c r="K74" s="12"/>
      <c r="L74" s="12"/>
      <c r="M74" s="12"/>
      <c r="N74" s="15"/>
      <c r="O74" s="15"/>
      <c r="P74" s="15"/>
      <c r="Q74" s="15"/>
      <c r="R74" s="15"/>
      <c r="S74" s="15"/>
      <c r="T74" s="15"/>
      <c r="U74" s="15"/>
    </row>
    <row r="75" spans="1:21" ht="33.75" customHeight="1">
      <c r="A75" s="12"/>
      <c r="B75" s="12"/>
      <c r="C75" s="18"/>
      <c r="D75" s="12"/>
      <c r="E75" s="12"/>
      <c r="F75" s="12"/>
      <c r="G75" s="12"/>
      <c r="H75" s="12"/>
      <c r="I75" s="12"/>
      <c r="J75" s="12"/>
      <c r="K75" s="12"/>
      <c r="L75" s="12"/>
      <c r="M75" s="12"/>
      <c r="N75" s="15"/>
      <c r="O75" s="15"/>
      <c r="P75" s="15"/>
      <c r="Q75" s="15"/>
      <c r="R75" s="15"/>
      <c r="S75" s="15"/>
      <c r="T75" s="15"/>
      <c r="U75" s="15"/>
    </row>
    <row r="76" spans="1:21" ht="33.75" customHeight="1">
      <c r="A76" s="12"/>
      <c r="B76" s="12"/>
      <c r="C76" s="18"/>
      <c r="D76" s="12"/>
      <c r="E76" s="12"/>
      <c r="F76" s="12"/>
      <c r="G76" s="12"/>
      <c r="H76" s="12"/>
      <c r="I76" s="12"/>
      <c r="J76" s="12"/>
      <c r="K76" s="12"/>
      <c r="L76" s="12"/>
      <c r="M76" s="12"/>
      <c r="N76" s="15"/>
      <c r="O76" s="15"/>
      <c r="P76" s="15"/>
      <c r="Q76" s="15"/>
      <c r="R76" s="15"/>
      <c r="S76" s="15"/>
      <c r="T76" s="15"/>
      <c r="U76" s="15"/>
    </row>
    <row r="77" spans="1:21" ht="33.75" customHeight="1">
      <c r="A77" s="12"/>
      <c r="B77" s="12"/>
      <c r="C77" s="18"/>
      <c r="D77" s="12"/>
      <c r="E77" s="12"/>
      <c r="F77" s="12"/>
      <c r="G77" s="12"/>
      <c r="H77" s="12"/>
      <c r="I77" s="12"/>
      <c r="J77" s="12"/>
      <c r="K77" s="12"/>
      <c r="L77" s="12"/>
      <c r="M77" s="12"/>
      <c r="N77" s="15"/>
      <c r="O77" s="15"/>
      <c r="P77" s="15"/>
      <c r="Q77" s="15"/>
      <c r="R77" s="15"/>
      <c r="S77" s="15"/>
      <c r="T77" s="15"/>
      <c r="U77" s="15"/>
    </row>
    <row r="78" spans="1:21" ht="33.75" customHeight="1">
      <c r="A78" s="12"/>
      <c r="B78" s="12"/>
      <c r="C78" s="18"/>
      <c r="D78" s="12"/>
      <c r="E78" s="12"/>
      <c r="F78" s="12"/>
      <c r="G78" s="12"/>
      <c r="H78" s="12"/>
      <c r="I78" s="12"/>
      <c r="J78" s="12"/>
      <c r="K78" s="12"/>
      <c r="L78" s="12"/>
      <c r="M78" s="12"/>
      <c r="N78" s="15"/>
      <c r="O78" s="15"/>
      <c r="P78" s="15"/>
      <c r="Q78" s="15"/>
      <c r="R78" s="15"/>
      <c r="S78" s="15"/>
      <c r="T78" s="15"/>
      <c r="U78" s="15"/>
    </row>
    <row r="79" spans="1:21" ht="33.75" customHeight="1">
      <c r="A79" s="12"/>
      <c r="B79" s="12"/>
      <c r="C79" s="18"/>
      <c r="D79" s="12"/>
      <c r="E79" s="12"/>
      <c r="F79" s="12"/>
      <c r="G79" s="12"/>
      <c r="H79" s="12"/>
      <c r="I79" s="12"/>
      <c r="J79" s="12"/>
      <c r="K79" s="12"/>
      <c r="L79" s="12"/>
      <c r="M79" s="12"/>
      <c r="N79" s="15"/>
      <c r="O79" s="15"/>
      <c r="P79" s="15"/>
      <c r="Q79" s="15"/>
      <c r="R79" s="15"/>
      <c r="S79" s="15"/>
      <c r="T79" s="15"/>
      <c r="U79" s="15"/>
    </row>
    <row r="80" spans="1:21" ht="33.75" customHeight="1">
      <c r="A80" s="12"/>
      <c r="B80" s="12"/>
      <c r="C80" s="18"/>
      <c r="D80" s="12"/>
      <c r="E80" s="12"/>
      <c r="F80" s="12"/>
      <c r="G80" s="12"/>
      <c r="H80" s="12"/>
      <c r="I80" s="12"/>
      <c r="J80" s="12"/>
      <c r="K80" s="12"/>
      <c r="L80" s="12"/>
      <c r="M80" s="12"/>
      <c r="N80" s="15"/>
      <c r="O80" s="15"/>
      <c r="P80" s="15"/>
      <c r="Q80" s="15"/>
      <c r="R80" s="15"/>
      <c r="S80" s="15"/>
      <c r="T80" s="15"/>
      <c r="U80" s="15"/>
    </row>
    <row r="81" spans="1:21" ht="33.75" customHeight="1">
      <c r="A81" s="12"/>
      <c r="B81" s="12"/>
      <c r="C81" s="18"/>
      <c r="D81" s="12"/>
      <c r="E81" s="12"/>
      <c r="F81" s="12"/>
      <c r="G81" s="12"/>
      <c r="H81" s="12"/>
      <c r="I81" s="12"/>
      <c r="J81" s="12"/>
      <c r="K81" s="12"/>
      <c r="L81" s="12"/>
      <c r="M81" s="12"/>
      <c r="N81" s="15"/>
      <c r="O81" s="15"/>
      <c r="P81" s="15"/>
      <c r="Q81" s="15"/>
      <c r="R81" s="15"/>
      <c r="S81" s="15"/>
      <c r="T81" s="15"/>
      <c r="U81" s="15"/>
    </row>
    <row r="82" spans="1:21" ht="33.75" customHeight="1">
      <c r="A82" s="12"/>
      <c r="B82" s="12"/>
      <c r="C82" s="18"/>
      <c r="D82" s="12"/>
      <c r="E82" s="12"/>
      <c r="F82" s="12"/>
      <c r="G82" s="12"/>
      <c r="H82" s="12"/>
      <c r="I82" s="12"/>
      <c r="J82" s="12"/>
      <c r="K82" s="12"/>
      <c r="L82" s="12"/>
      <c r="M82" s="12"/>
      <c r="N82" s="15"/>
      <c r="O82" s="15"/>
      <c r="P82" s="15"/>
      <c r="Q82" s="15"/>
      <c r="R82" s="15"/>
      <c r="S82" s="15"/>
      <c r="T82" s="15"/>
      <c r="U82" s="15"/>
    </row>
    <row r="83" spans="1:21" ht="33.75" customHeight="1">
      <c r="A83" s="12"/>
      <c r="B83" s="12"/>
      <c r="C83" s="18"/>
      <c r="D83" s="12"/>
      <c r="E83" s="12"/>
      <c r="F83" s="12"/>
      <c r="G83" s="12"/>
      <c r="H83" s="12"/>
      <c r="I83" s="12"/>
      <c r="J83" s="12"/>
      <c r="K83" s="12"/>
      <c r="L83" s="12"/>
      <c r="M83" s="12"/>
      <c r="N83" s="15"/>
      <c r="O83" s="15"/>
      <c r="P83" s="15"/>
      <c r="Q83" s="15"/>
      <c r="R83" s="15"/>
      <c r="S83" s="15"/>
      <c r="T83" s="15"/>
      <c r="U83" s="15"/>
    </row>
    <row r="84" spans="1:21" ht="33.75" customHeight="1">
      <c r="A84" s="12"/>
      <c r="B84" s="12"/>
      <c r="C84" s="18"/>
      <c r="D84" s="12"/>
      <c r="E84" s="12"/>
      <c r="F84" s="12"/>
      <c r="G84" s="12"/>
      <c r="H84" s="12"/>
      <c r="I84" s="12"/>
      <c r="J84" s="12"/>
      <c r="K84" s="12"/>
      <c r="L84" s="12"/>
      <c r="M84" s="12"/>
      <c r="N84" s="15"/>
      <c r="O84" s="15"/>
      <c r="P84" s="15"/>
      <c r="Q84" s="15"/>
      <c r="R84" s="15"/>
      <c r="S84" s="15"/>
      <c r="T84" s="15"/>
      <c r="U84" s="15"/>
    </row>
    <row r="85" spans="1:21" ht="33.75" customHeight="1">
      <c r="A85" s="12"/>
      <c r="B85" s="12"/>
      <c r="C85" s="18"/>
      <c r="D85" s="12"/>
      <c r="E85" s="12"/>
      <c r="F85" s="12"/>
      <c r="G85" s="12"/>
      <c r="H85" s="12"/>
      <c r="I85" s="12"/>
      <c r="J85" s="12"/>
      <c r="K85" s="12"/>
      <c r="L85" s="12"/>
      <c r="M85" s="12"/>
      <c r="N85" s="15"/>
      <c r="O85" s="15"/>
      <c r="P85" s="15"/>
      <c r="Q85" s="15"/>
      <c r="R85" s="15"/>
      <c r="S85" s="15"/>
      <c r="T85" s="15"/>
      <c r="U85" s="15"/>
    </row>
    <row r="86" spans="1:21" ht="33.75" customHeight="1">
      <c r="A86" s="12"/>
      <c r="B86" s="12"/>
      <c r="C86" s="18"/>
      <c r="D86" s="12"/>
      <c r="E86" s="12"/>
      <c r="F86" s="12"/>
      <c r="G86" s="12"/>
      <c r="H86" s="12"/>
      <c r="I86" s="12"/>
      <c r="J86" s="12"/>
      <c r="K86" s="12"/>
      <c r="L86" s="12"/>
      <c r="M86" s="12"/>
      <c r="N86" s="15"/>
      <c r="O86" s="15"/>
      <c r="P86" s="15"/>
      <c r="Q86" s="15"/>
      <c r="R86" s="15"/>
      <c r="S86" s="15"/>
      <c r="T86" s="15"/>
      <c r="U86" s="15"/>
    </row>
    <row r="87" spans="1:21" ht="33.75" customHeight="1">
      <c r="A87" s="12"/>
      <c r="B87" s="12"/>
      <c r="C87" s="18"/>
      <c r="D87" s="12"/>
      <c r="E87" s="12"/>
      <c r="F87" s="12"/>
      <c r="G87" s="12"/>
      <c r="H87" s="12"/>
      <c r="I87" s="12"/>
      <c r="J87" s="12"/>
      <c r="K87" s="12"/>
      <c r="L87" s="12"/>
      <c r="M87" s="12"/>
      <c r="N87" s="15"/>
      <c r="O87" s="15"/>
      <c r="P87" s="15"/>
      <c r="Q87" s="15"/>
      <c r="R87" s="15"/>
      <c r="S87" s="15"/>
      <c r="T87" s="15"/>
      <c r="U87" s="15"/>
    </row>
    <row r="88" spans="1:21" ht="33.75" customHeight="1">
      <c r="A88" s="12"/>
      <c r="B88" s="12"/>
      <c r="C88" s="18"/>
      <c r="D88" s="12"/>
      <c r="E88" s="12"/>
      <c r="F88" s="12"/>
      <c r="G88" s="12"/>
      <c r="H88" s="12"/>
      <c r="I88" s="12"/>
      <c r="J88" s="12"/>
      <c r="K88" s="12"/>
      <c r="L88" s="12"/>
      <c r="M88" s="12"/>
      <c r="N88" s="15"/>
      <c r="O88" s="15"/>
      <c r="P88" s="15"/>
      <c r="Q88" s="15"/>
      <c r="R88" s="15"/>
      <c r="S88" s="15"/>
      <c r="T88" s="15"/>
      <c r="U88" s="15"/>
    </row>
    <row r="89" spans="3:21" ht="33.75" customHeight="1">
      <c r="C89" s="18"/>
      <c r="D89" s="12"/>
      <c r="E89" s="12"/>
      <c r="F89" s="12"/>
      <c r="G89" s="12"/>
      <c r="H89" s="12"/>
      <c r="I89" s="12"/>
      <c r="J89" s="12"/>
      <c r="K89" s="12"/>
      <c r="L89" s="12"/>
      <c r="M89" s="12"/>
      <c r="N89" s="15"/>
      <c r="P89" s="15"/>
      <c r="Q89" s="15"/>
      <c r="R89" s="15"/>
      <c r="S89" s="15"/>
      <c r="T89" s="15"/>
      <c r="U89" s="15"/>
    </row>
    <row r="90" spans="3:21" ht="33.75" customHeight="1">
      <c r="C90" s="18"/>
      <c r="D90" s="12"/>
      <c r="E90" s="12"/>
      <c r="F90" s="12"/>
      <c r="G90" s="12"/>
      <c r="H90" s="12"/>
      <c r="I90" s="12"/>
      <c r="J90" s="12"/>
      <c r="K90" s="12"/>
      <c r="L90" s="12"/>
      <c r="M90" s="12"/>
      <c r="N90" s="15"/>
      <c r="P90" s="15"/>
      <c r="Q90" s="15"/>
      <c r="R90" s="15"/>
      <c r="S90" s="15"/>
      <c r="T90" s="15"/>
      <c r="U90" s="15"/>
    </row>
    <row r="91" spans="3:21" ht="33.75" customHeight="1">
      <c r="C91" s="18"/>
      <c r="D91" s="12"/>
      <c r="E91" s="12"/>
      <c r="F91" s="12"/>
      <c r="G91" s="12"/>
      <c r="H91" s="12"/>
      <c r="I91" s="12"/>
      <c r="J91" s="12"/>
      <c r="K91" s="12"/>
      <c r="L91" s="12"/>
      <c r="M91" s="12"/>
      <c r="N91" s="15"/>
      <c r="P91" s="15"/>
      <c r="Q91" s="15"/>
      <c r="R91" s="15"/>
      <c r="S91" s="15"/>
      <c r="T91" s="15"/>
      <c r="U91" s="15"/>
    </row>
    <row r="92" spans="3:21" ht="33.75" customHeight="1">
      <c r="C92" s="18"/>
      <c r="D92" s="12"/>
      <c r="E92" s="12"/>
      <c r="F92" s="12"/>
      <c r="G92" s="12"/>
      <c r="H92" s="12"/>
      <c r="I92" s="12"/>
      <c r="J92" s="12"/>
      <c r="K92" s="12"/>
      <c r="L92" s="12"/>
      <c r="M92" s="12"/>
      <c r="N92" s="15"/>
      <c r="P92" s="15"/>
      <c r="Q92" s="15"/>
      <c r="R92" s="15"/>
      <c r="S92" s="15"/>
      <c r="T92" s="15"/>
      <c r="U92" s="15"/>
    </row>
  </sheetData>
  <mergeCells count="71">
    <mergeCell ref="V21:V22"/>
    <mergeCell ref="V19:V20"/>
    <mergeCell ref="V17:V18"/>
    <mergeCell ref="C31:I31"/>
    <mergeCell ref="J31:P31"/>
    <mergeCell ref="D17:D18"/>
    <mergeCell ref="E19:E20"/>
    <mergeCell ref="E17:E18"/>
    <mergeCell ref="D19:D20"/>
    <mergeCell ref="C21:C22"/>
    <mergeCell ref="C19:C20"/>
    <mergeCell ref="C17:C18"/>
    <mergeCell ref="E21:E22"/>
    <mergeCell ref="D21:D22"/>
    <mergeCell ref="A25:S25"/>
    <mergeCell ref="J30:P30"/>
    <mergeCell ref="A23:A24"/>
    <mergeCell ref="B23:B24"/>
    <mergeCell ref="E23:E24"/>
    <mergeCell ref="C29:I29"/>
    <mergeCell ref="J29:P29"/>
    <mergeCell ref="C30:I30"/>
    <mergeCell ref="D23:D24"/>
    <mergeCell ref="C23:C24"/>
    <mergeCell ref="D3:U3"/>
    <mergeCell ref="A6:V6"/>
    <mergeCell ref="T7:U7"/>
    <mergeCell ref="V7:V8"/>
    <mergeCell ref="A1:C3"/>
    <mergeCell ref="D1:V1"/>
    <mergeCell ref="D2:V2"/>
    <mergeCell ref="C7:C8"/>
    <mergeCell ref="D7:E7"/>
    <mergeCell ref="F7:S7"/>
    <mergeCell ref="A5:C5"/>
    <mergeCell ref="D4:V4"/>
    <mergeCell ref="D5:V5"/>
    <mergeCell ref="A4:C4"/>
    <mergeCell ref="A7:A8"/>
    <mergeCell ref="B7:B8"/>
    <mergeCell ref="A9:A22"/>
    <mergeCell ref="C9:C10"/>
    <mergeCell ref="B17:B22"/>
    <mergeCell ref="C13:C14"/>
    <mergeCell ref="C11:C12"/>
    <mergeCell ref="B9:B16"/>
    <mergeCell ref="C15:C16"/>
    <mergeCell ref="D15:D16"/>
    <mergeCell ref="D13:D14"/>
    <mergeCell ref="D9:D10"/>
    <mergeCell ref="V11:V12"/>
    <mergeCell ref="E11:E12"/>
    <mergeCell ref="E9:E10"/>
    <mergeCell ref="U9:U10"/>
    <mergeCell ref="D11:D12"/>
    <mergeCell ref="V23:V24"/>
    <mergeCell ref="U11:U12"/>
    <mergeCell ref="E15:E16"/>
    <mergeCell ref="E13:E14"/>
    <mergeCell ref="U23:U24"/>
    <mergeCell ref="U15:U16"/>
    <mergeCell ref="T9:T16"/>
    <mergeCell ref="U13:U14"/>
    <mergeCell ref="T23:T24"/>
    <mergeCell ref="T17:T22"/>
    <mergeCell ref="U21:U22"/>
    <mergeCell ref="U19:U20"/>
    <mergeCell ref="U17:U18"/>
    <mergeCell ref="V9:V10"/>
    <mergeCell ref="V15:V16"/>
    <mergeCell ref="V13:V14"/>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0637F-FCD3-46FA-82B6-54B9B5BA170A}">
  <dimension ref="A1:BC1711"/>
  <sheetViews>
    <sheetView zoomScale="77" zoomScaleNormal="77" workbookViewId="0" topLeftCell="A1">
      <selection activeCell="I14" sqref="I14"/>
    </sheetView>
  </sheetViews>
  <sheetFormatPr defaultColWidth="11.421875" defaultRowHeight="15"/>
  <cols>
    <col min="3" max="3" width="26.421875" style="0" customWidth="1"/>
    <col min="5" max="9" width="18.7109375" style="0" bestFit="1" customWidth="1"/>
    <col min="10" max="12" width="4.421875" style="0" hidden="1" customWidth="1"/>
    <col min="13" max="17" width="4.140625" style="0" hidden="1" customWidth="1"/>
    <col min="18" max="18" width="4.8515625" style="0" hidden="1" customWidth="1"/>
    <col min="19" max="19" width="13.57421875" style="0" hidden="1" customWidth="1"/>
    <col min="20" max="20" width="15.57421875" style="0" bestFit="1" customWidth="1"/>
    <col min="21" max="21" width="17.00390625" style="0" bestFit="1" customWidth="1"/>
    <col min="22" max="22" width="17.421875" style="0" bestFit="1" customWidth="1"/>
    <col min="23" max="23" width="4.421875" style="0" hidden="1" customWidth="1"/>
    <col min="24" max="24" width="4.57421875" style="0" hidden="1" customWidth="1"/>
    <col min="25" max="25" width="4.421875" style="0" hidden="1" customWidth="1"/>
    <col min="26" max="26" width="4.140625" style="0" hidden="1" customWidth="1"/>
    <col min="27" max="27" width="4.421875" style="0" hidden="1" customWidth="1"/>
    <col min="28" max="28" width="4.57421875" style="0" hidden="1" customWidth="1"/>
    <col min="29" max="29" width="4.140625" style="0" hidden="1" customWidth="1"/>
    <col min="30" max="30" width="4.421875" style="0" hidden="1" customWidth="1"/>
    <col min="31" max="31" width="4.00390625" style="0" hidden="1" customWidth="1"/>
    <col min="32" max="32" width="14.7109375" style="0" hidden="1" customWidth="1"/>
    <col min="35" max="35" width="22.28125" style="0" customWidth="1"/>
    <col min="36" max="36" width="21.140625" style="0" customWidth="1"/>
    <col min="37" max="37" width="20.57421875" style="0" customWidth="1"/>
    <col min="40" max="40" width="13.7109375" style="0" customWidth="1"/>
    <col min="50" max="50" width="15.8515625" style="0" customWidth="1"/>
    <col min="51" max="51" width="17.7109375" style="0" customWidth="1"/>
  </cols>
  <sheetData>
    <row r="1" spans="1:51" ht="33.75" customHeight="1">
      <c r="A1" s="800"/>
      <c r="B1" s="801"/>
      <c r="C1" s="801"/>
      <c r="D1" s="801"/>
      <c r="E1" s="804" t="s">
        <v>53</v>
      </c>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804"/>
      <c r="AN1" s="804"/>
      <c r="AO1" s="804"/>
      <c r="AP1" s="804"/>
      <c r="AQ1" s="804"/>
      <c r="AR1" s="804"/>
      <c r="AS1" s="804"/>
      <c r="AT1" s="804"/>
      <c r="AU1" s="804"/>
      <c r="AV1" s="804"/>
      <c r="AW1" s="804"/>
      <c r="AX1" s="804"/>
      <c r="AY1" s="804"/>
    </row>
    <row r="2" spans="1:51" ht="44.25" customHeight="1" thickBot="1">
      <c r="A2" s="802"/>
      <c r="B2" s="803"/>
      <c r="C2" s="803"/>
      <c r="D2" s="803"/>
      <c r="E2" s="805" t="s">
        <v>128</v>
      </c>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c r="AH2" s="805"/>
      <c r="AI2" s="805"/>
      <c r="AJ2" s="805"/>
      <c r="AK2" s="805"/>
      <c r="AL2" s="805"/>
      <c r="AM2" s="805"/>
      <c r="AN2" s="805"/>
      <c r="AO2" s="805"/>
      <c r="AP2" s="805"/>
      <c r="AQ2" s="805"/>
      <c r="AR2" s="805"/>
      <c r="AS2" s="805"/>
      <c r="AT2" s="805"/>
      <c r="AU2" s="805"/>
      <c r="AV2" s="805"/>
      <c r="AW2" s="805"/>
      <c r="AX2" s="805"/>
      <c r="AY2" s="805"/>
    </row>
    <row r="3" spans="1:51" ht="20.25" customHeight="1" thickBot="1">
      <c r="A3" s="802"/>
      <c r="B3" s="803"/>
      <c r="C3" s="803"/>
      <c r="D3" s="803"/>
      <c r="E3" s="806" t="s">
        <v>54</v>
      </c>
      <c r="F3" s="807"/>
      <c r="G3" s="807"/>
      <c r="H3" s="807"/>
      <c r="I3" s="807"/>
      <c r="J3" s="807"/>
      <c r="K3" s="807"/>
      <c r="L3" s="807"/>
      <c r="M3" s="807"/>
      <c r="N3" s="807"/>
      <c r="O3" s="807"/>
      <c r="P3" s="807"/>
      <c r="Q3" s="807"/>
      <c r="R3" s="807"/>
      <c r="S3" s="807"/>
      <c r="T3" s="807"/>
      <c r="U3" s="807"/>
      <c r="V3" s="807"/>
      <c r="W3" s="807"/>
      <c r="X3" s="807"/>
      <c r="Y3" s="807"/>
      <c r="Z3" s="807"/>
      <c r="AA3" s="807"/>
      <c r="AB3" s="807"/>
      <c r="AC3" s="807"/>
      <c r="AD3" s="808"/>
      <c r="AE3" s="809" t="s">
        <v>279</v>
      </c>
      <c r="AF3" s="810"/>
      <c r="AG3" s="810"/>
      <c r="AH3" s="810"/>
      <c r="AI3" s="810"/>
      <c r="AJ3" s="810"/>
      <c r="AK3" s="810"/>
      <c r="AL3" s="810"/>
      <c r="AM3" s="810"/>
      <c r="AN3" s="810"/>
      <c r="AO3" s="810"/>
      <c r="AP3" s="810"/>
      <c r="AQ3" s="810"/>
      <c r="AR3" s="810"/>
      <c r="AS3" s="810"/>
      <c r="AT3" s="810"/>
      <c r="AU3" s="810"/>
      <c r="AV3" s="810"/>
      <c r="AW3" s="810"/>
      <c r="AX3" s="810"/>
      <c r="AY3" s="811"/>
    </row>
    <row r="4" spans="1:51" ht="25.5" customHeight="1" thickBot="1">
      <c r="A4" s="812" t="s">
        <v>0</v>
      </c>
      <c r="B4" s="813"/>
      <c r="C4" s="813"/>
      <c r="D4" s="814"/>
      <c r="E4" s="815" t="s">
        <v>131</v>
      </c>
      <c r="F4" s="815"/>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7"/>
    </row>
    <row r="5" spans="1:51" ht="18.75" thickBot="1">
      <c r="A5" s="776" t="s">
        <v>2</v>
      </c>
      <c r="B5" s="777"/>
      <c r="C5" s="777"/>
      <c r="D5" s="778"/>
      <c r="E5" s="779" t="s">
        <v>130</v>
      </c>
      <c r="F5" s="779"/>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780"/>
      <c r="AS5" s="780"/>
      <c r="AT5" s="780"/>
      <c r="AU5" s="780"/>
      <c r="AV5" s="780"/>
      <c r="AW5" s="780"/>
      <c r="AX5" s="780"/>
      <c r="AY5" s="781"/>
    </row>
    <row r="6" spans="1:51" ht="22.5" customHeight="1" thickBot="1">
      <c r="A6" s="782" t="s">
        <v>25</v>
      </c>
      <c r="B6" s="783"/>
      <c r="C6" s="783"/>
      <c r="D6" s="784"/>
      <c r="E6" s="785" t="s">
        <v>503</v>
      </c>
      <c r="F6" s="785"/>
      <c r="G6" s="785"/>
      <c r="H6" s="785"/>
      <c r="I6" s="785"/>
      <c r="J6" s="785"/>
      <c r="K6" s="785"/>
      <c r="L6" s="785"/>
      <c r="M6" s="785"/>
      <c r="N6" s="785"/>
      <c r="O6" s="785"/>
      <c r="P6" s="785"/>
      <c r="Q6" s="785"/>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7"/>
    </row>
    <row r="7" spans="1:51" ht="22.5" customHeight="1" thickBot="1">
      <c r="A7" s="788"/>
      <c r="B7" s="789"/>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90"/>
    </row>
    <row r="8" spans="1:55" ht="46.5" customHeight="1" thickBot="1">
      <c r="A8" s="791" t="s">
        <v>285</v>
      </c>
      <c r="B8" s="792"/>
      <c r="C8" s="792"/>
      <c r="D8" s="792"/>
      <c r="E8" s="792"/>
      <c r="F8" s="792"/>
      <c r="G8" s="793" t="s">
        <v>286</v>
      </c>
      <c r="H8" s="794"/>
      <c r="I8" s="794"/>
      <c r="J8" s="794"/>
      <c r="K8" s="794"/>
      <c r="L8" s="794"/>
      <c r="M8" s="794"/>
      <c r="N8" s="794"/>
      <c r="O8" s="794"/>
      <c r="P8" s="794"/>
      <c r="Q8" s="794"/>
      <c r="R8" s="794"/>
      <c r="S8" s="795"/>
      <c r="T8" s="794" t="s">
        <v>287</v>
      </c>
      <c r="U8" s="794"/>
      <c r="V8" s="794"/>
      <c r="W8" s="794"/>
      <c r="X8" s="794"/>
      <c r="Y8" s="794"/>
      <c r="Z8" s="794"/>
      <c r="AA8" s="794"/>
      <c r="AB8" s="794"/>
      <c r="AC8" s="794"/>
      <c r="AD8" s="794"/>
      <c r="AE8" s="794"/>
      <c r="AF8" s="795"/>
      <c r="AG8" s="796" t="s">
        <v>293</v>
      </c>
      <c r="AH8" s="797"/>
      <c r="AI8" s="797"/>
      <c r="AJ8" s="797"/>
      <c r="AK8" s="797"/>
      <c r="AL8" s="798" t="s">
        <v>294</v>
      </c>
      <c r="AM8" s="799"/>
      <c r="AN8" s="765" t="s">
        <v>302</v>
      </c>
      <c r="AO8" s="766"/>
      <c r="AP8" s="766"/>
      <c r="AQ8" s="766"/>
      <c r="AR8" s="766"/>
      <c r="AS8" s="766"/>
      <c r="AT8" s="766"/>
      <c r="AU8" s="766"/>
      <c r="AV8" s="766"/>
      <c r="AW8" s="766"/>
      <c r="AX8" s="767"/>
      <c r="AY8" s="768" t="s">
        <v>303</v>
      </c>
      <c r="AZ8" s="37"/>
      <c r="BA8" s="37"/>
      <c r="BB8" s="37"/>
      <c r="BC8" s="37"/>
    </row>
    <row r="9" spans="1:55" ht="70.5" customHeight="1" thickBot="1">
      <c r="A9" s="135" t="s">
        <v>288</v>
      </c>
      <c r="B9" s="136" t="s">
        <v>289</v>
      </c>
      <c r="C9" s="137" t="s">
        <v>290</v>
      </c>
      <c r="D9" s="138" t="s">
        <v>291</v>
      </c>
      <c r="E9" s="139" t="s">
        <v>428</v>
      </c>
      <c r="F9" s="168" t="s">
        <v>292</v>
      </c>
      <c r="G9" s="181" t="s">
        <v>9</v>
      </c>
      <c r="H9" s="200" t="s">
        <v>10</v>
      </c>
      <c r="I9" s="180" t="s">
        <v>11</v>
      </c>
      <c r="J9" s="185" t="s">
        <v>12</v>
      </c>
      <c r="K9" s="185" t="s">
        <v>13</v>
      </c>
      <c r="L9" s="186" t="s">
        <v>14</v>
      </c>
      <c r="M9" s="181" t="s">
        <v>15</v>
      </c>
      <c r="N9" s="185" t="s">
        <v>16</v>
      </c>
      <c r="O9" s="185" t="s">
        <v>17</v>
      </c>
      <c r="P9" s="185" t="s">
        <v>18</v>
      </c>
      <c r="Q9" s="185" t="s">
        <v>19</v>
      </c>
      <c r="R9" s="185" t="s">
        <v>20</v>
      </c>
      <c r="S9" s="264" t="s">
        <v>125</v>
      </c>
      <c r="T9" s="180" t="s">
        <v>9</v>
      </c>
      <c r="U9" s="185" t="s">
        <v>10</v>
      </c>
      <c r="V9" s="142" t="s">
        <v>11</v>
      </c>
      <c r="W9" s="142" t="s">
        <v>12</v>
      </c>
      <c r="X9" s="142" t="s">
        <v>13</v>
      </c>
      <c r="Y9" s="142" t="s">
        <v>14</v>
      </c>
      <c r="Z9" s="142" t="s">
        <v>15</v>
      </c>
      <c r="AA9" s="142" t="s">
        <v>16</v>
      </c>
      <c r="AB9" s="142" t="s">
        <v>17</v>
      </c>
      <c r="AC9" s="142" t="s">
        <v>18</v>
      </c>
      <c r="AD9" s="142" t="s">
        <v>19</v>
      </c>
      <c r="AE9" s="144" t="s">
        <v>20</v>
      </c>
      <c r="AF9" s="143" t="s">
        <v>126</v>
      </c>
      <c r="AG9" s="86" t="s">
        <v>295</v>
      </c>
      <c r="AH9" s="87" t="s">
        <v>296</v>
      </c>
      <c r="AI9" s="87" t="s">
        <v>297</v>
      </c>
      <c r="AJ9" s="87" t="s">
        <v>298</v>
      </c>
      <c r="AK9" s="87" t="s">
        <v>299</v>
      </c>
      <c r="AL9" s="87" t="s">
        <v>300</v>
      </c>
      <c r="AM9" s="87" t="s">
        <v>301</v>
      </c>
      <c r="AN9" s="140" t="s">
        <v>304</v>
      </c>
      <c r="AO9" s="140" t="s">
        <v>305</v>
      </c>
      <c r="AP9" s="140" t="s">
        <v>306</v>
      </c>
      <c r="AQ9" s="140" t="s">
        <v>307</v>
      </c>
      <c r="AR9" s="140" t="s">
        <v>308</v>
      </c>
      <c r="AS9" s="140" t="s">
        <v>309</v>
      </c>
      <c r="AT9" s="140" t="s">
        <v>310</v>
      </c>
      <c r="AU9" s="140" t="s">
        <v>311</v>
      </c>
      <c r="AV9" s="140" t="s">
        <v>312</v>
      </c>
      <c r="AW9" s="140" t="s">
        <v>313</v>
      </c>
      <c r="AX9" s="141" t="s">
        <v>314</v>
      </c>
      <c r="AY9" s="769"/>
      <c r="AZ9" s="37"/>
      <c r="BA9" s="37"/>
      <c r="BB9" s="37"/>
      <c r="BC9" s="37"/>
    </row>
    <row r="10" spans="1:51" ht="18" customHeight="1">
      <c r="A10" s="770">
        <v>1</v>
      </c>
      <c r="B10" s="773" t="s">
        <v>136</v>
      </c>
      <c r="C10" s="685" t="s">
        <v>164</v>
      </c>
      <c r="D10" s="91" t="s">
        <v>76</v>
      </c>
      <c r="E10" s="38">
        <v>1</v>
      </c>
      <c r="F10" s="362">
        <v>1</v>
      </c>
      <c r="G10" s="363">
        <v>1</v>
      </c>
      <c r="H10" s="38">
        <v>1</v>
      </c>
      <c r="I10" s="364">
        <v>1</v>
      </c>
      <c r="J10" s="38"/>
      <c r="K10" s="38"/>
      <c r="L10" s="38"/>
      <c r="M10" s="38"/>
      <c r="N10" s="38"/>
      <c r="O10" s="38"/>
      <c r="P10" s="38"/>
      <c r="Q10" s="38"/>
      <c r="R10" s="38"/>
      <c r="S10" s="365"/>
      <c r="T10" s="38">
        <v>1</v>
      </c>
      <c r="U10" s="38">
        <v>1</v>
      </c>
      <c r="V10" s="38">
        <v>1</v>
      </c>
      <c r="W10" s="366"/>
      <c r="X10" s="366"/>
      <c r="Y10" s="366"/>
      <c r="Z10" s="366"/>
      <c r="AA10" s="366"/>
      <c r="AB10" s="367"/>
      <c r="AC10" s="367"/>
      <c r="AD10" s="367"/>
      <c r="AE10" s="97"/>
      <c r="AF10" s="98"/>
      <c r="AG10" s="762" t="s">
        <v>168</v>
      </c>
      <c r="AH10" s="754" t="s">
        <v>169</v>
      </c>
      <c r="AI10" s="754" t="s">
        <v>170</v>
      </c>
      <c r="AJ10" s="754" t="s">
        <v>171</v>
      </c>
      <c r="AK10" s="653" t="s">
        <v>172</v>
      </c>
      <c r="AL10" s="653" t="s">
        <v>155</v>
      </c>
      <c r="AM10" s="653" t="s">
        <v>173</v>
      </c>
      <c r="AN10" s="656">
        <v>657106</v>
      </c>
      <c r="AO10" s="653">
        <v>325598</v>
      </c>
      <c r="AP10" s="709">
        <v>331508</v>
      </c>
      <c r="AQ10" s="748" t="s">
        <v>174</v>
      </c>
      <c r="AR10" s="653" t="s">
        <v>174</v>
      </c>
      <c r="AS10" s="748" t="s">
        <v>174</v>
      </c>
      <c r="AT10" s="653" t="s">
        <v>174</v>
      </c>
      <c r="AU10" s="656" t="s">
        <v>174</v>
      </c>
      <c r="AV10" s="653" t="s">
        <v>174</v>
      </c>
      <c r="AW10" s="748" t="s">
        <v>174</v>
      </c>
      <c r="AX10" s="709">
        <v>657106</v>
      </c>
      <c r="AY10" s="662" t="s">
        <v>155</v>
      </c>
    </row>
    <row r="11" spans="1:51" ht="18">
      <c r="A11" s="771"/>
      <c r="B11" s="774"/>
      <c r="C11" s="686"/>
      <c r="D11" s="52" t="s">
        <v>6</v>
      </c>
      <c r="E11" s="190">
        <v>2712968076</v>
      </c>
      <c r="F11" s="368">
        <v>2712968076</v>
      </c>
      <c r="G11" s="369">
        <v>2712968076</v>
      </c>
      <c r="H11" s="190">
        <v>2137123918</v>
      </c>
      <c r="I11" s="370">
        <v>2137123918</v>
      </c>
      <c r="J11" s="190"/>
      <c r="K11" s="190"/>
      <c r="L11" s="190"/>
      <c r="M11" s="190"/>
      <c r="N11" s="190"/>
      <c r="O11" s="190"/>
      <c r="P11" s="190"/>
      <c r="Q11" s="190"/>
      <c r="R11" s="38"/>
      <c r="S11" s="189"/>
      <c r="T11" s="190">
        <v>0</v>
      </c>
      <c r="U11" s="190">
        <v>243056648</v>
      </c>
      <c r="V11" s="38">
        <v>2137123918</v>
      </c>
      <c r="W11" s="190"/>
      <c r="X11" s="190"/>
      <c r="Y11" s="190"/>
      <c r="Z11" s="190"/>
      <c r="AA11" s="190"/>
      <c r="AB11" s="190"/>
      <c r="AC11" s="190"/>
      <c r="AD11" s="190"/>
      <c r="AE11" s="189"/>
      <c r="AF11" s="92"/>
      <c r="AG11" s="763"/>
      <c r="AH11" s="755"/>
      <c r="AI11" s="755"/>
      <c r="AJ11" s="755"/>
      <c r="AK11" s="654"/>
      <c r="AL11" s="654"/>
      <c r="AM11" s="654"/>
      <c r="AN11" s="657"/>
      <c r="AO11" s="654"/>
      <c r="AP11" s="710"/>
      <c r="AQ11" s="749"/>
      <c r="AR11" s="654"/>
      <c r="AS11" s="749"/>
      <c r="AT11" s="654"/>
      <c r="AU11" s="657"/>
      <c r="AV11" s="654"/>
      <c r="AW11" s="749"/>
      <c r="AX11" s="710"/>
      <c r="AY11" s="663"/>
    </row>
    <row r="12" spans="1:51" ht="27">
      <c r="A12" s="771"/>
      <c r="B12" s="774"/>
      <c r="C12" s="686"/>
      <c r="D12" s="88" t="s">
        <v>77</v>
      </c>
      <c r="E12" s="190">
        <v>0</v>
      </c>
      <c r="F12" s="368">
        <v>0</v>
      </c>
      <c r="G12" s="369">
        <v>0</v>
      </c>
      <c r="H12" s="190">
        <v>0</v>
      </c>
      <c r="I12" s="370">
        <v>0</v>
      </c>
      <c r="J12" s="190"/>
      <c r="K12" s="190"/>
      <c r="L12" s="190"/>
      <c r="M12" s="190"/>
      <c r="N12" s="190"/>
      <c r="O12" s="190"/>
      <c r="P12" s="190"/>
      <c r="Q12" s="190"/>
      <c r="R12" s="190"/>
      <c r="S12" s="39"/>
      <c r="T12" s="190">
        <v>0</v>
      </c>
      <c r="U12" s="190">
        <v>0</v>
      </c>
      <c r="V12" s="38">
        <v>0</v>
      </c>
      <c r="W12" s="190"/>
      <c r="X12" s="190"/>
      <c r="Y12" s="190"/>
      <c r="Z12" s="190"/>
      <c r="AA12" s="190"/>
      <c r="AB12" s="190"/>
      <c r="AC12" s="190"/>
      <c r="AD12" s="190"/>
      <c r="AE12" s="39"/>
      <c r="AF12" s="93"/>
      <c r="AG12" s="763"/>
      <c r="AH12" s="755"/>
      <c r="AI12" s="755"/>
      <c r="AJ12" s="755"/>
      <c r="AK12" s="654"/>
      <c r="AL12" s="654"/>
      <c r="AM12" s="654"/>
      <c r="AN12" s="657"/>
      <c r="AO12" s="654"/>
      <c r="AP12" s="710"/>
      <c r="AQ12" s="749"/>
      <c r="AR12" s="654"/>
      <c r="AS12" s="749"/>
      <c r="AT12" s="654"/>
      <c r="AU12" s="657"/>
      <c r="AV12" s="654"/>
      <c r="AW12" s="749"/>
      <c r="AX12" s="710"/>
      <c r="AY12" s="663"/>
    </row>
    <row r="13" spans="1:51" ht="27">
      <c r="A13" s="771"/>
      <c r="B13" s="774"/>
      <c r="C13" s="686"/>
      <c r="D13" s="52" t="s">
        <v>7</v>
      </c>
      <c r="E13" s="190">
        <v>195416507</v>
      </c>
      <c r="F13" s="368">
        <v>195416507</v>
      </c>
      <c r="G13" s="369">
        <v>195416507</v>
      </c>
      <c r="H13" s="190">
        <v>195416507</v>
      </c>
      <c r="I13" s="370">
        <v>195416507</v>
      </c>
      <c r="J13" s="190"/>
      <c r="K13" s="190"/>
      <c r="L13" s="190"/>
      <c r="M13" s="190"/>
      <c r="N13" s="190"/>
      <c r="O13" s="190"/>
      <c r="P13" s="190"/>
      <c r="Q13" s="190"/>
      <c r="R13" s="190"/>
      <c r="S13" s="39"/>
      <c r="T13" s="190">
        <v>29066467</v>
      </c>
      <c r="U13" s="190">
        <v>59806927</v>
      </c>
      <c r="V13" s="38">
        <v>195416507</v>
      </c>
      <c r="W13" s="190"/>
      <c r="X13" s="190"/>
      <c r="Y13" s="190"/>
      <c r="Z13" s="190"/>
      <c r="AA13" s="190"/>
      <c r="AB13" s="190"/>
      <c r="AC13" s="190"/>
      <c r="AD13" s="190"/>
      <c r="AE13" s="39"/>
      <c r="AF13" s="93"/>
      <c r="AG13" s="763"/>
      <c r="AH13" s="755"/>
      <c r="AI13" s="755"/>
      <c r="AJ13" s="755"/>
      <c r="AK13" s="654"/>
      <c r="AL13" s="654"/>
      <c r="AM13" s="654"/>
      <c r="AN13" s="657"/>
      <c r="AO13" s="654"/>
      <c r="AP13" s="710"/>
      <c r="AQ13" s="749"/>
      <c r="AR13" s="654"/>
      <c r="AS13" s="749"/>
      <c r="AT13" s="654"/>
      <c r="AU13" s="657"/>
      <c r="AV13" s="654"/>
      <c r="AW13" s="749"/>
      <c r="AX13" s="710"/>
      <c r="AY13" s="663"/>
    </row>
    <row r="14" spans="1:51" ht="27">
      <c r="A14" s="771"/>
      <c r="B14" s="774"/>
      <c r="C14" s="686"/>
      <c r="D14" s="88" t="s">
        <v>78</v>
      </c>
      <c r="E14" s="190">
        <f aca="true" t="shared" si="0" ref="E14:G15">+E10+E12</f>
        <v>1</v>
      </c>
      <c r="F14" s="368">
        <f t="shared" si="0"/>
        <v>1</v>
      </c>
      <c r="G14" s="369">
        <f t="shared" si="0"/>
        <v>1</v>
      </c>
      <c r="H14" s="190">
        <f>+H10+H12</f>
        <v>1</v>
      </c>
      <c r="I14" s="370">
        <v>1</v>
      </c>
      <c r="J14" s="190"/>
      <c r="K14" s="190"/>
      <c r="L14" s="190"/>
      <c r="M14" s="190"/>
      <c r="N14" s="190"/>
      <c r="O14" s="190"/>
      <c r="P14" s="190"/>
      <c r="Q14" s="190"/>
      <c r="R14" s="190"/>
      <c r="S14" s="39"/>
      <c r="T14" s="190">
        <f aca="true" t="shared" si="1" ref="T14:U15">+T10+T12</f>
        <v>1</v>
      </c>
      <c r="U14" s="190">
        <f t="shared" si="1"/>
        <v>1</v>
      </c>
      <c r="V14" s="38">
        <v>1</v>
      </c>
      <c r="W14" s="190"/>
      <c r="X14" s="190"/>
      <c r="Y14" s="190"/>
      <c r="Z14" s="190"/>
      <c r="AA14" s="190"/>
      <c r="AB14" s="190"/>
      <c r="AC14" s="190"/>
      <c r="AD14" s="190"/>
      <c r="AE14" s="39"/>
      <c r="AF14" s="93"/>
      <c r="AG14" s="763"/>
      <c r="AH14" s="755"/>
      <c r="AI14" s="755"/>
      <c r="AJ14" s="755"/>
      <c r="AK14" s="654"/>
      <c r="AL14" s="654"/>
      <c r="AM14" s="654"/>
      <c r="AN14" s="657"/>
      <c r="AO14" s="654"/>
      <c r="AP14" s="710"/>
      <c r="AQ14" s="749"/>
      <c r="AR14" s="654"/>
      <c r="AS14" s="749"/>
      <c r="AT14" s="654"/>
      <c r="AU14" s="657"/>
      <c r="AV14" s="654"/>
      <c r="AW14" s="749"/>
      <c r="AX14" s="710"/>
      <c r="AY14" s="663"/>
    </row>
    <row r="15" spans="1:51" ht="27.75" thickBot="1">
      <c r="A15" s="771"/>
      <c r="B15" s="774"/>
      <c r="C15" s="686"/>
      <c r="D15" s="52" t="s">
        <v>81</v>
      </c>
      <c r="E15" s="190">
        <f t="shared" si="0"/>
        <v>2908384583</v>
      </c>
      <c r="F15" s="368">
        <f t="shared" si="0"/>
        <v>2908384583</v>
      </c>
      <c r="G15" s="369">
        <f t="shared" si="0"/>
        <v>2908384583</v>
      </c>
      <c r="H15" s="190">
        <f>+H11+H13</f>
        <v>2332540425</v>
      </c>
      <c r="I15" s="370">
        <v>2332540425</v>
      </c>
      <c r="J15" s="190"/>
      <c r="K15" s="190"/>
      <c r="L15" s="190"/>
      <c r="M15" s="190"/>
      <c r="N15" s="190"/>
      <c r="O15" s="190"/>
      <c r="P15" s="190"/>
      <c r="Q15" s="190"/>
      <c r="R15" s="190"/>
      <c r="S15" s="39"/>
      <c r="T15" s="190">
        <f t="shared" si="1"/>
        <v>29066467</v>
      </c>
      <c r="U15" s="190">
        <f t="shared" si="1"/>
        <v>302863575</v>
      </c>
      <c r="V15" s="38">
        <v>2332540425</v>
      </c>
      <c r="W15" s="190"/>
      <c r="X15" s="190"/>
      <c r="Y15" s="190"/>
      <c r="Z15" s="190"/>
      <c r="AA15" s="190"/>
      <c r="AB15" s="190"/>
      <c r="AC15" s="190"/>
      <c r="AD15" s="190"/>
      <c r="AE15" s="39"/>
      <c r="AF15" s="93"/>
      <c r="AG15" s="764"/>
      <c r="AH15" s="756"/>
      <c r="AI15" s="756"/>
      <c r="AJ15" s="756"/>
      <c r="AK15" s="655"/>
      <c r="AL15" s="655"/>
      <c r="AM15" s="655"/>
      <c r="AN15" s="658"/>
      <c r="AO15" s="655"/>
      <c r="AP15" s="711"/>
      <c r="AQ15" s="750"/>
      <c r="AR15" s="655"/>
      <c r="AS15" s="750"/>
      <c r="AT15" s="655"/>
      <c r="AU15" s="658"/>
      <c r="AV15" s="655"/>
      <c r="AW15" s="750"/>
      <c r="AX15" s="711"/>
      <c r="AY15" s="664"/>
    </row>
    <row r="16" spans="1:51" ht="18">
      <c r="A16" s="771"/>
      <c r="B16" s="774"/>
      <c r="C16" s="686" t="s">
        <v>165</v>
      </c>
      <c r="D16" s="88" t="s">
        <v>76</v>
      </c>
      <c r="E16" s="38">
        <v>1</v>
      </c>
      <c r="F16" s="362">
        <v>1</v>
      </c>
      <c r="G16" s="363">
        <v>1</v>
      </c>
      <c r="H16" s="38">
        <v>1</v>
      </c>
      <c r="I16" s="364">
        <v>1</v>
      </c>
      <c r="J16" s="38"/>
      <c r="K16" s="38"/>
      <c r="L16" s="38"/>
      <c r="M16" s="38"/>
      <c r="N16" s="38"/>
      <c r="O16" s="38"/>
      <c r="P16" s="38"/>
      <c r="Q16" s="38"/>
      <c r="R16" s="38"/>
      <c r="S16" s="39"/>
      <c r="T16" s="38">
        <v>1</v>
      </c>
      <c r="U16" s="38">
        <v>1</v>
      </c>
      <c r="V16" s="38">
        <v>1</v>
      </c>
      <c r="W16" s="38"/>
      <c r="X16" s="38"/>
      <c r="Y16" s="38"/>
      <c r="Z16" s="38"/>
      <c r="AA16" s="38"/>
      <c r="AB16" s="38"/>
      <c r="AC16" s="38"/>
      <c r="AD16" s="38"/>
      <c r="AE16" s="39"/>
      <c r="AF16" s="93"/>
      <c r="AG16" s="759" t="s">
        <v>175</v>
      </c>
      <c r="AH16" s="760" t="s">
        <v>175</v>
      </c>
      <c r="AI16" s="760" t="s">
        <v>176</v>
      </c>
      <c r="AJ16" s="760" t="s">
        <v>171</v>
      </c>
      <c r="AK16" s="737" t="s">
        <v>177</v>
      </c>
      <c r="AL16" s="737" t="s">
        <v>155</v>
      </c>
      <c r="AM16" s="737" t="s">
        <v>173</v>
      </c>
      <c r="AN16" s="656">
        <v>167092</v>
      </c>
      <c r="AO16" s="737">
        <v>82795</v>
      </c>
      <c r="AP16" s="729">
        <v>84297</v>
      </c>
      <c r="AQ16" s="757" t="s">
        <v>174</v>
      </c>
      <c r="AR16" s="737" t="s">
        <v>174</v>
      </c>
      <c r="AS16" s="757" t="s">
        <v>174</v>
      </c>
      <c r="AT16" s="737" t="s">
        <v>174</v>
      </c>
      <c r="AU16" s="657" t="s">
        <v>174</v>
      </c>
      <c r="AV16" s="737" t="s">
        <v>174</v>
      </c>
      <c r="AW16" s="757" t="s">
        <v>174</v>
      </c>
      <c r="AX16" s="729">
        <v>167091</v>
      </c>
      <c r="AY16" s="731" t="s">
        <v>155</v>
      </c>
    </row>
    <row r="17" spans="1:51" ht="18">
      <c r="A17" s="771"/>
      <c r="B17" s="774"/>
      <c r="C17" s="686"/>
      <c r="D17" s="52" t="s">
        <v>6</v>
      </c>
      <c r="E17" s="190">
        <v>3354074576</v>
      </c>
      <c r="F17" s="368">
        <v>3354074576</v>
      </c>
      <c r="G17" s="369">
        <v>3354074576</v>
      </c>
      <c r="H17" s="190">
        <v>3200930418</v>
      </c>
      <c r="I17" s="370">
        <v>3200930418</v>
      </c>
      <c r="J17" s="190"/>
      <c r="K17" s="190"/>
      <c r="L17" s="190"/>
      <c r="M17" s="190"/>
      <c r="N17" s="190"/>
      <c r="O17" s="190"/>
      <c r="P17" s="190"/>
      <c r="Q17" s="190"/>
      <c r="R17" s="190"/>
      <c r="S17" s="190"/>
      <c r="T17" s="190">
        <v>0</v>
      </c>
      <c r="U17" s="190">
        <v>115666648</v>
      </c>
      <c r="V17" s="38">
        <v>3200930418</v>
      </c>
      <c r="W17" s="190"/>
      <c r="X17" s="190"/>
      <c r="Y17" s="190"/>
      <c r="Z17" s="190"/>
      <c r="AA17" s="190"/>
      <c r="AB17" s="190"/>
      <c r="AC17" s="190"/>
      <c r="AD17" s="190"/>
      <c r="AE17" s="39"/>
      <c r="AF17" s="93"/>
      <c r="AG17" s="759"/>
      <c r="AH17" s="755"/>
      <c r="AI17" s="755"/>
      <c r="AJ17" s="755"/>
      <c r="AK17" s="654"/>
      <c r="AL17" s="654"/>
      <c r="AM17" s="654"/>
      <c r="AN17" s="657"/>
      <c r="AO17" s="654"/>
      <c r="AP17" s="710"/>
      <c r="AQ17" s="749"/>
      <c r="AR17" s="654"/>
      <c r="AS17" s="749"/>
      <c r="AT17" s="654"/>
      <c r="AU17" s="657"/>
      <c r="AV17" s="654"/>
      <c r="AW17" s="749"/>
      <c r="AX17" s="710"/>
      <c r="AY17" s="731"/>
    </row>
    <row r="18" spans="1:51" ht="27">
      <c r="A18" s="771"/>
      <c r="B18" s="774"/>
      <c r="C18" s="686"/>
      <c r="D18" s="88" t="s">
        <v>77</v>
      </c>
      <c r="E18" s="190">
        <v>0</v>
      </c>
      <c r="F18" s="368">
        <v>0</v>
      </c>
      <c r="G18" s="369">
        <v>0</v>
      </c>
      <c r="H18" s="190">
        <v>0</v>
      </c>
      <c r="I18" s="370">
        <v>0</v>
      </c>
      <c r="J18" s="190"/>
      <c r="K18" s="190"/>
      <c r="L18" s="190"/>
      <c r="M18" s="190"/>
      <c r="N18" s="190"/>
      <c r="O18" s="190"/>
      <c r="P18" s="190"/>
      <c r="Q18" s="190"/>
      <c r="R18" s="190"/>
      <c r="S18" s="39"/>
      <c r="T18" s="190">
        <v>0</v>
      </c>
      <c r="U18" s="190">
        <v>0</v>
      </c>
      <c r="V18" s="38">
        <v>0</v>
      </c>
      <c r="W18" s="190"/>
      <c r="X18" s="190"/>
      <c r="Y18" s="190"/>
      <c r="Z18" s="190"/>
      <c r="AA18" s="190"/>
      <c r="AB18" s="190"/>
      <c r="AC18" s="190"/>
      <c r="AD18" s="190"/>
      <c r="AE18" s="39"/>
      <c r="AF18" s="93"/>
      <c r="AG18" s="759"/>
      <c r="AH18" s="755"/>
      <c r="AI18" s="755"/>
      <c r="AJ18" s="755"/>
      <c r="AK18" s="654"/>
      <c r="AL18" s="654"/>
      <c r="AM18" s="654"/>
      <c r="AN18" s="657"/>
      <c r="AO18" s="654"/>
      <c r="AP18" s="710"/>
      <c r="AQ18" s="749"/>
      <c r="AR18" s="654"/>
      <c r="AS18" s="749"/>
      <c r="AT18" s="654"/>
      <c r="AU18" s="657"/>
      <c r="AV18" s="654"/>
      <c r="AW18" s="749"/>
      <c r="AX18" s="710"/>
      <c r="AY18" s="731"/>
    </row>
    <row r="19" spans="1:51" ht="27">
      <c r="A19" s="771"/>
      <c r="B19" s="774"/>
      <c r="C19" s="686"/>
      <c r="D19" s="52" t="s">
        <v>7</v>
      </c>
      <c r="E19" s="190">
        <v>195416507</v>
      </c>
      <c r="F19" s="368">
        <v>195416507</v>
      </c>
      <c r="G19" s="369">
        <v>195416507</v>
      </c>
      <c r="H19" s="190">
        <v>195416507</v>
      </c>
      <c r="I19" s="370">
        <v>195416507</v>
      </c>
      <c r="J19" s="190"/>
      <c r="K19" s="190"/>
      <c r="L19" s="190"/>
      <c r="M19" s="190"/>
      <c r="N19" s="190"/>
      <c r="O19" s="190"/>
      <c r="P19" s="190"/>
      <c r="Q19" s="190"/>
      <c r="R19" s="190"/>
      <c r="S19" s="39"/>
      <c r="T19" s="190">
        <v>29066467</v>
      </c>
      <c r="U19" s="190">
        <v>59806927</v>
      </c>
      <c r="V19" s="38">
        <v>195416507</v>
      </c>
      <c r="W19" s="190"/>
      <c r="X19" s="190"/>
      <c r="Y19" s="190"/>
      <c r="Z19" s="190"/>
      <c r="AA19" s="190"/>
      <c r="AB19" s="190"/>
      <c r="AC19" s="190"/>
      <c r="AD19" s="190"/>
      <c r="AE19" s="39"/>
      <c r="AF19" s="93"/>
      <c r="AG19" s="759"/>
      <c r="AH19" s="755"/>
      <c r="AI19" s="755"/>
      <c r="AJ19" s="755"/>
      <c r="AK19" s="654"/>
      <c r="AL19" s="654"/>
      <c r="AM19" s="654"/>
      <c r="AN19" s="657"/>
      <c r="AO19" s="654"/>
      <c r="AP19" s="710"/>
      <c r="AQ19" s="749"/>
      <c r="AR19" s="654"/>
      <c r="AS19" s="749"/>
      <c r="AT19" s="654"/>
      <c r="AU19" s="657"/>
      <c r="AV19" s="654"/>
      <c r="AW19" s="749"/>
      <c r="AX19" s="710"/>
      <c r="AY19" s="731"/>
    </row>
    <row r="20" spans="1:51" ht="27">
      <c r="A20" s="771"/>
      <c r="B20" s="774"/>
      <c r="C20" s="686"/>
      <c r="D20" s="88" t="s">
        <v>78</v>
      </c>
      <c r="E20" s="190">
        <f aca="true" t="shared" si="2" ref="E20:G21">+E16+E18</f>
        <v>1</v>
      </c>
      <c r="F20" s="368">
        <f t="shared" si="2"/>
        <v>1</v>
      </c>
      <c r="G20" s="369">
        <f t="shared" si="2"/>
        <v>1</v>
      </c>
      <c r="H20" s="190">
        <f>+H16+H18</f>
        <v>1</v>
      </c>
      <c r="I20" s="370">
        <v>1</v>
      </c>
      <c r="J20" s="190"/>
      <c r="K20" s="190"/>
      <c r="L20" s="190"/>
      <c r="M20" s="190"/>
      <c r="N20" s="190"/>
      <c r="O20" s="190"/>
      <c r="P20" s="190"/>
      <c r="Q20" s="190"/>
      <c r="R20" s="190"/>
      <c r="S20" s="39"/>
      <c r="T20" s="190">
        <f aca="true" t="shared" si="3" ref="T20:U21">+T16+T18</f>
        <v>1</v>
      </c>
      <c r="U20" s="190">
        <f t="shared" si="3"/>
        <v>1</v>
      </c>
      <c r="V20" s="38">
        <v>1</v>
      </c>
      <c r="W20" s="190"/>
      <c r="X20" s="190"/>
      <c r="Y20" s="190"/>
      <c r="Z20" s="190"/>
      <c r="AA20" s="190"/>
      <c r="AB20" s="190"/>
      <c r="AC20" s="190"/>
      <c r="AD20" s="190"/>
      <c r="AE20" s="39"/>
      <c r="AF20" s="93"/>
      <c r="AG20" s="759"/>
      <c r="AH20" s="755"/>
      <c r="AI20" s="755"/>
      <c r="AJ20" s="755"/>
      <c r="AK20" s="654"/>
      <c r="AL20" s="654"/>
      <c r="AM20" s="654"/>
      <c r="AN20" s="657"/>
      <c r="AO20" s="654"/>
      <c r="AP20" s="710"/>
      <c r="AQ20" s="749"/>
      <c r="AR20" s="654"/>
      <c r="AS20" s="749"/>
      <c r="AT20" s="654"/>
      <c r="AU20" s="657"/>
      <c r="AV20" s="654"/>
      <c r="AW20" s="749"/>
      <c r="AX20" s="710"/>
      <c r="AY20" s="731"/>
    </row>
    <row r="21" spans="1:51" ht="27.75" thickBot="1">
      <c r="A21" s="771"/>
      <c r="B21" s="774"/>
      <c r="C21" s="686"/>
      <c r="D21" s="52" t="s">
        <v>81</v>
      </c>
      <c r="E21" s="190">
        <f t="shared" si="2"/>
        <v>3549491083</v>
      </c>
      <c r="F21" s="368">
        <f t="shared" si="2"/>
        <v>3549491083</v>
      </c>
      <c r="G21" s="369">
        <f t="shared" si="2"/>
        <v>3549491083</v>
      </c>
      <c r="H21" s="190">
        <f>+H17+H19</f>
        <v>3396346925</v>
      </c>
      <c r="I21" s="370">
        <v>3396346925</v>
      </c>
      <c r="J21" s="190"/>
      <c r="K21" s="190"/>
      <c r="L21" s="190"/>
      <c r="M21" s="190"/>
      <c r="N21" s="190"/>
      <c r="O21" s="190"/>
      <c r="P21" s="190"/>
      <c r="Q21" s="190"/>
      <c r="R21" s="190"/>
      <c r="S21" s="39"/>
      <c r="T21" s="190">
        <f t="shared" si="3"/>
        <v>29066467</v>
      </c>
      <c r="U21" s="190">
        <f t="shared" si="3"/>
        <v>175473575</v>
      </c>
      <c r="V21" s="38">
        <v>3396346925</v>
      </c>
      <c r="W21" s="190"/>
      <c r="X21" s="190"/>
      <c r="Y21" s="190"/>
      <c r="Z21" s="190"/>
      <c r="AA21" s="190"/>
      <c r="AB21" s="190"/>
      <c r="AC21" s="190"/>
      <c r="AD21" s="190"/>
      <c r="AE21" s="39"/>
      <c r="AF21" s="93"/>
      <c r="AG21" s="759"/>
      <c r="AH21" s="761"/>
      <c r="AI21" s="761"/>
      <c r="AJ21" s="761"/>
      <c r="AK21" s="738"/>
      <c r="AL21" s="738"/>
      <c r="AM21" s="738"/>
      <c r="AN21" s="658"/>
      <c r="AO21" s="738"/>
      <c r="AP21" s="730"/>
      <c r="AQ21" s="758"/>
      <c r="AR21" s="738"/>
      <c r="AS21" s="758"/>
      <c r="AT21" s="738"/>
      <c r="AU21" s="657"/>
      <c r="AV21" s="738"/>
      <c r="AW21" s="758"/>
      <c r="AX21" s="730"/>
      <c r="AY21" s="731"/>
    </row>
    <row r="22" spans="1:51" ht="18">
      <c r="A22" s="771"/>
      <c r="B22" s="774"/>
      <c r="C22" s="686" t="s">
        <v>166</v>
      </c>
      <c r="D22" s="88" t="s">
        <v>76</v>
      </c>
      <c r="E22" s="38">
        <v>1</v>
      </c>
      <c r="F22" s="362">
        <v>1</v>
      </c>
      <c r="G22" s="363">
        <v>1</v>
      </c>
      <c r="H22" s="38">
        <v>1</v>
      </c>
      <c r="I22" s="364">
        <v>1</v>
      </c>
      <c r="J22" s="38"/>
      <c r="K22" s="38"/>
      <c r="L22" s="38"/>
      <c r="M22" s="38"/>
      <c r="N22" s="38"/>
      <c r="O22" s="38"/>
      <c r="P22" s="38"/>
      <c r="Q22" s="38"/>
      <c r="R22" s="38"/>
      <c r="S22" s="39"/>
      <c r="T22" s="38">
        <v>1</v>
      </c>
      <c r="U22" s="38">
        <v>1</v>
      </c>
      <c r="V22" s="38">
        <v>1</v>
      </c>
      <c r="W22" s="38"/>
      <c r="X22" s="38"/>
      <c r="Y22" s="38"/>
      <c r="Z22" s="38"/>
      <c r="AA22" s="38"/>
      <c r="AB22" s="38"/>
      <c r="AC22" s="38"/>
      <c r="AD22" s="38"/>
      <c r="AE22" s="39"/>
      <c r="AF22" s="93"/>
      <c r="AG22" s="762" t="s">
        <v>178</v>
      </c>
      <c r="AH22" s="754" t="s">
        <v>179</v>
      </c>
      <c r="AI22" s="754" t="s">
        <v>180</v>
      </c>
      <c r="AJ22" s="754" t="s">
        <v>171</v>
      </c>
      <c r="AK22" s="653" t="s">
        <v>177</v>
      </c>
      <c r="AL22" s="653" t="s">
        <v>155</v>
      </c>
      <c r="AM22" s="653" t="s">
        <v>173</v>
      </c>
      <c r="AN22" s="656">
        <v>67486</v>
      </c>
      <c r="AO22" s="653">
        <v>33439</v>
      </c>
      <c r="AP22" s="709">
        <v>34047</v>
      </c>
      <c r="AQ22" s="748" t="s">
        <v>174</v>
      </c>
      <c r="AR22" s="653" t="s">
        <v>174</v>
      </c>
      <c r="AS22" s="748" t="s">
        <v>174</v>
      </c>
      <c r="AT22" s="653" t="s">
        <v>174</v>
      </c>
      <c r="AU22" s="656" t="s">
        <v>174</v>
      </c>
      <c r="AV22" s="653" t="s">
        <v>174</v>
      </c>
      <c r="AW22" s="748" t="s">
        <v>174</v>
      </c>
      <c r="AX22" s="709">
        <v>67484</v>
      </c>
      <c r="AY22" s="662" t="s">
        <v>155</v>
      </c>
    </row>
    <row r="23" spans="1:51" ht="18">
      <c r="A23" s="771"/>
      <c r="B23" s="774"/>
      <c r="C23" s="686"/>
      <c r="D23" s="52" t="s">
        <v>6</v>
      </c>
      <c r="E23" s="190">
        <v>3349074576</v>
      </c>
      <c r="F23" s="368">
        <v>3349074576</v>
      </c>
      <c r="G23" s="369">
        <v>3349074576</v>
      </c>
      <c r="H23" s="190">
        <v>3202480418</v>
      </c>
      <c r="I23" s="370">
        <v>3202480418</v>
      </c>
      <c r="J23" s="190"/>
      <c r="K23" s="190"/>
      <c r="L23" s="190"/>
      <c r="M23" s="190"/>
      <c r="N23" s="190"/>
      <c r="O23" s="190"/>
      <c r="P23" s="190"/>
      <c r="Q23" s="190"/>
      <c r="R23" s="190"/>
      <c r="S23" s="190"/>
      <c r="T23" s="190">
        <v>0</v>
      </c>
      <c r="U23" s="190">
        <v>165446648</v>
      </c>
      <c r="V23" s="38">
        <v>3202480418</v>
      </c>
      <c r="W23" s="190"/>
      <c r="X23" s="190"/>
      <c r="Y23" s="190"/>
      <c r="Z23" s="190"/>
      <c r="AA23" s="190"/>
      <c r="AB23" s="190"/>
      <c r="AC23" s="190"/>
      <c r="AD23" s="190"/>
      <c r="AE23" s="39"/>
      <c r="AF23" s="93"/>
      <c r="AG23" s="763"/>
      <c r="AH23" s="755"/>
      <c r="AI23" s="755"/>
      <c r="AJ23" s="755"/>
      <c r="AK23" s="654"/>
      <c r="AL23" s="654"/>
      <c r="AM23" s="654"/>
      <c r="AN23" s="657"/>
      <c r="AO23" s="654"/>
      <c r="AP23" s="710"/>
      <c r="AQ23" s="749"/>
      <c r="AR23" s="654"/>
      <c r="AS23" s="749"/>
      <c r="AT23" s="654"/>
      <c r="AU23" s="657"/>
      <c r="AV23" s="654"/>
      <c r="AW23" s="749"/>
      <c r="AX23" s="710"/>
      <c r="AY23" s="663"/>
    </row>
    <row r="24" spans="1:51" ht="27">
      <c r="A24" s="771"/>
      <c r="B24" s="774"/>
      <c r="C24" s="686"/>
      <c r="D24" s="88" t="s">
        <v>77</v>
      </c>
      <c r="E24" s="190">
        <v>0</v>
      </c>
      <c r="F24" s="368">
        <v>0</v>
      </c>
      <c r="G24" s="369">
        <v>0</v>
      </c>
      <c r="H24" s="190">
        <v>0</v>
      </c>
      <c r="I24" s="370">
        <v>0</v>
      </c>
      <c r="J24" s="190"/>
      <c r="K24" s="190"/>
      <c r="L24" s="190"/>
      <c r="M24" s="190"/>
      <c r="N24" s="190"/>
      <c r="O24" s="190"/>
      <c r="P24" s="190"/>
      <c r="Q24" s="190"/>
      <c r="R24" s="190"/>
      <c r="S24" s="39"/>
      <c r="T24" s="190">
        <v>0</v>
      </c>
      <c r="U24" s="190">
        <v>0</v>
      </c>
      <c r="V24" s="38">
        <v>0</v>
      </c>
      <c r="W24" s="190"/>
      <c r="X24" s="190"/>
      <c r="Y24" s="190"/>
      <c r="Z24" s="190"/>
      <c r="AA24" s="190"/>
      <c r="AB24" s="190"/>
      <c r="AC24" s="190"/>
      <c r="AD24" s="190"/>
      <c r="AE24" s="39"/>
      <c r="AF24" s="93"/>
      <c r="AG24" s="763"/>
      <c r="AH24" s="755"/>
      <c r="AI24" s="755"/>
      <c r="AJ24" s="755"/>
      <c r="AK24" s="654"/>
      <c r="AL24" s="654"/>
      <c r="AM24" s="654"/>
      <c r="AN24" s="657"/>
      <c r="AO24" s="654"/>
      <c r="AP24" s="710"/>
      <c r="AQ24" s="749"/>
      <c r="AR24" s="654"/>
      <c r="AS24" s="749"/>
      <c r="AT24" s="654"/>
      <c r="AU24" s="657"/>
      <c r="AV24" s="654"/>
      <c r="AW24" s="749"/>
      <c r="AX24" s="710"/>
      <c r="AY24" s="663"/>
    </row>
    <row r="25" spans="1:51" ht="27">
      <c r="A25" s="771"/>
      <c r="B25" s="774"/>
      <c r="C25" s="686"/>
      <c r="D25" s="52" t="s">
        <v>7</v>
      </c>
      <c r="E25" s="190">
        <v>195416507</v>
      </c>
      <c r="F25" s="368">
        <v>195416507</v>
      </c>
      <c r="G25" s="369">
        <v>195416507</v>
      </c>
      <c r="H25" s="190">
        <v>195416507</v>
      </c>
      <c r="I25" s="370">
        <v>195416507</v>
      </c>
      <c r="J25" s="190"/>
      <c r="K25" s="190"/>
      <c r="L25" s="190"/>
      <c r="M25" s="190"/>
      <c r="N25" s="190"/>
      <c r="O25" s="190"/>
      <c r="P25" s="190"/>
      <c r="Q25" s="190"/>
      <c r="R25" s="190"/>
      <c r="S25" s="39"/>
      <c r="T25" s="190">
        <v>29066467</v>
      </c>
      <c r="U25" s="190">
        <v>59806927</v>
      </c>
      <c r="V25" s="38">
        <v>195416507</v>
      </c>
      <c r="W25" s="190"/>
      <c r="X25" s="190"/>
      <c r="Y25" s="190"/>
      <c r="Z25" s="190"/>
      <c r="AA25" s="190"/>
      <c r="AB25" s="190"/>
      <c r="AC25" s="190"/>
      <c r="AD25" s="190"/>
      <c r="AE25" s="39"/>
      <c r="AF25" s="93"/>
      <c r="AG25" s="763"/>
      <c r="AH25" s="755"/>
      <c r="AI25" s="755"/>
      <c r="AJ25" s="755"/>
      <c r="AK25" s="654"/>
      <c r="AL25" s="654"/>
      <c r="AM25" s="654"/>
      <c r="AN25" s="657"/>
      <c r="AO25" s="654"/>
      <c r="AP25" s="710"/>
      <c r="AQ25" s="749"/>
      <c r="AR25" s="654"/>
      <c r="AS25" s="749"/>
      <c r="AT25" s="654"/>
      <c r="AU25" s="657"/>
      <c r="AV25" s="654"/>
      <c r="AW25" s="749"/>
      <c r="AX25" s="710"/>
      <c r="AY25" s="663"/>
    </row>
    <row r="26" spans="1:51" ht="27">
      <c r="A26" s="771"/>
      <c r="B26" s="774"/>
      <c r="C26" s="686"/>
      <c r="D26" s="88" t="s">
        <v>78</v>
      </c>
      <c r="E26" s="190">
        <f aca="true" t="shared" si="4" ref="E26:G27">+E22+E24</f>
        <v>1</v>
      </c>
      <c r="F26" s="368">
        <f t="shared" si="4"/>
        <v>1</v>
      </c>
      <c r="G26" s="369">
        <f t="shared" si="4"/>
        <v>1</v>
      </c>
      <c r="H26" s="190">
        <f>+H22+H24</f>
        <v>1</v>
      </c>
      <c r="I26" s="370">
        <v>1</v>
      </c>
      <c r="J26" s="190"/>
      <c r="K26" s="190"/>
      <c r="L26" s="190"/>
      <c r="M26" s="190"/>
      <c r="N26" s="190"/>
      <c r="O26" s="190"/>
      <c r="P26" s="190"/>
      <c r="Q26" s="190"/>
      <c r="R26" s="190"/>
      <c r="S26" s="39"/>
      <c r="T26" s="190">
        <f aca="true" t="shared" si="5" ref="T26:U27">+T22+T24</f>
        <v>1</v>
      </c>
      <c r="U26" s="190">
        <f t="shared" si="5"/>
        <v>1</v>
      </c>
      <c r="V26" s="38">
        <v>1</v>
      </c>
      <c r="W26" s="190"/>
      <c r="X26" s="190"/>
      <c r="Y26" s="190"/>
      <c r="Z26" s="190"/>
      <c r="AA26" s="190"/>
      <c r="AB26" s="190"/>
      <c r="AC26" s="190"/>
      <c r="AD26" s="190"/>
      <c r="AE26" s="39"/>
      <c r="AF26" s="93"/>
      <c r="AG26" s="763"/>
      <c r="AH26" s="755"/>
      <c r="AI26" s="755"/>
      <c r="AJ26" s="755"/>
      <c r="AK26" s="654"/>
      <c r="AL26" s="654"/>
      <c r="AM26" s="654"/>
      <c r="AN26" s="657"/>
      <c r="AO26" s="654"/>
      <c r="AP26" s="710"/>
      <c r="AQ26" s="749"/>
      <c r="AR26" s="654"/>
      <c r="AS26" s="749"/>
      <c r="AT26" s="654"/>
      <c r="AU26" s="657"/>
      <c r="AV26" s="654"/>
      <c r="AW26" s="749"/>
      <c r="AX26" s="710"/>
      <c r="AY26" s="663"/>
    </row>
    <row r="27" spans="1:51" ht="27.75" thickBot="1">
      <c r="A27" s="771"/>
      <c r="B27" s="774"/>
      <c r="C27" s="686"/>
      <c r="D27" s="52" t="s">
        <v>81</v>
      </c>
      <c r="E27" s="190">
        <f t="shared" si="4"/>
        <v>3544491083</v>
      </c>
      <c r="F27" s="368">
        <f t="shared" si="4"/>
        <v>3544491083</v>
      </c>
      <c r="G27" s="369">
        <f t="shared" si="4"/>
        <v>3544491083</v>
      </c>
      <c r="H27" s="190">
        <f>+H23+H25</f>
        <v>3397896925</v>
      </c>
      <c r="I27" s="370">
        <v>3397896925</v>
      </c>
      <c r="J27" s="190"/>
      <c r="K27" s="190"/>
      <c r="L27" s="190"/>
      <c r="M27" s="190"/>
      <c r="N27" s="190"/>
      <c r="O27" s="190"/>
      <c r="P27" s="190"/>
      <c r="Q27" s="190"/>
      <c r="R27" s="190"/>
      <c r="S27" s="39"/>
      <c r="T27" s="190">
        <f t="shared" si="5"/>
        <v>29066467</v>
      </c>
      <c r="U27" s="190">
        <f t="shared" si="5"/>
        <v>225253575</v>
      </c>
      <c r="V27" s="38">
        <v>3397896925</v>
      </c>
      <c r="W27" s="190"/>
      <c r="X27" s="190"/>
      <c r="Y27" s="190"/>
      <c r="Z27" s="190"/>
      <c r="AA27" s="190"/>
      <c r="AB27" s="190"/>
      <c r="AC27" s="190"/>
      <c r="AD27" s="190"/>
      <c r="AE27" s="39"/>
      <c r="AF27" s="93"/>
      <c r="AG27" s="764"/>
      <c r="AH27" s="756"/>
      <c r="AI27" s="756"/>
      <c r="AJ27" s="756"/>
      <c r="AK27" s="655"/>
      <c r="AL27" s="655"/>
      <c r="AM27" s="655"/>
      <c r="AN27" s="658"/>
      <c r="AO27" s="655"/>
      <c r="AP27" s="711"/>
      <c r="AQ27" s="750"/>
      <c r="AR27" s="655"/>
      <c r="AS27" s="750"/>
      <c r="AT27" s="655"/>
      <c r="AU27" s="658"/>
      <c r="AV27" s="655"/>
      <c r="AW27" s="750"/>
      <c r="AX27" s="711"/>
      <c r="AY27" s="664"/>
    </row>
    <row r="28" spans="1:51" ht="18">
      <c r="A28" s="771"/>
      <c r="B28" s="774"/>
      <c r="C28" s="686" t="s">
        <v>167</v>
      </c>
      <c r="D28" s="88" t="s">
        <v>76</v>
      </c>
      <c r="E28" s="38">
        <v>1</v>
      </c>
      <c r="F28" s="362">
        <v>1</v>
      </c>
      <c r="G28" s="363">
        <v>1</v>
      </c>
      <c r="H28" s="38">
        <v>1</v>
      </c>
      <c r="I28" s="364">
        <v>1</v>
      </c>
      <c r="J28" s="38"/>
      <c r="K28" s="38"/>
      <c r="L28" s="38"/>
      <c r="M28" s="38"/>
      <c r="N28" s="38"/>
      <c r="O28" s="38"/>
      <c r="P28" s="38"/>
      <c r="Q28" s="38"/>
      <c r="R28" s="38"/>
      <c r="S28" s="39"/>
      <c r="T28" s="38">
        <v>1</v>
      </c>
      <c r="U28" s="38">
        <v>1</v>
      </c>
      <c r="V28" s="38">
        <v>1</v>
      </c>
      <c r="W28" s="38"/>
      <c r="X28" s="38"/>
      <c r="Y28" s="38"/>
      <c r="Z28" s="38"/>
      <c r="AA28" s="38"/>
      <c r="AB28" s="38"/>
      <c r="AC28" s="38"/>
      <c r="AD28" s="38"/>
      <c r="AE28" s="39"/>
      <c r="AF28" s="93"/>
      <c r="AG28" s="759" t="s">
        <v>181</v>
      </c>
      <c r="AH28" s="760" t="s">
        <v>182</v>
      </c>
      <c r="AI28" s="760" t="s">
        <v>183</v>
      </c>
      <c r="AJ28" s="760" t="s">
        <v>184</v>
      </c>
      <c r="AK28" s="737" t="s">
        <v>185</v>
      </c>
      <c r="AL28" s="737" t="s">
        <v>155</v>
      </c>
      <c r="AM28" s="737" t="s">
        <v>173</v>
      </c>
      <c r="AN28" s="656">
        <v>184195</v>
      </c>
      <c r="AO28" s="757">
        <v>93641</v>
      </c>
      <c r="AP28" s="757">
        <v>90554</v>
      </c>
      <c r="AQ28" s="757" t="s">
        <v>174</v>
      </c>
      <c r="AR28" s="737" t="s">
        <v>174</v>
      </c>
      <c r="AS28" s="757" t="s">
        <v>174</v>
      </c>
      <c r="AT28" s="737" t="s">
        <v>174</v>
      </c>
      <c r="AU28" s="657" t="s">
        <v>174</v>
      </c>
      <c r="AV28" s="737" t="s">
        <v>174</v>
      </c>
      <c r="AW28" s="757" t="s">
        <v>174</v>
      </c>
      <c r="AX28" s="729">
        <v>95747</v>
      </c>
      <c r="AY28" s="731" t="s">
        <v>155</v>
      </c>
    </row>
    <row r="29" spans="1:51" ht="18">
      <c r="A29" s="771"/>
      <c r="B29" s="774"/>
      <c r="C29" s="686"/>
      <c r="D29" s="52" t="s">
        <v>6</v>
      </c>
      <c r="E29" s="190">
        <v>1717073074</v>
      </c>
      <c r="F29" s="368">
        <v>1717073074</v>
      </c>
      <c r="G29" s="369">
        <v>1717073074</v>
      </c>
      <c r="H29" s="190">
        <v>1742367171</v>
      </c>
      <c r="I29" s="370">
        <v>1742367171</v>
      </c>
      <c r="J29" s="190"/>
      <c r="K29" s="190"/>
      <c r="L29" s="190"/>
      <c r="M29" s="190"/>
      <c r="N29" s="190"/>
      <c r="O29" s="190"/>
      <c r="P29" s="190"/>
      <c r="Q29" s="190"/>
      <c r="R29" s="190"/>
      <c r="S29" s="190"/>
      <c r="T29" s="190">
        <v>0</v>
      </c>
      <c r="U29" s="190">
        <v>155446647</v>
      </c>
      <c r="V29" s="38">
        <v>1742367171</v>
      </c>
      <c r="W29" s="190"/>
      <c r="X29" s="190"/>
      <c r="Y29" s="190"/>
      <c r="Z29" s="190"/>
      <c r="AA29" s="190"/>
      <c r="AB29" s="190"/>
      <c r="AC29" s="190"/>
      <c r="AD29" s="190"/>
      <c r="AE29" s="39"/>
      <c r="AF29" s="93"/>
      <c r="AG29" s="759"/>
      <c r="AH29" s="755"/>
      <c r="AI29" s="755"/>
      <c r="AJ29" s="755"/>
      <c r="AK29" s="654"/>
      <c r="AL29" s="654"/>
      <c r="AM29" s="654"/>
      <c r="AN29" s="657"/>
      <c r="AO29" s="749"/>
      <c r="AP29" s="749"/>
      <c r="AQ29" s="749"/>
      <c r="AR29" s="654"/>
      <c r="AS29" s="749"/>
      <c r="AT29" s="654"/>
      <c r="AU29" s="657"/>
      <c r="AV29" s="654"/>
      <c r="AW29" s="749"/>
      <c r="AX29" s="710"/>
      <c r="AY29" s="731"/>
    </row>
    <row r="30" spans="1:51" ht="27">
      <c r="A30" s="771"/>
      <c r="B30" s="774"/>
      <c r="C30" s="686"/>
      <c r="D30" s="88" t="s">
        <v>77</v>
      </c>
      <c r="E30" s="190">
        <v>0</v>
      </c>
      <c r="F30" s="368">
        <v>0</v>
      </c>
      <c r="G30" s="369">
        <v>0</v>
      </c>
      <c r="H30" s="190">
        <v>0</v>
      </c>
      <c r="I30" s="370">
        <v>0</v>
      </c>
      <c r="J30" s="190"/>
      <c r="K30" s="190"/>
      <c r="L30" s="190"/>
      <c r="M30" s="190"/>
      <c r="N30" s="190"/>
      <c r="O30" s="190"/>
      <c r="P30" s="190"/>
      <c r="Q30" s="190"/>
      <c r="R30" s="190"/>
      <c r="S30" s="39"/>
      <c r="T30" s="190">
        <v>0</v>
      </c>
      <c r="U30" s="190">
        <v>0</v>
      </c>
      <c r="V30" s="38">
        <v>0</v>
      </c>
      <c r="W30" s="190"/>
      <c r="X30" s="190"/>
      <c r="Y30" s="190"/>
      <c r="Z30" s="190"/>
      <c r="AA30" s="190"/>
      <c r="AB30" s="190"/>
      <c r="AC30" s="190"/>
      <c r="AD30" s="190"/>
      <c r="AE30" s="39"/>
      <c r="AF30" s="93"/>
      <c r="AG30" s="759"/>
      <c r="AH30" s="755"/>
      <c r="AI30" s="755"/>
      <c r="AJ30" s="755"/>
      <c r="AK30" s="654"/>
      <c r="AL30" s="654"/>
      <c r="AM30" s="654"/>
      <c r="AN30" s="657"/>
      <c r="AO30" s="749"/>
      <c r="AP30" s="749"/>
      <c r="AQ30" s="749"/>
      <c r="AR30" s="654"/>
      <c r="AS30" s="749"/>
      <c r="AT30" s="654"/>
      <c r="AU30" s="657"/>
      <c r="AV30" s="654"/>
      <c r="AW30" s="749"/>
      <c r="AX30" s="710"/>
      <c r="AY30" s="731"/>
    </row>
    <row r="31" spans="1:51" ht="27">
      <c r="A31" s="771"/>
      <c r="B31" s="774"/>
      <c r="C31" s="686"/>
      <c r="D31" s="52" t="s">
        <v>7</v>
      </c>
      <c r="E31" s="190">
        <v>195416506</v>
      </c>
      <c r="F31" s="368">
        <v>195416506</v>
      </c>
      <c r="G31" s="369">
        <v>195416506</v>
      </c>
      <c r="H31" s="190">
        <v>195416506</v>
      </c>
      <c r="I31" s="370">
        <v>195416506</v>
      </c>
      <c r="J31" s="190"/>
      <c r="K31" s="190"/>
      <c r="L31" s="190"/>
      <c r="M31" s="190"/>
      <c r="N31" s="190"/>
      <c r="O31" s="190"/>
      <c r="P31" s="190"/>
      <c r="Q31" s="190"/>
      <c r="R31" s="190"/>
      <c r="S31" s="39"/>
      <c r="T31" s="190">
        <v>29066466</v>
      </c>
      <c r="U31" s="190">
        <v>59806927</v>
      </c>
      <c r="V31" s="38">
        <v>195416506</v>
      </c>
      <c r="W31" s="190"/>
      <c r="X31" s="190"/>
      <c r="Y31" s="190"/>
      <c r="Z31" s="190"/>
      <c r="AA31" s="190"/>
      <c r="AB31" s="190"/>
      <c r="AC31" s="190"/>
      <c r="AD31" s="190"/>
      <c r="AE31" s="39"/>
      <c r="AF31" s="93"/>
      <c r="AG31" s="759"/>
      <c r="AH31" s="755"/>
      <c r="AI31" s="755"/>
      <c r="AJ31" s="755"/>
      <c r="AK31" s="654"/>
      <c r="AL31" s="654"/>
      <c r="AM31" s="654"/>
      <c r="AN31" s="657"/>
      <c r="AO31" s="749"/>
      <c r="AP31" s="749"/>
      <c r="AQ31" s="749"/>
      <c r="AR31" s="654"/>
      <c r="AS31" s="749"/>
      <c r="AT31" s="654"/>
      <c r="AU31" s="657"/>
      <c r="AV31" s="654"/>
      <c r="AW31" s="749"/>
      <c r="AX31" s="710"/>
      <c r="AY31" s="731"/>
    </row>
    <row r="32" spans="1:51" ht="27">
      <c r="A32" s="771"/>
      <c r="B32" s="774"/>
      <c r="C32" s="686"/>
      <c r="D32" s="88" t="s">
        <v>78</v>
      </c>
      <c r="E32" s="190">
        <f aca="true" t="shared" si="6" ref="E32:G33">+E28+E30</f>
        <v>1</v>
      </c>
      <c r="F32" s="368">
        <f t="shared" si="6"/>
        <v>1</v>
      </c>
      <c r="G32" s="369">
        <f t="shared" si="6"/>
        <v>1</v>
      </c>
      <c r="H32" s="190">
        <f>+H28+H30</f>
        <v>1</v>
      </c>
      <c r="I32" s="370">
        <v>1</v>
      </c>
      <c r="J32" s="190"/>
      <c r="K32" s="190"/>
      <c r="L32" s="190"/>
      <c r="M32" s="190"/>
      <c r="N32" s="190"/>
      <c r="O32" s="190"/>
      <c r="P32" s="190"/>
      <c r="Q32" s="190"/>
      <c r="R32" s="190"/>
      <c r="S32" s="39"/>
      <c r="T32" s="190">
        <f aca="true" t="shared" si="7" ref="T32:U33">+T28+T30</f>
        <v>1</v>
      </c>
      <c r="U32" s="190">
        <f t="shared" si="7"/>
        <v>1</v>
      </c>
      <c r="V32" s="38">
        <v>1</v>
      </c>
      <c r="W32" s="190"/>
      <c r="X32" s="190"/>
      <c r="Y32" s="190"/>
      <c r="Z32" s="190"/>
      <c r="AA32" s="190"/>
      <c r="AB32" s="190"/>
      <c r="AC32" s="190"/>
      <c r="AD32" s="190"/>
      <c r="AE32" s="39"/>
      <c r="AF32" s="93"/>
      <c r="AG32" s="759"/>
      <c r="AH32" s="755"/>
      <c r="AI32" s="755"/>
      <c r="AJ32" s="755"/>
      <c r="AK32" s="654"/>
      <c r="AL32" s="654"/>
      <c r="AM32" s="654"/>
      <c r="AN32" s="657"/>
      <c r="AO32" s="749"/>
      <c r="AP32" s="749"/>
      <c r="AQ32" s="749"/>
      <c r="AR32" s="654"/>
      <c r="AS32" s="749"/>
      <c r="AT32" s="654"/>
      <c r="AU32" s="657"/>
      <c r="AV32" s="654"/>
      <c r="AW32" s="749"/>
      <c r="AX32" s="710"/>
      <c r="AY32" s="731"/>
    </row>
    <row r="33" spans="1:51" ht="27.75" thickBot="1">
      <c r="A33" s="771"/>
      <c r="B33" s="774"/>
      <c r="C33" s="686"/>
      <c r="D33" s="52" t="s">
        <v>81</v>
      </c>
      <c r="E33" s="190">
        <f t="shared" si="6"/>
        <v>1912489580</v>
      </c>
      <c r="F33" s="368">
        <f t="shared" si="6"/>
        <v>1912489580</v>
      </c>
      <c r="G33" s="369">
        <f t="shared" si="6"/>
        <v>1912489580</v>
      </c>
      <c r="H33" s="190">
        <f>+H29+H31</f>
        <v>1937783677</v>
      </c>
      <c r="I33" s="370">
        <v>1937783677</v>
      </c>
      <c r="J33" s="190"/>
      <c r="K33" s="190"/>
      <c r="L33" s="190"/>
      <c r="M33" s="190"/>
      <c r="N33" s="190"/>
      <c r="O33" s="190"/>
      <c r="P33" s="190"/>
      <c r="Q33" s="190"/>
      <c r="R33" s="190"/>
      <c r="S33" s="39"/>
      <c r="T33" s="190">
        <f t="shared" si="7"/>
        <v>29066466</v>
      </c>
      <c r="U33" s="190">
        <f t="shared" si="7"/>
        <v>215253574</v>
      </c>
      <c r="V33" s="38">
        <v>1937783677</v>
      </c>
      <c r="W33" s="190"/>
      <c r="X33" s="190"/>
      <c r="Y33" s="190"/>
      <c r="Z33" s="190"/>
      <c r="AA33" s="190"/>
      <c r="AB33" s="190"/>
      <c r="AC33" s="190"/>
      <c r="AD33" s="190"/>
      <c r="AE33" s="39"/>
      <c r="AF33" s="93"/>
      <c r="AG33" s="759"/>
      <c r="AH33" s="761"/>
      <c r="AI33" s="761"/>
      <c r="AJ33" s="761"/>
      <c r="AK33" s="738"/>
      <c r="AL33" s="738"/>
      <c r="AM33" s="738"/>
      <c r="AN33" s="658"/>
      <c r="AO33" s="758"/>
      <c r="AP33" s="758"/>
      <c r="AQ33" s="758"/>
      <c r="AR33" s="738"/>
      <c r="AS33" s="758"/>
      <c r="AT33" s="738"/>
      <c r="AU33" s="657"/>
      <c r="AV33" s="738"/>
      <c r="AW33" s="758"/>
      <c r="AX33" s="730"/>
      <c r="AY33" s="731"/>
    </row>
    <row r="34" spans="1:51" ht="18" customHeight="1">
      <c r="A34" s="771"/>
      <c r="B34" s="774"/>
      <c r="C34" s="686" t="s">
        <v>186</v>
      </c>
      <c r="D34" s="88" t="s">
        <v>76</v>
      </c>
      <c r="E34" s="190">
        <v>1</v>
      </c>
      <c r="F34" s="368">
        <v>1</v>
      </c>
      <c r="G34" s="369">
        <v>1</v>
      </c>
      <c r="H34" s="190">
        <v>1</v>
      </c>
      <c r="I34" s="370">
        <v>1</v>
      </c>
      <c r="J34" s="190"/>
      <c r="K34" s="190"/>
      <c r="L34" s="190"/>
      <c r="M34" s="190"/>
      <c r="N34" s="190"/>
      <c r="O34" s="190"/>
      <c r="P34" s="190"/>
      <c r="Q34" s="190"/>
      <c r="R34" s="190"/>
      <c r="S34" s="39"/>
      <c r="T34" s="190">
        <v>1</v>
      </c>
      <c r="U34" s="190">
        <v>1</v>
      </c>
      <c r="V34" s="38">
        <v>1</v>
      </c>
      <c r="W34" s="190"/>
      <c r="X34" s="190"/>
      <c r="Y34" s="190"/>
      <c r="Z34" s="190"/>
      <c r="AA34" s="190"/>
      <c r="AB34" s="190"/>
      <c r="AC34" s="190"/>
      <c r="AD34" s="190"/>
      <c r="AE34" s="39"/>
      <c r="AF34" s="93"/>
      <c r="AG34" s="751" t="s">
        <v>201</v>
      </c>
      <c r="AH34" s="754" t="s">
        <v>202</v>
      </c>
      <c r="AI34" s="754" t="s">
        <v>203</v>
      </c>
      <c r="AJ34" s="754" t="s">
        <v>204</v>
      </c>
      <c r="AK34" s="754" t="s">
        <v>205</v>
      </c>
      <c r="AL34" s="721" t="s">
        <v>155</v>
      </c>
      <c r="AM34" s="653" t="s">
        <v>252</v>
      </c>
      <c r="AN34" s="656">
        <v>218659</v>
      </c>
      <c r="AO34" s="653">
        <v>108345</v>
      </c>
      <c r="AP34" s="709">
        <v>110314</v>
      </c>
      <c r="AQ34" s="748" t="s">
        <v>174</v>
      </c>
      <c r="AR34" s="653" t="s">
        <v>174</v>
      </c>
      <c r="AS34" s="748" t="s">
        <v>174</v>
      </c>
      <c r="AT34" s="653" t="s">
        <v>174</v>
      </c>
      <c r="AU34" s="656" t="s">
        <v>174</v>
      </c>
      <c r="AV34" s="653" t="s">
        <v>174</v>
      </c>
      <c r="AW34" s="748" t="s">
        <v>174</v>
      </c>
      <c r="AX34" s="709">
        <v>218659</v>
      </c>
      <c r="AY34" s="662" t="s">
        <v>155</v>
      </c>
    </row>
    <row r="35" spans="1:51" ht="18">
      <c r="A35" s="771"/>
      <c r="B35" s="774"/>
      <c r="C35" s="686"/>
      <c r="D35" s="52" t="s">
        <v>6</v>
      </c>
      <c r="E35" s="190">
        <v>448300580</v>
      </c>
      <c r="F35" s="368">
        <v>448300580</v>
      </c>
      <c r="G35" s="369">
        <v>448300580</v>
      </c>
      <c r="H35" s="190">
        <v>488235225</v>
      </c>
      <c r="I35" s="370">
        <v>488235225</v>
      </c>
      <c r="J35" s="190"/>
      <c r="K35" s="190"/>
      <c r="L35" s="190"/>
      <c r="M35" s="190"/>
      <c r="N35" s="190"/>
      <c r="O35" s="190"/>
      <c r="P35" s="190"/>
      <c r="Q35" s="190"/>
      <c r="R35" s="190"/>
      <c r="S35" s="39"/>
      <c r="T35" s="190">
        <v>0</v>
      </c>
      <c r="U35" s="190">
        <v>37872894</v>
      </c>
      <c r="V35" s="38">
        <v>488235225</v>
      </c>
      <c r="W35" s="190"/>
      <c r="X35" s="190"/>
      <c r="Y35" s="190"/>
      <c r="Z35" s="190"/>
      <c r="AA35" s="190"/>
      <c r="AB35" s="190"/>
      <c r="AC35" s="190"/>
      <c r="AD35" s="190"/>
      <c r="AE35" s="39"/>
      <c r="AF35" s="93"/>
      <c r="AG35" s="752"/>
      <c r="AH35" s="755"/>
      <c r="AI35" s="755"/>
      <c r="AJ35" s="755"/>
      <c r="AK35" s="755"/>
      <c r="AL35" s="722"/>
      <c r="AM35" s="654"/>
      <c r="AN35" s="657"/>
      <c r="AO35" s="654"/>
      <c r="AP35" s="710"/>
      <c r="AQ35" s="749"/>
      <c r="AR35" s="654"/>
      <c r="AS35" s="749"/>
      <c r="AT35" s="654"/>
      <c r="AU35" s="657"/>
      <c r="AV35" s="654"/>
      <c r="AW35" s="749"/>
      <c r="AX35" s="710"/>
      <c r="AY35" s="663"/>
    </row>
    <row r="36" spans="1:51" ht="27">
      <c r="A36" s="771"/>
      <c r="B36" s="774"/>
      <c r="C36" s="686"/>
      <c r="D36" s="88" t="s">
        <v>77</v>
      </c>
      <c r="E36" s="190"/>
      <c r="F36" s="368"/>
      <c r="G36" s="369"/>
      <c r="H36" s="190"/>
      <c r="I36" s="370"/>
      <c r="J36" s="190"/>
      <c r="K36" s="190"/>
      <c r="L36" s="190"/>
      <c r="M36" s="190"/>
      <c r="N36" s="190"/>
      <c r="O36" s="190"/>
      <c r="P36" s="190"/>
      <c r="Q36" s="190"/>
      <c r="R36" s="190"/>
      <c r="S36" s="39"/>
      <c r="T36" s="190"/>
      <c r="U36" s="190"/>
      <c r="V36" s="38">
        <v>0</v>
      </c>
      <c r="W36" s="190"/>
      <c r="X36" s="190"/>
      <c r="Y36" s="190"/>
      <c r="Z36" s="190"/>
      <c r="AA36" s="190"/>
      <c r="AB36" s="190"/>
      <c r="AC36" s="190"/>
      <c r="AD36" s="190"/>
      <c r="AE36" s="39"/>
      <c r="AF36" s="93"/>
      <c r="AG36" s="752"/>
      <c r="AH36" s="755"/>
      <c r="AI36" s="755"/>
      <c r="AJ36" s="755"/>
      <c r="AK36" s="755"/>
      <c r="AL36" s="722"/>
      <c r="AM36" s="654"/>
      <c r="AN36" s="657"/>
      <c r="AO36" s="654"/>
      <c r="AP36" s="710"/>
      <c r="AQ36" s="749"/>
      <c r="AR36" s="654"/>
      <c r="AS36" s="749"/>
      <c r="AT36" s="654"/>
      <c r="AU36" s="657"/>
      <c r="AV36" s="654"/>
      <c r="AW36" s="749"/>
      <c r="AX36" s="710"/>
      <c r="AY36" s="663"/>
    </row>
    <row r="37" spans="1:51" ht="27">
      <c r="A37" s="771"/>
      <c r="B37" s="774"/>
      <c r="C37" s="686"/>
      <c r="D37" s="52" t="s">
        <v>7</v>
      </c>
      <c r="E37" s="190">
        <v>195416506</v>
      </c>
      <c r="F37" s="368">
        <v>195416506</v>
      </c>
      <c r="G37" s="369">
        <v>195416506</v>
      </c>
      <c r="H37" s="190">
        <v>195416506</v>
      </c>
      <c r="I37" s="370">
        <v>195416506</v>
      </c>
      <c r="J37" s="190"/>
      <c r="K37" s="190"/>
      <c r="L37" s="190"/>
      <c r="M37" s="190"/>
      <c r="N37" s="190"/>
      <c r="O37" s="190"/>
      <c r="P37" s="190"/>
      <c r="Q37" s="190"/>
      <c r="R37" s="190"/>
      <c r="S37" s="39"/>
      <c r="T37" s="190">
        <v>29066466</v>
      </c>
      <c r="U37" s="190">
        <v>59806927</v>
      </c>
      <c r="V37" s="38">
        <v>195416506</v>
      </c>
      <c r="W37" s="190"/>
      <c r="X37" s="190"/>
      <c r="Y37" s="190"/>
      <c r="Z37" s="190"/>
      <c r="AA37" s="190"/>
      <c r="AB37" s="190"/>
      <c r="AC37" s="190"/>
      <c r="AD37" s="190"/>
      <c r="AE37" s="39"/>
      <c r="AF37" s="93"/>
      <c r="AG37" s="752"/>
      <c r="AH37" s="755"/>
      <c r="AI37" s="755"/>
      <c r="AJ37" s="755"/>
      <c r="AK37" s="755"/>
      <c r="AL37" s="722"/>
      <c r="AM37" s="654"/>
      <c r="AN37" s="657"/>
      <c r="AO37" s="654"/>
      <c r="AP37" s="710"/>
      <c r="AQ37" s="749"/>
      <c r="AR37" s="654"/>
      <c r="AS37" s="749"/>
      <c r="AT37" s="654"/>
      <c r="AU37" s="657"/>
      <c r="AV37" s="654"/>
      <c r="AW37" s="749"/>
      <c r="AX37" s="710"/>
      <c r="AY37" s="663"/>
    </row>
    <row r="38" spans="1:51" ht="27">
      <c r="A38" s="771"/>
      <c r="B38" s="774"/>
      <c r="C38" s="686"/>
      <c r="D38" s="88" t="s">
        <v>78</v>
      </c>
      <c r="E38" s="190">
        <v>1</v>
      </c>
      <c r="F38" s="368">
        <v>1</v>
      </c>
      <c r="G38" s="369">
        <v>1</v>
      </c>
      <c r="H38" s="190">
        <v>1</v>
      </c>
      <c r="I38" s="370">
        <v>1</v>
      </c>
      <c r="J38" s="190"/>
      <c r="K38" s="190"/>
      <c r="L38" s="190"/>
      <c r="M38" s="190"/>
      <c r="N38" s="190"/>
      <c r="O38" s="190"/>
      <c r="P38" s="190"/>
      <c r="Q38" s="190"/>
      <c r="R38" s="190"/>
      <c r="S38" s="39"/>
      <c r="T38" s="190">
        <v>1</v>
      </c>
      <c r="U38" s="190">
        <v>1</v>
      </c>
      <c r="V38" s="38">
        <v>1</v>
      </c>
      <c r="W38" s="190"/>
      <c r="X38" s="190"/>
      <c r="Y38" s="190"/>
      <c r="Z38" s="190"/>
      <c r="AA38" s="190"/>
      <c r="AB38" s="190"/>
      <c r="AC38" s="190"/>
      <c r="AD38" s="190"/>
      <c r="AE38" s="39"/>
      <c r="AF38" s="93"/>
      <c r="AG38" s="752"/>
      <c r="AH38" s="755"/>
      <c r="AI38" s="755"/>
      <c r="AJ38" s="755"/>
      <c r="AK38" s="755"/>
      <c r="AL38" s="722"/>
      <c r="AM38" s="654"/>
      <c r="AN38" s="657"/>
      <c r="AO38" s="654"/>
      <c r="AP38" s="710"/>
      <c r="AQ38" s="749"/>
      <c r="AR38" s="654"/>
      <c r="AS38" s="749"/>
      <c r="AT38" s="654"/>
      <c r="AU38" s="657"/>
      <c r="AV38" s="654"/>
      <c r="AW38" s="749"/>
      <c r="AX38" s="710"/>
      <c r="AY38" s="663"/>
    </row>
    <row r="39" spans="1:51" ht="27.75" thickBot="1">
      <c r="A39" s="771"/>
      <c r="B39" s="774"/>
      <c r="C39" s="686"/>
      <c r="D39" s="52" t="s">
        <v>81</v>
      </c>
      <c r="E39" s="190">
        <f>+E35+E37</f>
        <v>643717086</v>
      </c>
      <c r="F39" s="368">
        <f aca="true" t="shared" si="8" ref="F39">+F35+F37</f>
        <v>643717086</v>
      </c>
      <c r="G39" s="369">
        <f>+G35+G37</f>
        <v>643717086</v>
      </c>
      <c r="H39" s="190">
        <f>+H35+H37</f>
        <v>683651731</v>
      </c>
      <c r="I39" s="370">
        <v>683651731</v>
      </c>
      <c r="J39" s="190"/>
      <c r="K39" s="190"/>
      <c r="L39" s="190"/>
      <c r="M39" s="190"/>
      <c r="N39" s="190"/>
      <c r="O39" s="190"/>
      <c r="P39" s="190"/>
      <c r="Q39" s="190"/>
      <c r="R39" s="190"/>
      <c r="S39" s="39"/>
      <c r="T39" s="190">
        <f aca="true" t="shared" si="9" ref="T39">+T35+T37</f>
        <v>29066466</v>
      </c>
      <c r="U39" s="190">
        <f>+U35+U37</f>
        <v>97679821</v>
      </c>
      <c r="V39" s="38">
        <v>683651731</v>
      </c>
      <c r="W39" s="190"/>
      <c r="X39" s="190"/>
      <c r="Y39" s="190"/>
      <c r="Z39" s="190"/>
      <c r="AA39" s="190"/>
      <c r="AB39" s="190"/>
      <c r="AC39" s="190"/>
      <c r="AD39" s="190"/>
      <c r="AE39" s="39"/>
      <c r="AF39" s="93"/>
      <c r="AG39" s="753"/>
      <c r="AH39" s="756"/>
      <c r="AI39" s="756"/>
      <c r="AJ39" s="756"/>
      <c r="AK39" s="756"/>
      <c r="AL39" s="723"/>
      <c r="AM39" s="655"/>
      <c r="AN39" s="658"/>
      <c r="AO39" s="655"/>
      <c r="AP39" s="711"/>
      <c r="AQ39" s="750"/>
      <c r="AR39" s="655"/>
      <c r="AS39" s="750"/>
      <c r="AT39" s="655"/>
      <c r="AU39" s="658"/>
      <c r="AV39" s="655"/>
      <c r="AW39" s="750"/>
      <c r="AX39" s="711"/>
      <c r="AY39" s="664"/>
    </row>
    <row r="40" spans="1:51" ht="18" customHeight="1">
      <c r="A40" s="771"/>
      <c r="B40" s="774"/>
      <c r="C40" s="686" t="s">
        <v>187</v>
      </c>
      <c r="D40" s="88" t="s">
        <v>76</v>
      </c>
      <c r="E40" s="190">
        <v>1</v>
      </c>
      <c r="F40" s="368">
        <v>1</v>
      </c>
      <c r="G40" s="369">
        <v>1</v>
      </c>
      <c r="H40" s="190">
        <v>1</v>
      </c>
      <c r="I40" s="370">
        <v>1</v>
      </c>
      <c r="J40" s="190"/>
      <c r="K40" s="190"/>
      <c r="L40" s="190"/>
      <c r="M40" s="190"/>
      <c r="N40" s="190"/>
      <c r="O40" s="190"/>
      <c r="P40" s="190"/>
      <c r="Q40" s="190"/>
      <c r="R40" s="190"/>
      <c r="S40" s="39"/>
      <c r="T40" s="190">
        <v>1</v>
      </c>
      <c r="U40" s="190">
        <v>1</v>
      </c>
      <c r="V40" s="38">
        <v>1</v>
      </c>
      <c r="W40" s="190"/>
      <c r="X40" s="190"/>
      <c r="Y40" s="190"/>
      <c r="Z40" s="190"/>
      <c r="AA40" s="190"/>
      <c r="AB40" s="190"/>
      <c r="AC40" s="190"/>
      <c r="AD40" s="190"/>
      <c r="AE40" s="39"/>
      <c r="AF40" s="93"/>
      <c r="AG40" s="734" t="s">
        <v>201</v>
      </c>
      <c r="AH40" s="732" t="s">
        <v>206</v>
      </c>
      <c r="AI40" s="732" t="s">
        <v>207</v>
      </c>
      <c r="AJ40" s="732" t="s">
        <v>204</v>
      </c>
      <c r="AK40" s="732" t="s">
        <v>205</v>
      </c>
      <c r="AL40" s="732" t="s">
        <v>244</v>
      </c>
      <c r="AM40" s="737" t="s">
        <v>252</v>
      </c>
      <c r="AN40" s="656">
        <v>81227</v>
      </c>
      <c r="AO40" s="732">
        <v>40246</v>
      </c>
      <c r="AP40" s="732">
        <v>40981</v>
      </c>
      <c r="AQ40" s="727" t="s">
        <v>174</v>
      </c>
      <c r="AR40" s="727" t="s">
        <v>174</v>
      </c>
      <c r="AS40" s="727" t="s">
        <v>174</v>
      </c>
      <c r="AT40" s="727" t="s">
        <v>174</v>
      </c>
      <c r="AU40" s="657" t="s">
        <v>174</v>
      </c>
      <c r="AV40" s="727" t="s">
        <v>174</v>
      </c>
      <c r="AW40" s="727" t="s">
        <v>174</v>
      </c>
      <c r="AX40" s="729">
        <f>AO40+AP40</f>
        <v>81227</v>
      </c>
      <c r="AY40" s="731" t="s">
        <v>155</v>
      </c>
    </row>
    <row r="41" spans="1:51" ht="18">
      <c r="A41" s="771"/>
      <c r="B41" s="774"/>
      <c r="C41" s="686"/>
      <c r="D41" s="52" t="s">
        <v>6</v>
      </c>
      <c r="E41" s="190">
        <v>447555582</v>
      </c>
      <c r="F41" s="368">
        <v>447555582</v>
      </c>
      <c r="G41" s="369">
        <v>447555582</v>
      </c>
      <c r="H41" s="190">
        <v>487490228</v>
      </c>
      <c r="I41" s="370">
        <v>487490228</v>
      </c>
      <c r="J41" s="190"/>
      <c r="K41" s="190"/>
      <c r="L41" s="190"/>
      <c r="M41" s="190"/>
      <c r="N41" s="190"/>
      <c r="O41" s="190"/>
      <c r="P41" s="190"/>
      <c r="Q41" s="190"/>
      <c r="R41" s="190"/>
      <c r="S41" s="39"/>
      <c r="T41" s="190">
        <v>0</v>
      </c>
      <c r="U41" s="190">
        <v>87652895</v>
      </c>
      <c r="V41" s="38">
        <v>487490228</v>
      </c>
      <c r="W41" s="190"/>
      <c r="X41" s="190"/>
      <c r="Y41" s="190"/>
      <c r="Z41" s="190"/>
      <c r="AA41" s="190"/>
      <c r="AB41" s="190"/>
      <c r="AC41" s="190"/>
      <c r="AD41" s="190"/>
      <c r="AE41" s="39"/>
      <c r="AF41" s="93"/>
      <c r="AG41" s="735"/>
      <c r="AH41" s="722"/>
      <c r="AI41" s="722"/>
      <c r="AJ41" s="722"/>
      <c r="AK41" s="722"/>
      <c r="AL41" s="722"/>
      <c r="AM41" s="654"/>
      <c r="AN41" s="657"/>
      <c r="AO41" s="722"/>
      <c r="AP41" s="722"/>
      <c r="AQ41" s="719"/>
      <c r="AR41" s="719"/>
      <c r="AS41" s="719"/>
      <c r="AT41" s="719"/>
      <c r="AU41" s="657"/>
      <c r="AV41" s="719"/>
      <c r="AW41" s="719"/>
      <c r="AX41" s="710"/>
      <c r="AY41" s="731"/>
    </row>
    <row r="42" spans="1:51" ht="27">
      <c r="A42" s="771"/>
      <c r="B42" s="774"/>
      <c r="C42" s="686"/>
      <c r="D42" s="88" t="s">
        <v>77</v>
      </c>
      <c r="E42" s="190"/>
      <c r="F42" s="368"/>
      <c r="G42" s="369"/>
      <c r="H42" s="190"/>
      <c r="I42" s="370"/>
      <c r="J42" s="190"/>
      <c r="K42" s="190"/>
      <c r="L42" s="190"/>
      <c r="M42" s="190"/>
      <c r="N42" s="190"/>
      <c r="O42" s="190"/>
      <c r="P42" s="190"/>
      <c r="Q42" s="190"/>
      <c r="R42" s="190"/>
      <c r="S42" s="39"/>
      <c r="T42" s="190"/>
      <c r="U42" s="190"/>
      <c r="V42" s="38"/>
      <c r="W42" s="190"/>
      <c r="X42" s="190"/>
      <c r="Y42" s="190"/>
      <c r="Z42" s="190"/>
      <c r="AA42" s="190"/>
      <c r="AB42" s="190"/>
      <c r="AC42" s="190"/>
      <c r="AD42" s="190"/>
      <c r="AE42" s="39"/>
      <c r="AF42" s="93"/>
      <c r="AG42" s="735"/>
      <c r="AH42" s="722"/>
      <c r="AI42" s="722"/>
      <c r="AJ42" s="722"/>
      <c r="AK42" s="722"/>
      <c r="AL42" s="722"/>
      <c r="AM42" s="654"/>
      <c r="AN42" s="657"/>
      <c r="AO42" s="722"/>
      <c r="AP42" s="722"/>
      <c r="AQ42" s="719"/>
      <c r="AR42" s="719"/>
      <c r="AS42" s="719"/>
      <c r="AT42" s="719"/>
      <c r="AU42" s="657"/>
      <c r="AV42" s="719"/>
      <c r="AW42" s="719"/>
      <c r="AX42" s="710"/>
      <c r="AY42" s="731"/>
    </row>
    <row r="43" spans="1:51" ht="27">
      <c r="A43" s="771"/>
      <c r="B43" s="774"/>
      <c r="C43" s="686"/>
      <c r="D43" s="52" t="s">
        <v>7</v>
      </c>
      <c r="E43" s="190">
        <v>195416506</v>
      </c>
      <c r="F43" s="368">
        <v>195416506</v>
      </c>
      <c r="G43" s="369">
        <v>195416506</v>
      </c>
      <c r="H43" s="190">
        <v>195416506</v>
      </c>
      <c r="I43" s="370">
        <v>195416506</v>
      </c>
      <c r="J43" s="190"/>
      <c r="K43" s="190"/>
      <c r="L43" s="190"/>
      <c r="M43" s="190"/>
      <c r="N43" s="190"/>
      <c r="O43" s="190"/>
      <c r="P43" s="190"/>
      <c r="Q43" s="190"/>
      <c r="R43" s="190"/>
      <c r="S43" s="39"/>
      <c r="T43" s="190">
        <v>29066466</v>
      </c>
      <c r="U43" s="190">
        <v>59806927</v>
      </c>
      <c r="V43" s="38">
        <v>195416506</v>
      </c>
      <c r="W43" s="190"/>
      <c r="X43" s="190"/>
      <c r="Y43" s="190"/>
      <c r="Z43" s="190"/>
      <c r="AA43" s="190"/>
      <c r="AB43" s="190"/>
      <c r="AC43" s="190"/>
      <c r="AD43" s="190"/>
      <c r="AE43" s="39"/>
      <c r="AF43" s="93"/>
      <c r="AG43" s="735"/>
      <c r="AH43" s="722"/>
      <c r="AI43" s="722"/>
      <c r="AJ43" s="722"/>
      <c r="AK43" s="722"/>
      <c r="AL43" s="722"/>
      <c r="AM43" s="654"/>
      <c r="AN43" s="657"/>
      <c r="AO43" s="722"/>
      <c r="AP43" s="722"/>
      <c r="AQ43" s="719"/>
      <c r="AR43" s="719"/>
      <c r="AS43" s="719"/>
      <c r="AT43" s="719"/>
      <c r="AU43" s="657"/>
      <c r="AV43" s="719"/>
      <c r="AW43" s="719"/>
      <c r="AX43" s="710"/>
      <c r="AY43" s="731"/>
    </row>
    <row r="44" spans="1:51" ht="27">
      <c r="A44" s="771"/>
      <c r="B44" s="774"/>
      <c r="C44" s="686"/>
      <c r="D44" s="88" t="s">
        <v>78</v>
      </c>
      <c r="E44" s="190">
        <v>1</v>
      </c>
      <c r="F44" s="368">
        <v>1</v>
      </c>
      <c r="G44" s="369">
        <v>1</v>
      </c>
      <c r="H44" s="190">
        <v>1</v>
      </c>
      <c r="I44" s="370">
        <v>1</v>
      </c>
      <c r="J44" s="190"/>
      <c r="K44" s="190"/>
      <c r="L44" s="190"/>
      <c r="M44" s="190"/>
      <c r="N44" s="190"/>
      <c r="O44" s="190"/>
      <c r="P44" s="190"/>
      <c r="Q44" s="190"/>
      <c r="R44" s="190"/>
      <c r="S44" s="39"/>
      <c r="T44" s="190">
        <v>1</v>
      </c>
      <c r="U44" s="190">
        <v>1</v>
      </c>
      <c r="V44" s="38">
        <v>1</v>
      </c>
      <c r="W44" s="190"/>
      <c r="X44" s="190"/>
      <c r="Y44" s="190"/>
      <c r="Z44" s="190"/>
      <c r="AA44" s="190"/>
      <c r="AB44" s="190"/>
      <c r="AC44" s="190"/>
      <c r="AD44" s="190"/>
      <c r="AE44" s="39"/>
      <c r="AF44" s="93"/>
      <c r="AG44" s="735"/>
      <c r="AH44" s="722"/>
      <c r="AI44" s="722"/>
      <c r="AJ44" s="722"/>
      <c r="AK44" s="722"/>
      <c r="AL44" s="722"/>
      <c r="AM44" s="654"/>
      <c r="AN44" s="657"/>
      <c r="AO44" s="722"/>
      <c r="AP44" s="722"/>
      <c r="AQ44" s="719"/>
      <c r="AR44" s="719"/>
      <c r="AS44" s="719"/>
      <c r="AT44" s="719"/>
      <c r="AU44" s="657"/>
      <c r="AV44" s="719"/>
      <c r="AW44" s="719"/>
      <c r="AX44" s="710"/>
      <c r="AY44" s="731"/>
    </row>
    <row r="45" spans="1:51" ht="27.75" thickBot="1">
      <c r="A45" s="771"/>
      <c r="B45" s="774"/>
      <c r="C45" s="686"/>
      <c r="D45" s="52" t="s">
        <v>81</v>
      </c>
      <c r="E45" s="190">
        <f>+E41+E43</f>
        <v>642972088</v>
      </c>
      <c r="F45" s="368">
        <f aca="true" t="shared" si="10" ref="F45">+F41+F43</f>
        <v>642972088</v>
      </c>
      <c r="G45" s="369">
        <f>+G41+G43</f>
        <v>642972088</v>
      </c>
      <c r="H45" s="190">
        <f>+H41+H43</f>
        <v>682906734</v>
      </c>
      <c r="I45" s="370">
        <v>682906734</v>
      </c>
      <c r="J45" s="190"/>
      <c r="K45" s="190"/>
      <c r="L45" s="190"/>
      <c r="M45" s="190"/>
      <c r="N45" s="190"/>
      <c r="O45" s="190"/>
      <c r="P45" s="190"/>
      <c r="Q45" s="190"/>
      <c r="R45" s="190"/>
      <c r="S45" s="39"/>
      <c r="T45" s="190">
        <f aca="true" t="shared" si="11" ref="T45">+T41+T43</f>
        <v>29066466</v>
      </c>
      <c r="U45" s="190">
        <f>+U41+U43</f>
        <v>147459822</v>
      </c>
      <c r="V45" s="38">
        <v>682906734</v>
      </c>
      <c r="W45" s="190"/>
      <c r="X45" s="190"/>
      <c r="Y45" s="190"/>
      <c r="Z45" s="190"/>
      <c r="AA45" s="190"/>
      <c r="AB45" s="190"/>
      <c r="AC45" s="190"/>
      <c r="AD45" s="190"/>
      <c r="AE45" s="39"/>
      <c r="AF45" s="93"/>
      <c r="AG45" s="736"/>
      <c r="AH45" s="733"/>
      <c r="AI45" s="733"/>
      <c r="AJ45" s="733"/>
      <c r="AK45" s="733"/>
      <c r="AL45" s="733"/>
      <c r="AM45" s="738"/>
      <c r="AN45" s="658"/>
      <c r="AO45" s="733"/>
      <c r="AP45" s="733"/>
      <c r="AQ45" s="728"/>
      <c r="AR45" s="728"/>
      <c r="AS45" s="728"/>
      <c r="AT45" s="728"/>
      <c r="AU45" s="657"/>
      <c r="AV45" s="728"/>
      <c r="AW45" s="728"/>
      <c r="AX45" s="730"/>
      <c r="AY45" s="731"/>
    </row>
    <row r="46" spans="1:51" ht="18" customHeight="1">
      <c r="A46" s="771"/>
      <c r="B46" s="774"/>
      <c r="C46" s="686" t="s">
        <v>188</v>
      </c>
      <c r="D46" s="88" t="s">
        <v>76</v>
      </c>
      <c r="E46" s="190">
        <v>1</v>
      </c>
      <c r="F46" s="368">
        <v>1</v>
      </c>
      <c r="G46" s="369">
        <v>1</v>
      </c>
      <c r="H46" s="190">
        <v>1</v>
      </c>
      <c r="I46" s="370">
        <v>1</v>
      </c>
      <c r="J46" s="190"/>
      <c r="K46" s="190"/>
      <c r="L46" s="190"/>
      <c r="M46" s="190"/>
      <c r="N46" s="190"/>
      <c r="O46" s="190"/>
      <c r="P46" s="190"/>
      <c r="Q46" s="190"/>
      <c r="R46" s="190"/>
      <c r="S46" s="39"/>
      <c r="T46" s="190">
        <v>1</v>
      </c>
      <c r="U46" s="190">
        <v>1</v>
      </c>
      <c r="V46" s="38">
        <v>1</v>
      </c>
      <c r="W46" s="190"/>
      <c r="X46" s="190"/>
      <c r="Y46" s="190"/>
      <c r="Z46" s="190"/>
      <c r="AA46" s="190"/>
      <c r="AB46" s="190"/>
      <c r="AC46" s="190"/>
      <c r="AD46" s="190"/>
      <c r="AE46" s="39"/>
      <c r="AF46" s="93"/>
      <c r="AG46" s="724" t="s">
        <v>201</v>
      </c>
      <c r="AH46" s="721" t="s">
        <v>208</v>
      </c>
      <c r="AI46" s="721" t="s">
        <v>209</v>
      </c>
      <c r="AJ46" s="721" t="s">
        <v>204</v>
      </c>
      <c r="AK46" s="721" t="s">
        <v>205</v>
      </c>
      <c r="AL46" s="721" t="s">
        <v>155</v>
      </c>
      <c r="AM46" s="653" t="s">
        <v>252</v>
      </c>
      <c r="AN46" s="656">
        <v>145065</v>
      </c>
      <c r="AO46" s="721">
        <v>71880</v>
      </c>
      <c r="AP46" s="721">
        <v>73185</v>
      </c>
      <c r="AQ46" s="718" t="s">
        <v>174</v>
      </c>
      <c r="AR46" s="718" t="s">
        <v>174</v>
      </c>
      <c r="AS46" s="718" t="s">
        <v>174</v>
      </c>
      <c r="AT46" s="718" t="s">
        <v>174</v>
      </c>
      <c r="AU46" s="656" t="s">
        <v>174</v>
      </c>
      <c r="AV46" s="718" t="s">
        <v>174</v>
      </c>
      <c r="AW46" s="718" t="s">
        <v>174</v>
      </c>
      <c r="AX46" s="709">
        <f>AO46+AP46</f>
        <v>145065</v>
      </c>
      <c r="AY46" s="662" t="s">
        <v>155</v>
      </c>
    </row>
    <row r="47" spans="1:51" ht="18">
      <c r="A47" s="771"/>
      <c r="B47" s="774"/>
      <c r="C47" s="686"/>
      <c r="D47" s="52" t="s">
        <v>6</v>
      </c>
      <c r="E47" s="190">
        <v>467110581</v>
      </c>
      <c r="F47" s="368">
        <v>467110581</v>
      </c>
      <c r="G47" s="369">
        <v>467110581</v>
      </c>
      <c r="H47" s="190">
        <v>427755227</v>
      </c>
      <c r="I47" s="370">
        <v>427755227</v>
      </c>
      <c r="J47" s="190"/>
      <c r="K47" s="190"/>
      <c r="L47" s="190"/>
      <c r="M47" s="190"/>
      <c r="N47" s="190"/>
      <c r="O47" s="190"/>
      <c r="P47" s="190"/>
      <c r="Q47" s="190"/>
      <c r="R47" s="190"/>
      <c r="S47" s="39"/>
      <c r="T47" s="190">
        <v>0</v>
      </c>
      <c r="U47" s="190">
        <v>37872895</v>
      </c>
      <c r="V47" s="38">
        <v>427755227</v>
      </c>
      <c r="W47" s="190"/>
      <c r="X47" s="190"/>
      <c r="Y47" s="190"/>
      <c r="Z47" s="190"/>
      <c r="AA47" s="190"/>
      <c r="AB47" s="190"/>
      <c r="AC47" s="190"/>
      <c r="AD47" s="190"/>
      <c r="AE47" s="39"/>
      <c r="AF47" s="93"/>
      <c r="AG47" s="725"/>
      <c r="AH47" s="722"/>
      <c r="AI47" s="722"/>
      <c r="AJ47" s="722"/>
      <c r="AK47" s="722"/>
      <c r="AL47" s="722"/>
      <c r="AM47" s="654"/>
      <c r="AN47" s="657"/>
      <c r="AO47" s="722"/>
      <c r="AP47" s="722"/>
      <c r="AQ47" s="719"/>
      <c r="AR47" s="719"/>
      <c r="AS47" s="719"/>
      <c r="AT47" s="719"/>
      <c r="AU47" s="657"/>
      <c r="AV47" s="719"/>
      <c r="AW47" s="719"/>
      <c r="AX47" s="710"/>
      <c r="AY47" s="663"/>
    </row>
    <row r="48" spans="1:51" ht="27">
      <c r="A48" s="771"/>
      <c r="B48" s="774"/>
      <c r="C48" s="686"/>
      <c r="D48" s="88" t="s">
        <v>77</v>
      </c>
      <c r="E48" s="190"/>
      <c r="F48" s="368"/>
      <c r="G48" s="369"/>
      <c r="H48" s="190"/>
      <c r="I48" s="370"/>
      <c r="J48" s="190"/>
      <c r="K48" s="190"/>
      <c r="L48" s="190"/>
      <c r="M48" s="190"/>
      <c r="N48" s="190"/>
      <c r="O48" s="190"/>
      <c r="P48" s="190"/>
      <c r="Q48" s="190"/>
      <c r="R48" s="190"/>
      <c r="S48" s="39"/>
      <c r="T48" s="190"/>
      <c r="U48" s="190"/>
      <c r="V48" s="38">
        <v>0</v>
      </c>
      <c r="W48" s="190"/>
      <c r="X48" s="190"/>
      <c r="Y48" s="190"/>
      <c r="Z48" s="190"/>
      <c r="AA48" s="190"/>
      <c r="AB48" s="190"/>
      <c r="AC48" s="190"/>
      <c r="AD48" s="190"/>
      <c r="AE48" s="39"/>
      <c r="AF48" s="93"/>
      <c r="AG48" s="725"/>
      <c r="AH48" s="722"/>
      <c r="AI48" s="722"/>
      <c r="AJ48" s="722"/>
      <c r="AK48" s="722"/>
      <c r="AL48" s="722"/>
      <c r="AM48" s="654"/>
      <c r="AN48" s="657"/>
      <c r="AO48" s="722"/>
      <c r="AP48" s="722"/>
      <c r="AQ48" s="719"/>
      <c r="AR48" s="719"/>
      <c r="AS48" s="719"/>
      <c r="AT48" s="719"/>
      <c r="AU48" s="657"/>
      <c r="AV48" s="719"/>
      <c r="AW48" s="719"/>
      <c r="AX48" s="710"/>
      <c r="AY48" s="663"/>
    </row>
    <row r="49" spans="1:51" ht="27">
      <c r="A49" s="771"/>
      <c r="B49" s="774"/>
      <c r="C49" s="686"/>
      <c r="D49" s="52" t="s">
        <v>7</v>
      </c>
      <c r="E49" s="190">
        <v>195416506</v>
      </c>
      <c r="F49" s="368">
        <v>195416506</v>
      </c>
      <c r="G49" s="369">
        <v>195416506</v>
      </c>
      <c r="H49" s="190">
        <v>195416506</v>
      </c>
      <c r="I49" s="370">
        <v>195416506</v>
      </c>
      <c r="J49" s="190"/>
      <c r="K49" s="190"/>
      <c r="L49" s="190"/>
      <c r="M49" s="190"/>
      <c r="N49" s="190"/>
      <c r="O49" s="190"/>
      <c r="P49" s="190"/>
      <c r="Q49" s="190"/>
      <c r="R49" s="190"/>
      <c r="S49" s="39"/>
      <c r="T49" s="190">
        <v>29066466</v>
      </c>
      <c r="U49" s="190">
        <v>59806927</v>
      </c>
      <c r="V49" s="38">
        <v>195416506</v>
      </c>
      <c r="W49" s="190"/>
      <c r="X49" s="190"/>
      <c r="Y49" s="190"/>
      <c r="Z49" s="190"/>
      <c r="AA49" s="190"/>
      <c r="AB49" s="190"/>
      <c r="AC49" s="190"/>
      <c r="AD49" s="190"/>
      <c r="AE49" s="39"/>
      <c r="AF49" s="93"/>
      <c r="AG49" s="725"/>
      <c r="AH49" s="722"/>
      <c r="AI49" s="722"/>
      <c r="AJ49" s="722"/>
      <c r="AK49" s="722"/>
      <c r="AL49" s="722"/>
      <c r="AM49" s="654"/>
      <c r="AN49" s="657"/>
      <c r="AO49" s="722"/>
      <c r="AP49" s="722"/>
      <c r="AQ49" s="719"/>
      <c r="AR49" s="719"/>
      <c r="AS49" s="719"/>
      <c r="AT49" s="719"/>
      <c r="AU49" s="657"/>
      <c r="AV49" s="719"/>
      <c r="AW49" s="719"/>
      <c r="AX49" s="710"/>
      <c r="AY49" s="663"/>
    </row>
    <row r="50" spans="1:51" ht="27">
      <c r="A50" s="771"/>
      <c r="B50" s="774"/>
      <c r="C50" s="686"/>
      <c r="D50" s="88" t="s">
        <v>78</v>
      </c>
      <c r="E50" s="190">
        <v>1</v>
      </c>
      <c r="F50" s="368">
        <v>1</v>
      </c>
      <c r="G50" s="369">
        <v>1</v>
      </c>
      <c r="H50" s="190">
        <v>1</v>
      </c>
      <c r="I50" s="370">
        <v>1</v>
      </c>
      <c r="J50" s="190"/>
      <c r="K50" s="190"/>
      <c r="L50" s="190"/>
      <c r="M50" s="190"/>
      <c r="N50" s="190"/>
      <c r="O50" s="190"/>
      <c r="P50" s="190"/>
      <c r="Q50" s="190"/>
      <c r="R50" s="190"/>
      <c r="S50" s="39"/>
      <c r="T50" s="190">
        <v>1</v>
      </c>
      <c r="U50" s="190">
        <v>1</v>
      </c>
      <c r="V50" s="38">
        <v>1</v>
      </c>
      <c r="W50" s="190"/>
      <c r="X50" s="190"/>
      <c r="Y50" s="190"/>
      <c r="Z50" s="190"/>
      <c r="AA50" s="190"/>
      <c r="AB50" s="190"/>
      <c r="AC50" s="190"/>
      <c r="AD50" s="190"/>
      <c r="AE50" s="39"/>
      <c r="AF50" s="93"/>
      <c r="AG50" s="725"/>
      <c r="AH50" s="722"/>
      <c r="AI50" s="722"/>
      <c r="AJ50" s="722"/>
      <c r="AK50" s="722"/>
      <c r="AL50" s="722"/>
      <c r="AM50" s="654"/>
      <c r="AN50" s="657"/>
      <c r="AO50" s="722"/>
      <c r="AP50" s="722"/>
      <c r="AQ50" s="719"/>
      <c r="AR50" s="719"/>
      <c r="AS50" s="719"/>
      <c r="AT50" s="719"/>
      <c r="AU50" s="657"/>
      <c r="AV50" s="719"/>
      <c r="AW50" s="719"/>
      <c r="AX50" s="710"/>
      <c r="AY50" s="663"/>
    </row>
    <row r="51" spans="1:51" ht="27.75" thickBot="1">
      <c r="A51" s="771"/>
      <c r="B51" s="774"/>
      <c r="C51" s="686"/>
      <c r="D51" s="52" t="s">
        <v>81</v>
      </c>
      <c r="E51" s="190">
        <f>+E47+E49</f>
        <v>662527087</v>
      </c>
      <c r="F51" s="368">
        <f aca="true" t="shared" si="12" ref="F51">+F47+F49</f>
        <v>662527087</v>
      </c>
      <c r="G51" s="369">
        <f>+G47+G49</f>
        <v>662527087</v>
      </c>
      <c r="H51" s="190">
        <f>+H47+H49</f>
        <v>623171733</v>
      </c>
      <c r="I51" s="370">
        <v>623171733</v>
      </c>
      <c r="J51" s="190"/>
      <c r="K51" s="190"/>
      <c r="L51" s="190"/>
      <c r="M51" s="190"/>
      <c r="N51" s="190"/>
      <c r="O51" s="190"/>
      <c r="P51" s="190"/>
      <c r="Q51" s="190"/>
      <c r="R51" s="190"/>
      <c r="S51" s="39"/>
      <c r="T51" s="190">
        <f aca="true" t="shared" si="13" ref="T51">+T47+T49</f>
        <v>29066466</v>
      </c>
      <c r="U51" s="190">
        <f>+U47+U49</f>
        <v>97679822</v>
      </c>
      <c r="V51" s="38">
        <v>623171733</v>
      </c>
      <c r="W51" s="190"/>
      <c r="X51" s="190"/>
      <c r="Y51" s="190"/>
      <c r="Z51" s="190"/>
      <c r="AA51" s="190"/>
      <c r="AB51" s="190"/>
      <c r="AC51" s="190"/>
      <c r="AD51" s="190"/>
      <c r="AE51" s="39"/>
      <c r="AF51" s="93"/>
      <c r="AG51" s="726"/>
      <c r="AH51" s="723"/>
      <c r="AI51" s="723"/>
      <c r="AJ51" s="723"/>
      <c r="AK51" s="723"/>
      <c r="AL51" s="723"/>
      <c r="AM51" s="655"/>
      <c r="AN51" s="658"/>
      <c r="AO51" s="723"/>
      <c r="AP51" s="723"/>
      <c r="AQ51" s="720"/>
      <c r="AR51" s="720"/>
      <c r="AS51" s="720"/>
      <c r="AT51" s="720"/>
      <c r="AU51" s="658"/>
      <c r="AV51" s="720"/>
      <c r="AW51" s="720"/>
      <c r="AX51" s="711"/>
      <c r="AY51" s="664"/>
    </row>
    <row r="52" spans="1:51" ht="18" customHeight="1">
      <c r="A52" s="771"/>
      <c r="B52" s="774"/>
      <c r="C52" s="686" t="s">
        <v>189</v>
      </c>
      <c r="D52" s="88" t="s">
        <v>76</v>
      </c>
      <c r="E52" s="190">
        <v>1</v>
      </c>
      <c r="F52" s="368">
        <v>1</v>
      </c>
      <c r="G52" s="369">
        <v>1</v>
      </c>
      <c r="H52" s="190">
        <v>1</v>
      </c>
      <c r="I52" s="370">
        <v>1</v>
      </c>
      <c r="J52" s="190"/>
      <c r="K52" s="190"/>
      <c r="L52" s="190"/>
      <c r="M52" s="190"/>
      <c r="N52" s="190"/>
      <c r="O52" s="190"/>
      <c r="P52" s="190"/>
      <c r="Q52" s="190"/>
      <c r="R52" s="190"/>
      <c r="S52" s="39"/>
      <c r="T52" s="190">
        <v>1</v>
      </c>
      <c r="U52" s="190">
        <v>1</v>
      </c>
      <c r="V52" s="38">
        <v>1</v>
      </c>
      <c r="W52" s="190"/>
      <c r="X52" s="190"/>
      <c r="Y52" s="190"/>
      <c r="Z52" s="190"/>
      <c r="AA52" s="190"/>
      <c r="AB52" s="190"/>
      <c r="AC52" s="190"/>
      <c r="AD52" s="190"/>
      <c r="AE52" s="39"/>
      <c r="AF52" s="93"/>
      <c r="AG52" s="734" t="s">
        <v>210</v>
      </c>
      <c r="AH52" s="732" t="s">
        <v>211</v>
      </c>
      <c r="AI52" s="732" t="s">
        <v>212</v>
      </c>
      <c r="AJ52" s="732" t="s">
        <v>204</v>
      </c>
      <c r="AK52" s="732" t="s">
        <v>205</v>
      </c>
      <c r="AL52" s="732" t="s">
        <v>245</v>
      </c>
      <c r="AM52" s="737" t="s">
        <v>252</v>
      </c>
      <c r="AN52" s="656">
        <v>304080</v>
      </c>
      <c r="AO52" s="732">
        <v>150670</v>
      </c>
      <c r="AP52" s="732">
        <v>153410</v>
      </c>
      <c r="AQ52" s="727" t="s">
        <v>174</v>
      </c>
      <c r="AR52" s="727" t="s">
        <v>174</v>
      </c>
      <c r="AS52" s="727" t="s">
        <v>174</v>
      </c>
      <c r="AT52" s="727" t="s">
        <v>174</v>
      </c>
      <c r="AU52" s="657" t="s">
        <v>174</v>
      </c>
      <c r="AV52" s="727" t="s">
        <v>174</v>
      </c>
      <c r="AW52" s="727" t="s">
        <v>174</v>
      </c>
      <c r="AX52" s="729">
        <f>AO52+AP52</f>
        <v>304080</v>
      </c>
      <c r="AY52" s="731" t="s">
        <v>155</v>
      </c>
    </row>
    <row r="53" spans="1:51" ht="18">
      <c r="A53" s="771"/>
      <c r="B53" s="774"/>
      <c r="C53" s="686"/>
      <c r="D53" s="52" t="s">
        <v>6</v>
      </c>
      <c r="E53" s="190">
        <v>457510573</v>
      </c>
      <c r="F53" s="368">
        <v>457510573</v>
      </c>
      <c r="G53" s="369">
        <v>457510573</v>
      </c>
      <c r="H53" s="190">
        <v>497445221</v>
      </c>
      <c r="I53" s="370">
        <v>497445221</v>
      </c>
      <c r="J53" s="190"/>
      <c r="K53" s="190"/>
      <c r="L53" s="190"/>
      <c r="M53" s="190"/>
      <c r="N53" s="190"/>
      <c r="O53" s="190"/>
      <c r="P53" s="190"/>
      <c r="Q53" s="190"/>
      <c r="R53" s="190"/>
      <c r="S53" s="39"/>
      <c r="T53" s="190">
        <v>0</v>
      </c>
      <c r="U53" s="190">
        <v>37872893</v>
      </c>
      <c r="V53" s="38">
        <v>497445221</v>
      </c>
      <c r="W53" s="190"/>
      <c r="X53" s="190"/>
      <c r="Y53" s="190"/>
      <c r="Z53" s="190"/>
      <c r="AA53" s="190"/>
      <c r="AB53" s="190"/>
      <c r="AC53" s="190"/>
      <c r="AD53" s="190"/>
      <c r="AE53" s="39"/>
      <c r="AF53" s="93"/>
      <c r="AG53" s="735"/>
      <c r="AH53" s="722"/>
      <c r="AI53" s="722"/>
      <c r="AJ53" s="722"/>
      <c r="AK53" s="722"/>
      <c r="AL53" s="722"/>
      <c r="AM53" s="654"/>
      <c r="AN53" s="657"/>
      <c r="AO53" s="722"/>
      <c r="AP53" s="722"/>
      <c r="AQ53" s="719"/>
      <c r="AR53" s="719"/>
      <c r="AS53" s="719"/>
      <c r="AT53" s="719"/>
      <c r="AU53" s="657"/>
      <c r="AV53" s="719"/>
      <c r="AW53" s="719"/>
      <c r="AX53" s="710"/>
      <c r="AY53" s="731"/>
    </row>
    <row r="54" spans="1:51" ht="27">
      <c r="A54" s="771"/>
      <c r="B54" s="774"/>
      <c r="C54" s="686"/>
      <c r="D54" s="88" t="s">
        <v>77</v>
      </c>
      <c r="E54" s="190"/>
      <c r="F54" s="368"/>
      <c r="G54" s="369"/>
      <c r="H54" s="190"/>
      <c r="I54" s="370"/>
      <c r="J54" s="190"/>
      <c r="K54" s="190"/>
      <c r="L54" s="190"/>
      <c r="M54" s="190"/>
      <c r="N54" s="190"/>
      <c r="O54" s="190"/>
      <c r="P54" s="190"/>
      <c r="Q54" s="190"/>
      <c r="R54" s="190"/>
      <c r="S54" s="39"/>
      <c r="T54" s="190"/>
      <c r="U54" s="190"/>
      <c r="V54" s="38">
        <v>0</v>
      </c>
      <c r="W54" s="190"/>
      <c r="X54" s="190"/>
      <c r="Y54" s="190"/>
      <c r="Z54" s="190"/>
      <c r="AA54" s="190"/>
      <c r="AB54" s="190"/>
      <c r="AC54" s="190"/>
      <c r="AD54" s="190"/>
      <c r="AE54" s="39"/>
      <c r="AF54" s="93"/>
      <c r="AG54" s="735"/>
      <c r="AH54" s="722"/>
      <c r="AI54" s="722"/>
      <c r="AJ54" s="722"/>
      <c r="AK54" s="722"/>
      <c r="AL54" s="722"/>
      <c r="AM54" s="654"/>
      <c r="AN54" s="657"/>
      <c r="AO54" s="722"/>
      <c r="AP54" s="722"/>
      <c r="AQ54" s="719"/>
      <c r="AR54" s="719"/>
      <c r="AS54" s="719"/>
      <c r="AT54" s="719"/>
      <c r="AU54" s="657"/>
      <c r="AV54" s="719"/>
      <c r="AW54" s="719"/>
      <c r="AX54" s="710"/>
      <c r="AY54" s="731"/>
    </row>
    <row r="55" spans="1:51" ht="27">
      <c r="A55" s="771"/>
      <c r="B55" s="774"/>
      <c r="C55" s="686"/>
      <c r="D55" s="52" t="s">
        <v>7</v>
      </c>
      <c r="E55" s="190">
        <v>195416506</v>
      </c>
      <c r="F55" s="368">
        <v>195416506</v>
      </c>
      <c r="G55" s="369">
        <v>195416506</v>
      </c>
      <c r="H55" s="190">
        <v>195416506</v>
      </c>
      <c r="I55" s="370">
        <v>195416506</v>
      </c>
      <c r="J55" s="190"/>
      <c r="K55" s="190"/>
      <c r="L55" s="190"/>
      <c r="M55" s="190"/>
      <c r="N55" s="190"/>
      <c r="O55" s="190"/>
      <c r="P55" s="190"/>
      <c r="Q55" s="190"/>
      <c r="R55" s="190"/>
      <c r="S55" s="39"/>
      <c r="T55" s="190">
        <v>29066466</v>
      </c>
      <c r="U55" s="190">
        <v>59806927</v>
      </c>
      <c r="V55" s="38">
        <v>195416506</v>
      </c>
      <c r="W55" s="190"/>
      <c r="X55" s="190"/>
      <c r="Y55" s="190"/>
      <c r="Z55" s="190"/>
      <c r="AA55" s="190"/>
      <c r="AB55" s="190"/>
      <c r="AC55" s="190"/>
      <c r="AD55" s="190"/>
      <c r="AE55" s="39"/>
      <c r="AF55" s="93"/>
      <c r="AG55" s="735"/>
      <c r="AH55" s="722"/>
      <c r="AI55" s="722"/>
      <c r="AJ55" s="722"/>
      <c r="AK55" s="722"/>
      <c r="AL55" s="722"/>
      <c r="AM55" s="654"/>
      <c r="AN55" s="657"/>
      <c r="AO55" s="722"/>
      <c r="AP55" s="722"/>
      <c r="AQ55" s="719"/>
      <c r="AR55" s="719"/>
      <c r="AS55" s="719"/>
      <c r="AT55" s="719"/>
      <c r="AU55" s="657"/>
      <c r="AV55" s="719"/>
      <c r="AW55" s="719"/>
      <c r="AX55" s="710"/>
      <c r="AY55" s="731"/>
    </row>
    <row r="56" spans="1:51" ht="27">
      <c r="A56" s="771"/>
      <c r="B56" s="774"/>
      <c r="C56" s="686"/>
      <c r="D56" s="88" t="s">
        <v>78</v>
      </c>
      <c r="E56" s="190">
        <v>1</v>
      </c>
      <c r="F56" s="368">
        <v>1</v>
      </c>
      <c r="G56" s="369">
        <v>1</v>
      </c>
      <c r="H56" s="190">
        <v>1</v>
      </c>
      <c r="I56" s="370">
        <v>1</v>
      </c>
      <c r="J56" s="190"/>
      <c r="K56" s="190"/>
      <c r="L56" s="190"/>
      <c r="M56" s="190"/>
      <c r="N56" s="190"/>
      <c r="O56" s="190"/>
      <c r="P56" s="190"/>
      <c r="Q56" s="190"/>
      <c r="R56" s="190"/>
      <c r="S56" s="39"/>
      <c r="T56" s="190">
        <v>1</v>
      </c>
      <c r="U56" s="190">
        <v>1</v>
      </c>
      <c r="V56" s="38">
        <v>1</v>
      </c>
      <c r="W56" s="190"/>
      <c r="X56" s="190"/>
      <c r="Y56" s="190"/>
      <c r="Z56" s="190"/>
      <c r="AA56" s="190"/>
      <c r="AB56" s="190"/>
      <c r="AC56" s="190"/>
      <c r="AD56" s="190"/>
      <c r="AE56" s="39"/>
      <c r="AF56" s="93"/>
      <c r="AG56" s="735"/>
      <c r="AH56" s="722"/>
      <c r="AI56" s="722"/>
      <c r="AJ56" s="722"/>
      <c r="AK56" s="722"/>
      <c r="AL56" s="722"/>
      <c r="AM56" s="654"/>
      <c r="AN56" s="657"/>
      <c r="AO56" s="722"/>
      <c r="AP56" s="722"/>
      <c r="AQ56" s="719"/>
      <c r="AR56" s="719"/>
      <c r="AS56" s="719"/>
      <c r="AT56" s="719"/>
      <c r="AU56" s="657"/>
      <c r="AV56" s="719"/>
      <c r="AW56" s="719"/>
      <c r="AX56" s="710"/>
      <c r="AY56" s="731"/>
    </row>
    <row r="57" spans="1:51" ht="27.75" thickBot="1">
      <c r="A57" s="771"/>
      <c r="B57" s="774"/>
      <c r="C57" s="686"/>
      <c r="D57" s="52" t="s">
        <v>81</v>
      </c>
      <c r="E57" s="190">
        <f>+E53+E55</f>
        <v>652927079</v>
      </c>
      <c r="F57" s="368">
        <f aca="true" t="shared" si="14" ref="F57">+F53+F55</f>
        <v>652927079</v>
      </c>
      <c r="G57" s="369">
        <f>+G53+G55</f>
        <v>652927079</v>
      </c>
      <c r="H57" s="190">
        <f>+H53+H55</f>
        <v>692861727</v>
      </c>
      <c r="I57" s="370">
        <v>692861727</v>
      </c>
      <c r="J57" s="190"/>
      <c r="K57" s="190"/>
      <c r="L57" s="190"/>
      <c r="M57" s="190"/>
      <c r="N57" s="190"/>
      <c r="O57" s="190"/>
      <c r="P57" s="190"/>
      <c r="Q57" s="190"/>
      <c r="R57" s="190"/>
      <c r="S57" s="39"/>
      <c r="T57" s="190">
        <f aca="true" t="shared" si="15" ref="T57">+T53+T55</f>
        <v>29066466</v>
      </c>
      <c r="U57" s="190">
        <f>+U53+U55</f>
        <v>97679820</v>
      </c>
      <c r="V57" s="38">
        <v>692861727</v>
      </c>
      <c r="W57" s="190"/>
      <c r="X57" s="190"/>
      <c r="Y57" s="190"/>
      <c r="Z57" s="190"/>
      <c r="AA57" s="190"/>
      <c r="AB57" s="190"/>
      <c r="AC57" s="190"/>
      <c r="AD57" s="190"/>
      <c r="AE57" s="39"/>
      <c r="AF57" s="93"/>
      <c r="AG57" s="736"/>
      <c r="AH57" s="733"/>
      <c r="AI57" s="733"/>
      <c r="AJ57" s="733"/>
      <c r="AK57" s="733"/>
      <c r="AL57" s="733"/>
      <c r="AM57" s="738"/>
      <c r="AN57" s="658"/>
      <c r="AO57" s="733"/>
      <c r="AP57" s="733"/>
      <c r="AQ57" s="728"/>
      <c r="AR57" s="728"/>
      <c r="AS57" s="728"/>
      <c r="AT57" s="728"/>
      <c r="AU57" s="657"/>
      <c r="AV57" s="728"/>
      <c r="AW57" s="728"/>
      <c r="AX57" s="730"/>
      <c r="AY57" s="731"/>
    </row>
    <row r="58" spans="1:51" ht="18" customHeight="1">
      <c r="A58" s="771"/>
      <c r="B58" s="774"/>
      <c r="C58" s="686" t="s">
        <v>190</v>
      </c>
      <c r="D58" s="88" t="s">
        <v>76</v>
      </c>
      <c r="E58" s="190">
        <v>1</v>
      </c>
      <c r="F58" s="368">
        <v>1</v>
      </c>
      <c r="G58" s="369">
        <v>1</v>
      </c>
      <c r="H58" s="190">
        <v>1</v>
      </c>
      <c r="I58" s="370">
        <v>1</v>
      </c>
      <c r="J58" s="190"/>
      <c r="K58" s="190"/>
      <c r="L58" s="190"/>
      <c r="M58" s="190"/>
      <c r="N58" s="190"/>
      <c r="O58" s="190"/>
      <c r="P58" s="190"/>
      <c r="Q58" s="190"/>
      <c r="R58" s="190"/>
      <c r="S58" s="39"/>
      <c r="T58" s="190">
        <v>1</v>
      </c>
      <c r="U58" s="190">
        <v>1</v>
      </c>
      <c r="V58" s="38">
        <v>1</v>
      </c>
      <c r="W58" s="190"/>
      <c r="X58" s="190"/>
      <c r="Y58" s="190"/>
      <c r="Z58" s="190"/>
      <c r="AA58" s="190"/>
      <c r="AB58" s="190"/>
      <c r="AC58" s="190"/>
      <c r="AD58" s="190"/>
      <c r="AE58" s="39"/>
      <c r="AF58" s="93"/>
      <c r="AG58" s="745" t="s">
        <v>213</v>
      </c>
      <c r="AH58" s="721" t="s">
        <v>214</v>
      </c>
      <c r="AI58" s="721" t="s">
        <v>215</v>
      </c>
      <c r="AJ58" s="721" t="s">
        <v>204</v>
      </c>
      <c r="AK58" s="721" t="s">
        <v>205</v>
      </c>
      <c r="AL58" s="721" t="s">
        <v>155</v>
      </c>
      <c r="AM58" s="653" t="s">
        <v>252</v>
      </c>
      <c r="AN58" s="656">
        <v>266338</v>
      </c>
      <c r="AO58" s="721">
        <v>131970</v>
      </c>
      <c r="AP58" s="721">
        <v>134368</v>
      </c>
      <c r="AQ58" s="718" t="s">
        <v>174</v>
      </c>
      <c r="AR58" s="718" t="s">
        <v>174</v>
      </c>
      <c r="AS58" s="718" t="s">
        <v>174</v>
      </c>
      <c r="AT58" s="718" t="s">
        <v>174</v>
      </c>
      <c r="AU58" s="656" t="s">
        <v>174</v>
      </c>
      <c r="AV58" s="718" t="s">
        <v>174</v>
      </c>
      <c r="AW58" s="718" t="s">
        <v>174</v>
      </c>
      <c r="AX58" s="709">
        <f>AO58+AP58</f>
        <v>266338</v>
      </c>
      <c r="AY58" s="662" t="s">
        <v>155</v>
      </c>
    </row>
    <row r="59" spans="1:51" ht="18">
      <c r="A59" s="771"/>
      <c r="B59" s="774"/>
      <c r="C59" s="686"/>
      <c r="D59" s="52" t="s">
        <v>6</v>
      </c>
      <c r="E59" s="190">
        <v>448300569</v>
      </c>
      <c r="F59" s="368">
        <v>448300569</v>
      </c>
      <c r="G59" s="369">
        <v>448300569</v>
      </c>
      <c r="H59" s="190">
        <v>488235218</v>
      </c>
      <c r="I59" s="370">
        <v>488235218</v>
      </c>
      <c r="J59" s="190"/>
      <c r="K59" s="190"/>
      <c r="L59" s="190"/>
      <c r="M59" s="190"/>
      <c r="N59" s="190"/>
      <c r="O59" s="190"/>
      <c r="P59" s="190"/>
      <c r="Q59" s="190"/>
      <c r="R59" s="190"/>
      <c r="S59" s="39"/>
      <c r="T59" s="190">
        <v>0</v>
      </c>
      <c r="U59" s="190">
        <v>98352892</v>
      </c>
      <c r="V59" s="38">
        <v>488235218</v>
      </c>
      <c r="W59" s="190"/>
      <c r="X59" s="190"/>
      <c r="Y59" s="190"/>
      <c r="Z59" s="190"/>
      <c r="AA59" s="190"/>
      <c r="AB59" s="190"/>
      <c r="AC59" s="190"/>
      <c r="AD59" s="190"/>
      <c r="AE59" s="39"/>
      <c r="AF59" s="93"/>
      <c r="AG59" s="746"/>
      <c r="AH59" s="722"/>
      <c r="AI59" s="722"/>
      <c r="AJ59" s="722"/>
      <c r="AK59" s="722"/>
      <c r="AL59" s="722"/>
      <c r="AM59" s="654"/>
      <c r="AN59" s="657"/>
      <c r="AO59" s="722"/>
      <c r="AP59" s="722"/>
      <c r="AQ59" s="719"/>
      <c r="AR59" s="719"/>
      <c r="AS59" s="719"/>
      <c r="AT59" s="719"/>
      <c r="AU59" s="657"/>
      <c r="AV59" s="719"/>
      <c r="AW59" s="719"/>
      <c r="AX59" s="710"/>
      <c r="AY59" s="663"/>
    </row>
    <row r="60" spans="1:51" ht="27">
      <c r="A60" s="771"/>
      <c r="B60" s="774"/>
      <c r="C60" s="686"/>
      <c r="D60" s="88" t="s">
        <v>77</v>
      </c>
      <c r="E60" s="190"/>
      <c r="F60" s="368"/>
      <c r="G60" s="369"/>
      <c r="H60" s="190"/>
      <c r="I60" s="370"/>
      <c r="J60" s="190"/>
      <c r="K60" s="190"/>
      <c r="L60" s="190"/>
      <c r="M60" s="190"/>
      <c r="N60" s="190"/>
      <c r="O60" s="190"/>
      <c r="P60" s="190"/>
      <c r="Q60" s="190"/>
      <c r="R60" s="190"/>
      <c r="S60" s="39"/>
      <c r="T60" s="190"/>
      <c r="U60" s="190"/>
      <c r="V60" s="38">
        <v>0</v>
      </c>
      <c r="W60" s="190"/>
      <c r="X60" s="190"/>
      <c r="Y60" s="190"/>
      <c r="Z60" s="190"/>
      <c r="AA60" s="190"/>
      <c r="AB60" s="190"/>
      <c r="AC60" s="190"/>
      <c r="AD60" s="190"/>
      <c r="AE60" s="39"/>
      <c r="AF60" s="93"/>
      <c r="AG60" s="746"/>
      <c r="AH60" s="722"/>
      <c r="AI60" s="722"/>
      <c r="AJ60" s="722"/>
      <c r="AK60" s="722"/>
      <c r="AL60" s="722"/>
      <c r="AM60" s="654"/>
      <c r="AN60" s="657"/>
      <c r="AO60" s="722"/>
      <c r="AP60" s="722"/>
      <c r="AQ60" s="719"/>
      <c r="AR60" s="719"/>
      <c r="AS60" s="719"/>
      <c r="AT60" s="719"/>
      <c r="AU60" s="657"/>
      <c r="AV60" s="719"/>
      <c r="AW60" s="719"/>
      <c r="AX60" s="710"/>
      <c r="AY60" s="663"/>
    </row>
    <row r="61" spans="1:51" ht="27">
      <c r="A61" s="771"/>
      <c r="B61" s="774"/>
      <c r="C61" s="686"/>
      <c r="D61" s="52" t="s">
        <v>7</v>
      </c>
      <c r="E61" s="190">
        <v>195416506</v>
      </c>
      <c r="F61" s="368">
        <v>195416506</v>
      </c>
      <c r="G61" s="369">
        <v>195416506</v>
      </c>
      <c r="H61" s="190">
        <v>195416506</v>
      </c>
      <c r="I61" s="370">
        <v>195416506</v>
      </c>
      <c r="J61" s="190"/>
      <c r="K61" s="190"/>
      <c r="L61" s="190"/>
      <c r="M61" s="190"/>
      <c r="N61" s="190"/>
      <c r="O61" s="190"/>
      <c r="P61" s="190"/>
      <c r="Q61" s="190"/>
      <c r="R61" s="190"/>
      <c r="S61" s="39"/>
      <c r="T61" s="190">
        <v>29066466</v>
      </c>
      <c r="U61" s="190">
        <v>59806927</v>
      </c>
      <c r="V61" s="38">
        <v>195416506</v>
      </c>
      <c r="W61" s="190"/>
      <c r="X61" s="190"/>
      <c r="Y61" s="190"/>
      <c r="Z61" s="190"/>
      <c r="AA61" s="190"/>
      <c r="AB61" s="190"/>
      <c r="AC61" s="190"/>
      <c r="AD61" s="190"/>
      <c r="AE61" s="39"/>
      <c r="AF61" s="93"/>
      <c r="AG61" s="746"/>
      <c r="AH61" s="722"/>
      <c r="AI61" s="722"/>
      <c r="AJ61" s="722"/>
      <c r="AK61" s="722"/>
      <c r="AL61" s="722"/>
      <c r="AM61" s="654"/>
      <c r="AN61" s="657"/>
      <c r="AO61" s="722"/>
      <c r="AP61" s="722"/>
      <c r="AQ61" s="719"/>
      <c r="AR61" s="719"/>
      <c r="AS61" s="719"/>
      <c r="AT61" s="719"/>
      <c r="AU61" s="657"/>
      <c r="AV61" s="719"/>
      <c r="AW61" s="719"/>
      <c r="AX61" s="710"/>
      <c r="AY61" s="663"/>
    </row>
    <row r="62" spans="1:51" ht="27">
      <c r="A62" s="771"/>
      <c r="B62" s="774"/>
      <c r="C62" s="686"/>
      <c r="D62" s="88" t="s">
        <v>78</v>
      </c>
      <c r="E62" s="190">
        <v>1</v>
      </c>
      <c r="F62" s="368">
        <v>1</v>
      </c>
      <c r="G62" s="369">
        <v>1</v>
      </c>
      <c r="H62" s="190">
        <v>1</v>
      </c>
      <c r="I62" s="370">
        <v>1</v>
      </c>
      <c r="J62" s="190"/>
      <c r="K62" s="190"/>
      <c r="L62" s="190"/>
      <c r="M62" s="190"/>
      <c r="N62" s="190"/>
      <c r="O62" s="190"/>
      <c r="P62" s="190"/>
      <c r="Q62" s="190"/>
      <c r="R62" s="190"/>
      <c r="S62" s="39"/>
      <c r="T62" s="190">
        <v>1</v>
      </c>
      <c r="U62" s="190">
        <v>1</v>
      </c>
      <c r="V62" s="38">
        <v>1</v>
      </c>
      <c r="W62" s="190"/>
      <c r="X62" s="190"/>
      <c r="Y62" s="190"/>
      <c r="Z62" s="190"/>
      <c r="AA62" s="190"/>
      <c r="AB62" s="190"/>
      <c r="AC62" s="190"/>
      <c r="AD62" s="190"/>
      <c r="AE62" s="39"/>
      <c r="AF62" s="93"/>
      <c r="AG62" s="746"/>
      <c r="AH62" s="722"/>
      <c r="AI62" s="722"/>
      <c r="AJ62" s="722"/>
      <c r="AK62" s="722"/>
      <c r="AL62" s="722"/>
      <c r="AM62" s="654"/>
      <c r="AN62" s="657"/>
      <c r="AO62" s="722"/>
      <c r="AP62" s="722"/>
      <c r="AQ62" s="719"/>
      <c r="AR62" s="719"/>
      <c r="AS62" s="719"/>
      <c r="AT62" s="719"/>
      <c r="AU62" s="657"/>
      <c r="AV62" s="719"/>
      <c r="AW62" s="719"/>
      <c r="AX62" s="710"/>
      <c r="AY62" s="663"/>
    </row>
    <row r="63" spans="1:51" ht="27.75" thickBot="1">
      <c r="A63" s="771"/>
      <c r="B63" s="774"/>
      <c r="C63" s="686"/>
      <c r="D63" s="52" t="s">
        <v>81</v>
      </c>
      <c r="E63" s="190">
        <f>+E59+E61</f>
        <v>643717075</v>
      </c>
      <c r="F63" s="368">
        <f aca="true" t="shared" si="16" ref="F63">+F59+F61</f>
        <v>643717075</v>
      </c>
      <c r="G63" s="369">
        <f>+G59+G61</f>
        <v>643717075</v>
      </c>
      <c r="H63" s="190">
        <f>+H59+H61</f>
        <v>683651724</v>
      </c>
      <c r="I63" s="370">
        <v>683651724</v>
      </c>
      <c r="J63" s="190"/>
      <c r="K63" s="190"/>
      <c r="L63" s="190"/>
      <c r="M63" s="190"/>
      <c r="N63" s="190"/>
      <c r="O63" s="190"/>
      <c r="P63" s="190"/>
      <c r="Q63" s="190"/>
      <c r="R63" s="190"/>
      <c r="S63" s="39"/>
      <c r="T63" s="190">
        <f aca="true" t="shared" si="17" ref="T63">+T59+T61</f>
        <v>29066466</v>
      </c>
      <c r="U63" s="190">
        <f>+U59+U61</f>
        <v>158159819</v>
      </c>
      <c r="V63" s="38">
        <v>683651724</v>
      </c>
      <c r="W63" s="190"/>
      <c r="X63" s="190"/>
      <c r="Y63" s="190"/>
      <c r="Z63" s="190"/>
      <c r="AA63" s="190"/>
      <c r="AB63" s="190"/>
      <c r="AC63" s="190"/>
      <c r="AD63" s="190"/>
      <c r="AE63" s="39"/>
      <c r="AF63" s="93"/>
      <c r="AG63" s="747"/>
      <c r="AH63" s="723"/>
      <c r="AI63" s="723"/>
      <c r="AJ63" s="723"/>
      <c r="AK63" s="723"/>
      <c r="AL63" s="723"/>
      <c r="AM63" s="655"/>
      <c r="AN63" s="658"/>
      <c r="AO63" s="723"/>
      <c r="AP63" s="723"/>
      <c r="AQ63" s="720"/>
      <c r="AR63" s="720"/>
      <c r="AS63" s="720"/>
      <c r="AT63" s="720"/>
      <c r="AU63" s="658"/>
      <c r="AV63" s="720"/>
      <c r="AW63" s="720"/>
      <c r="AX63" s="711"/>
      <c r="AY63" s="664"/>
    </row>
    <row r="64" spans="1:51" ht="18" customHeight="1">
      <c r="A64" s="771"/>
      <c r="B64" s="774"/>
      <c r="C64" s="686" t="s">
        <v>191</v>
      </c>
      <c r="D64" s="88" t="s">
        <v>76</v>
      </c>
      <c r="E64" s="190">
        <v>1</v>
      </c>
      <c r="F64" s="368">
        <v>1</v>
      </c>
      <c r="G64" s="369">
        <v>1</v>
      </c>
      <c r="H64" s="190">
        <v>1</v>
      </c>
      <c r="I64" s="370">
        <v>1</v>
      </c>
      <c r="J64" s="190"/>
      <c r="K64" s="190"/>
      <c r="L64" s="190"/>
      <c r="M64" s="190"/>
      <c r="N64" s="190"/>
      <c r="O64" s="190"/>
      <c r="P64" s="190"/>
      <c r="Q64" s="190"/>
      <c r="R64" s="190"/>
      <c r="S64" s="39"/>
      <c r="T64" s="190">
        <v>1</v>
      </c>
      <c r="U64" s="190">
        <v>1</v>
      </c>
      <c r="V64" s="38">
        <v>1</v>
      </c>
      <c r="W64" s="190"/>
      <c r="X64" s="190"/>
      <c r="Y64" s="190"/>
      <c r="Z64" s="190"/>
      <c r="AA64" s="190"/>
      <c r="AB64" s="190"/>
      <c r="AC64" s="190"/>
      <c r="AD64" s="190"/>
      <c r="AE64" s="39"/>
      <c r="AF64" s="93"/>
      <c r="AG64" s="739" t="s">
        <v>213</v>
      </c>
      <c r="AH64" s="742" t="s">
        <v>216</v>
      </c>
      <c r="AI64" s="732" t="s">
        <v>217</v>
      </c>
      <c r="AJ64" s="732" t="s">
        <v>204</v>
      </c>
      <c r="AK64" s="732" t="s">
        <v>205</v>
      </c>
      <c r="AL64" s="732" t="s">
        <v>155</v>
      </c>
      <c r="AM64" s="737" t="s">
        <v>252</v>
      </c>
      <c r="AN64" s="656">
        <v>46033</v>
      </c>
      <c r="AO64" s="732">
        <v>22810</v>
      </c>
      <c r="AP64" s="732">
        <v>23223</v>
      </c>
      <c r="AQ64" s="727" t="s">
        <v>174</v>
      </c>
      <c r="AR64" s="727" t="s">
        <v>174</v>
      </c>
      <c r="AS64" s="727" t="s">
        <v>174</v>
      </c>
      <c r="AT64" s="727" t="s">
        <v>174</v>
      </c>
      <c r="AU64" s="657" t="s">
        <v>174</v>
      </c>
      <c r="AV64" s="727" t="s">
        <v>174</v>
      </c>
      <c r="AW64" s="727" t="s">
        <v>174</v>
      </c>
      <c r="AX64" s="729">
        <f>AO64+AP64</f>
        <v>46033</v>
      </c>
      <c r="AY64" s="731" t="s">
        <v>155</v>
      </c>
    </row>
    <row r="65" spans="1:51" ht="18">
      <c r="A65" s="771"/>
      <c r="B65" s="774"/>
      <c r="C65" s="686"/>
      <c r="D65" s="52" t="s">
        <v>6</v>
      </c>
      <c r="E65" s="190">
        <v>439410583</v>
      </c>
      <c r="F65" s="368">
        <v>439410583</v>
      </c>
      <c r="G65" s="369">
        <v>439410583</v>
      </c>
      <c r="H65" s="190">
        <v>479345229</v>
      </c>
      <c r="I65" s="370">
        <v>479345229</v>
      </c>
      <c r="J65" s="190"/>
      <c r="K65" s="190"/>
      <c r="L65" s="190"/>
      <c r="M65" s="190"/>
      <c r="N65" s="190"/>
      <c r="O65" s="190"/>
      <c r="P65" s="190"/>
      <c r="Q65" s="190"/>
      <c r="R65" s="190"/>
      <c r="S65" s="39"/>
      <c r="T65" s="190">
        <v>0</v>
      </c>
      <c r="U65" s="190">
        <v>37872895</v>
      </c>
      <c r="V65" s="38">
        <v>479345229</v>
      </c>
      <c r="W65" s="190"/>
      <c r="X65" s="190"/>
      <c r="Y65" s="190"/>
      <c r="Z65" s="190"/>
      <c r="AA65" s="190"/>
      <c r="AB65" s="190"/>
      <c r="AC65" s="190"/>
      <c r="AD65" s="190"/>
      <c r="AE65" s="39"/>
      <c r="AF65" s="93"/>
      <c r="AG65" s="740"/>
      <c r="AH65" s="743"/>
      <c r="AI65" s="722"/>
      <c r="AJ65" s="722"/>
      <c r="AK65" s="722"/>
      <c r="AL65" s="722"/>
      <c r="AM65" s="654"/>
      <c r="AN65" s="657"/>
      <c r="AO65" s="722"/>
      <c r="AP65" s="722"/>
      <c r="AQ65" s="719"/>
      <c r="AR65" s="719"/>
      <c r="AS65" s="719"/>
      <c r="AT65" s="719"/>
      <c r="AU65" s="657"/>
      <c r="AV65" s="719"/>
      <c r="AW65" s="719"/>
      <c r="AX65" s="710"/>
      <c r="AY65" s="731"/>
    </row>
    <row r="66" spans="1:51" ht="27">
      <c r="A66" s="771"/>
      <c r="B66" s="774"/>
      <c r="C66" s="686"/>
      <c r="D66" s="88" t="s">
        <v>77</v>
      </c>
      <c r="E66" s="190"/>
      <c r="F66" s="368"/>
      <c r="G66" s="369"/>
      <c r="H66" s="190"/>
      <c r="I66" s="370"/>
      <c r="J66" s="190"/>
      <c r="K66" s="190"/>
      <c r="L66" s="190"/>
      <c r="M66" s="190"/>
      <c r="N66" s="190"/>
      <c r="O66" s="190"/>
      <c r="P66" s="190"/>
      <c r="Q66" s="190"/>
      <c r="R66" s="190"/>
      <c r="S66" s="39"/>
      <c r="T66" s="190"/>
      <c r="U66" s="190"/>
      <c r="V66" s="38">
        <v>0</v>
      </c>
      <c r="W66" s="190"/>
      <c r="X66" s="190"/>
      <c r="Y66" s="190"/>
      <c r="Z66" s="190"/>
      <c r="AA66" s="190"/>
      <c r="AB66" s="190"/>
      <c r="AC66" s="190"/>
      <c r="AD66" s="190"/>
      <c r="AE66" s="39"/>
      <c r="AF66" s="93"/>
      <c r="AG66" s="740"/>
      <c r="AH66" s="743"/>
      <c r="AI66" s="722"/>
      <c r="AJ66" s="722"/>
      <c r="AK66" s="722"/>
      <c r="AL66" s="722"/>
      <c r="AM66" s="654"/>
      <c r="AN66" s="657"/>
      <c r="AO66" s="722"/>
      <c r="AP66" s="722"/>
      <c r="AQ66" s="719"/>
      <c r="AR66" s="719"/>
      <c r="AS66" s="719"/>
      <c r="AT66" s="719"/>
      <c r="AU66" s="657"/>
      <c r="AV66" s="719"/>
      <c r="AW66" s="719"/>
      <c r="AX66" s="710"/>
      <c r="AY66" s="731"/>
    </row>
    <row r="67" spans="1:51" ht="27">
      <c r="A67" s="771"/>
      <c r="B67" s="774"/>
      <c r="C67" s="686"/>
      <c r="D67" s="52" t="s">
        <v>7</v>
      </c>
      <c r="E67" s="190">
        <v>195416506</v>
      </c>
      <c r="F67" s="368">
        <v>195416506</v>
      </c>
      <c r="G67" s="369">
        <v>195416506</v>
      </c>
      <c r="H67" s="190">
        <v>195416506</v>
      </c>
      <c r="I67" s="370">
        <v>195416506</v>
      </c>
      <c r="J67" s="190"/>
      <c r="K67" s="190"/>
      <c r="L67" s="190"/>
      <c r="M67" s="190"/>
      <c r="N67" s="190"/>
      <c r="O67" s="190"/>
      <c r="P67" s="190"/>
      <c r="Q67" s="190"/>
      <c r="R67" s="190"/>
      <c r="S67" s="39"/>
      <c r="T67" s="190">
        <v>29066466</v>
      </c>
      <c r="U67" s="190">
        <v>59806927</v>
      </c>
      <c r="V67" s="38">
        <v>195416506</v>
      </c>
      <c r="W67" s="190"/>
      <c r="X67" s="190"/>
      <c r="Y67" s="190"/>
      <c r="Z67" s="190"/>
      <c r="AA67" s="190"/>
      <c r="AB67" s="190"/>
      <c r="AC67" s="190"/>
      <c r="AD67" s="190"/>
      <c r="AE67" s="39"/>
      <c r="AF67" s="93"/>
      <c r="AG67" s="740"/>
      <c r="AH67" s="743"/>
      <c r="AI67" s="722"/>
      <c r="AJ67" s="722"/>
      <c r="AK67" s="722"/>
      <c r="AL67" s="722"/>
      <c r="AM67" s="654"/>
      <c r="AN67" s="657"/>
      <c r="AO67" s="722"/>
      <c r="AP67" s="722"/>
      <c r="AQ67" s="719"/>
      <c r="AR67" s="719"/>
      <c r="AS67" s="719"/>
      <c r="AT67" s="719"/>
      <c r="AU67" s="657"/>
      <c r="AV67" s="719"/>
      <c r="AW67" s="719"/>
      <c r="AX67" s="710"/>
      <c r="AY67" s="731"/>
    </row>
    <row r="68" spans="1:51" ht="27">
      <c r="A68" s="771"/>
      <c r="B68" s="774"/>
      <c r="C68" s="686"/>
      <c r="D68" s="88" t="s">
        <v>78</v>
      </c>
      <c r="E68" s="190">
        <v>1</v>
      </c>
      <c r="F68" s="368">
        <v>1</v>
      </c>
      <c r="G68" s="369">
        <v>1</v>
      </c>
      <c r="H68" s="190">
        <v>1</v>
      </c>
      <c r="I68" s="370">
        <v>1</v>
      </c>
      <c r="J68" s="190"/>
      <c r="K68" s="190"/>
      <c r="L68" s="190"/>
      <c r="M68" s="190"/>
      <c r="N68" s="190"/>
      <c r="O68" s="190"/>
      <c r="P68" s="190"/>
      <c r="Q68" s="190"/>
      <c r="R68" s="190"/>
      <c r="S68" s="39"/>
      <c r="T68" s="190">
        <v>1</v>
      </c>
      <c r="U68" s="190">
        <v>1</v>
      </c>
      <c r="V68" s="38">
        <v>1</v>
      </c>
      <c r="W68" s="190"/>
      <c r="X68" s="190"/>
      <c r="Y68" s="190"/>
      <c r="Z68" s="190"/>
      <c r="AA68" s="190"/>
      <c r="AB68" s="190"/>
      <c r="AC68" s="190"/>
      <c r="AD68" s="190"/>
      <c r="AE68" s="39"/>
      <c r="AF68" s="93"/>
      <c r="AG68" s="740"/>
      <c r="AH68" s="743"/>
      <c r="AI68" s="722"/>
      <c r="AJ68" s="722"/>
      <c r="AK68" s="722"/>
      <c r="AL68" s="722"/>
      <c r="AM68" s="654"/>
      <c r="AN68" s="657"/>
      <c r="AO68" s="722"/>
      <c r="AP68" s="722"/>
      <c r="AQ68" s="719"/>
      <c r="AR68" s="719"/>
      <c r="AS68" s="719"/>
      <c r="AT68" s="719"/>
      <c r="AU68" s="657"/>
      <c r="AV68" s="719"/>
      <c r="AW68" s="719"/>
      <c r="AX68" s="710"/>
      <c r="AY68" s="731"/>
    </row>
    <row r="69" spans="1:51" ht="27.75" thickBot="1">
      <c r="A69" s="771"/>
      <c r="B69" s="774"/>
      <c r="C69" s="686"/>
      <c r="D69" s="52" t="s">
        <v>81</v>
      </c>
      <c r="E69" s="190">
        <f>+E65+E67</f>
        <v>634827089</v>
      </c>
      <c r="F69" s="368">
        <f aca="true" t="shared" si="18" ref="F69">+F65+F67</f>
        <v>634827089</v>
      </c>
      <c r="G69" s="369">
        <f>+G65+G67</f>
        <v>634827089</v>
      </c>
      <c r="H69" s="190">
        <f>+H65+H67</f>
        <v>674761735</v>
      </c>
      <c r="I69" s="370">
        <v>674761735</v>
      </c>
      <c r="J69" s="190"/>
      <c r="K69" s="190"/>
      <c r="L69" s="190"/>
      <c r="M69" s="190"/>
      <c r="N69" s="190"/>
      <c r="O69" s="190"/>
      <c r="P69" s="190"/>
      <c r="Q69" s="190"/>
      <c r="R69" s="190"/>
      <c r="S69" s="39"/>
      <c r="T69" s="190">
        <f aca="true" t="shared" si="19" ref="T69">+T65+T67</f>
        <v>29066466</v>
      </c>
      <c r="U69" s="190">
        <f>+U65+U67</f>
        <v>97679822</v>
      </c>
      <c r="V69" s="38">
        <v>674761735</v>
      </c>
      <c r="W69" s="190"/>
      <c r="X69" s="190"/>
      <c r="Y69" s="190"/>
      <c r="Z69" s="190"/>
      <c r="AA69" s="190"/>
      <c r="AB69" s="190"/>
      <c r="AC69" s="190"/>
      <c r="AD69" s="190"/>
      <c r="AE69" s="39"/>
      <c r="AF69" s="93"/>
      <c r="AG69" s="741"/>
      <c r="AH69" s="744"/>
      <c r="AI69" s="733"/>
      <c r="AJ69" s="733"/>
      <c r="AK69" s="733"/>
      <c r="AL69" s="733"/>
      <c r="AM69" s="738"/>
      <c r="AN69" s="658"/>
      <c r="AO69" s="733"/>
      <c r="AP69" s="733"/>
      <c r="AQ69" s="728"/>
      <c r="AR69" s="728"/>
      <c r="AS69" s="728"/>
      <c r="AT69" s="728"/>
      <c r="AU69" s="657"/>
      <c r="AV69" s="728"/>
      <c r="AW69" s="728"/>
      <c r="AX69" s="730"/>
      <c r="AY69" s="731"/>
    </row>
    <row r="70" spans="1:51" ht="18" customHeight="1">
      <c r="A70" s="771"/>
      <c r="B70" s="774"/>
      <c r="C70" s="686" t="s">
        <v>192</v>
      </c>
      <c r="D70" s="88" t="s">
        <v>76</v>
      </c>
      <c r="E70" s="190">
        <v>1</v>
      </c>
      <c r="F70" s="368">
        <v>1</v>
      </c>
      <c r="G70" s="369">
        <v>1</v>
      </c>
      <c r="H70" s="190">
        <v>1</v>
      </c>
      <c r="I70" s="370">
        <v>1</v>
      </c>
      <c r="J70" s="190"/>
      <c r="K70" s="190"/>
      <c r="L70" s="190"/>
      <c r="M70" s="190"/>
      <c r="N70" s="190"/>
      <c r="O70" s="190"/>
      <c r="P70" s="190"/>
      <c r="Q70" s="190"/>
      <c r="R70" s="190"/>
      <c r="S70" s="39"/>
      <c r="T70" s="190">
        <v>1</v>
      </c>
      <c r="U70" s="190">
        <v>1</v>
      </c>
      <c r="V70" s="38">
        <v>1</v>
      </c>
      <c r="W70" s="190"/>
      <c r="X70" s="190"/>
      <c r="Y70" s="190"/>
      <c r="Z70" s="190"/>
      <c r="AA70" s="190"/>
      <c r="AB70" s="190"/>
      <c r="AC70" s="190"/>
      <c r="AD70" s="190"/>
      <c r="AE70" s="39"/>
      <c r="AF70" s="93"/>
      <c r="AG70" s="724" t="s">
        <v>175</v>
      </c>
      <c r="AH70" s="721" t="s">
        <v>218</v>
      </c>
      <c r="AI70" s="721" t="s">
        <v>219</v>
      </c>
      <c r="AJ70" s="721" t="s">
        <v>204</v>
      </c>
      <c r="AK70" s="721" t="s">
        <v>205</v>
      </c>
      <c r="AL70" s="721" t="s">
        <v>246</v>
      </c>
      <c r="AM70" s="653" t="s">
        <v>252</v>
      </c>
      <c r="AN70" s="656">
        <v>194127</v>
      </c>
      <c r="AO70" s="721">
        <v>96190</v>
      </c>
      <c r="AP70" s="721">
        <v>97937</v>
      </c>
      <c r="AQ70" s="718" t="s">
        <v>174</v>
      </c>
      <c r="AR70" s="718" t="s">
        <v>174</v>
      </c>
      <c r="AS70" s="718" t="s">
        <v>174</v>
      </c>
      <c r="AT70" s="718" t="s">
        <v>174</v>
      </c>
      <c r="AU70" s="656" t="s">
        <v>174</v>
      </c>
      <c r="AV70" s="718" t="s">
        <v>174</v>
      </c>
      <c r="AW70" s="718" t="s">
        <v>174</v>
      </c>
      <c r="AX70" s="709">
        <f>AO70+AP70</f>
        <v>194127</v>
      </c>
      <c r="AY70" s="662" t="s">
        <v>155</v>
      </c>
    </row>
    <row r="71" spans="1:51" ht="18">
      <c r="A71" s="771"/>
      <c r="B71" s="774"/>
      <c r="C71" s="686"/>
      <c r="D71" s="52" t="s">
        <v>6</v>
      </c>
      <c r="E71" s="190">
        <v>459000591</v>
      </c>
      <c r="F71" s="368">
        <v>459000591</v>
      </c>
      <c r="G71" s="369">
        <v>459000591</v>
      </c>
      <c r="H71" s="190">
        <v>477535235</v>
      </c>
      <c r="I71" s="370">
        <v>477535235</v>
      </c>
      <c r="J71" s="190"/>
      <c r="K71" s="190"/>
      <c r="L71" s="190"/>
      <c r="M71" s="190"/>
      <c r="N71" s="190"/>
      <c r="O71" s="190"/>
      <c r="P71" s="190"/>
      <c r="Q71" s="190"/>
      <c r="R71" s="190"/>
      <c r="S71" s="39"/>
      <c r="T71" s="190">
        <v>0</v>
      </c>
      <c r="U71" s="190">
        <v>87652897</v>
      </c>
      <c r="V71" s="38">
        <v>477535235</v>
      </c>
      <c r="W71" s="190"/>
      <c r="X71" s="190"/>
      <c r="Y71" s="190"/>
      <c r="Z71" s="190"/>
      <c r="AA71" s="190"/>
      <c r="AB71" s="190"/>
      <c r="AC71" s="190"/>
      <c r="AD71" s="190"/>
      <c r="AE71" s="39"/>
      <c r="AF71" s="93"/>
      <c r="AG71" s="725"/>
      <c r="AH71" s="722"/>
      <c r="AI71" s="722"/>
      <c r="AJ71" s="722"/>
      <c r="AK71" s="722"/>
      <c r="AL71" s="722"/>
      <c r="AM71" s="654"/>
      <c r="AN71" s="657"/>
      <c r="AO71" s="722"/>
      <c r="AP71" s="722"/>
      <c r="AQ71" s="719"/>
      <c r="AR71" s="719"/>
      <c r="AS71" s="719"/>
      <c r="AT71" s="719"/>
      <c r="AU71" s="657"/>
      <c r="AV71" s="719"/>
      <c r="AW71" s="719"/>
      <c r="AX71" s="710"/>
      <c r="AY71" s="663"/>
    </row>
    <row r="72" spans="1:51" ht="27">
      <c r="A72" s="771"/>
      <c r="B72" s="774"/>
      <c r="C72" s="686"/>
      <c r="D72" s="88" t="s">
        <v>77</v>
      </c>
      <c r="E72" s="190"/>
      <c r="F72" s="368"/>
      <c r="G72" s="369"/>
      <c r="H72" s="190"/>
      <c r="I72" s="370"/>
      <c r="J72" s="190"/>
      <c r="K72" s="190"/>
      <c r="L72" s="190"/>
      <c r="M72" s="190"/>
      <c r="N72" s="190"/>
      <c r="O72" s="190"/>
      <c r="P72" s="190"/>
      <c r="Q72" s="190"/>
      <c r="R72" s="190"/>
      <c r="S72" s="39"/>
      <c r="T72" s="190"/>
      <c r="U72" s="190"/>
      <c r="V72" s="38">
        <v>0</v>
      </c>
      <c r="W72" s="190"/>
      <c r="X72" s="190"/>
      <c r="Y72" s="190"/>
      <c r="Z72" s="190"/>
      <c r="AA72" s="190"/>
      <c r="AB72" s="190"/>
      <c r="AC72" s="190"/>
      <c r="AD72" s="190"/>
      <c r="AE72" s="39"/>
      <c r="AF72" s="93"/>
      <c r="AG72" s="725"/>
      <c r="AH72" s="722"/>
      <c r="AI72" s="722"/>
      <c r="AJ72" s="722"/>
      <c r="AK72" s="722"/>
      <c r="AL72" s="722"/>
      <c r="AM72" s="654"/>
      <c r="AN72" s="657"/>
      <c r="AO72" s="722"/>
      <c r="AP72" s="722"/>
      <c r="AQ72" s="719"/>
      <c r="AR72" s="719"/>
      <c r="AS72" s="719"/>
      <c r="AT72" s="719"/>
      <c r="AU72" s="657"/>
      <c r="AV72" s="719"/>
      <c r="AW72" s="719"/>
      <c r="AX72" s="710"/>
      <c r="AY72" s="663"/>
    </row>
    <row r="73" spans="1:51" ht="27">
      <c r="A73" s="771"/>
      <c r="B73" s="774"/>
      <c r="C73" s="686"/>
      <c r="D73" s="52" t="s">
        <v>7</v>
      </c>
      <c r="E73" s="190">
        <v>195416506</v>
      </c>
      <c r="F73" s="368">
        <v>195416506</v>
      </c>
      <c r="G73" s="369">
        <v>195416506</v>
      </c>
      <c r="H73" s="190">
        <v>195416506</v>
      </c>
      <c r="I73" s="370">
        <v>195416506</v>
      </c>
      <c r="J73" s="190"/>
      <c r="K73" s="190"/>
      <c r="L73" s="190"/>
      <c r="M73" s="190"/>
      <c r="N73" s="190"/>
      <c r="O73" s="190"/>
      <c r="P73" s="190"/>
      <c r="Q73" s="190"/>
      <c r="R73" s="190"/>
      <c r="S73" s="39"/>
      <c r="T73" s="190">
        <v>29066466</v>
      </c>
      <c r="U73" s="190">
        <v>59806927</v>
      </c>
      <c r="V73" s="38">
        <v>195416506</v>
      </c>
      <c r="W73" s="190"/>
      <c r="X73" s="190"/>
      <c r="Y73" s="190"/>
      <c r="Z73" s="190"/>
      <c r="AA73" s="190"/>
      <c r="AB73" s="190"/>
      <c r="AC73" s="190"/>
      <c r="AD73" s="190"/>
      <c r="AE73" s="39"/>
      <c r="AF73" s="93"/>
      <c r="AG73" s="725"/>
      <c r="AH73" s="722"/>
      <c r="AI73" s="722"/>
      <c r="AJ73" s="722"/>
      <c r="AK73" s="722"/>
      <c r="AL73" s="722"/>
      <c r="AM73" s="654"/>
      <c r="AN73" s="657"/>
      <c r="AO73" s="722"/>
      <c r="AP73" s="722"/>
      <c r="AQ73" s="719"/>
      <c r="AR73" s="719"/>
      <c r="AS73" s="719"/>
      <c r="AT73" s="719"/>
      <c r="AU73" s="657"/>
      <c r="AV73" s="719"/>
      <c r="AW73" s="719"/>
      <c r="AX73" s="710"/>
      <c r="AY73" s="663"/>
    </row>
    <row r="74" spans="1:51" ht="27">
      <c r="A74" s="771"/>
      <c r="B74" s="774"/>
      <c r="C74" s="686"/>
      <c r="D74" s="88" t="s">
        <v>78</v>
      </c>
      <c r="E74" s="190">
        <v>1</v>
      </c>
      <c r="F74" s="368">
        <v>1</v>
      </c>
      <c r="G74" s="369">
        <v>1</v>
      </c>
      <c r="H74" s="190">
        <v>1</v>
      </c>
      <c r="I74" s="370">
        <v>1</v>
      </c>
      <c r="J74" s="190"/>
      <c r="K74" s="190"/>
      <c r="L74" s="190"/>
      <c r="M74" s="190"/>
      <c r="N74" s="190"/>
      <c r="O74" s="190"/>
      <c r="P74" s="190"/>
      <c r="Q74" s="190"/>
      <c r="R74" s="190"/>
      <c r="S74" s="39"/>
      <c r="T74" s="190">
        <v>1</v>
      </c>
      <c r="U74" s="190">
        <v>1</v>
      </c>
      <c r="V74" s="38">
        <v>1</v>
      </c>
      <c r="W74" s="190"/>
      <c r="X74" s="190"/>
      <c r="Y74" s="190"/>
      <c r="Z74" s="190"/>
      <c r="AA74" s="190"/>
      <c r="AB74" s="190"/>
      <c r="AC74" s="190"/>
      <c r="AD74" s="190"/>
      <c r="AE74" s="39"/>
      <c r="AF74" s="93"/>
      <c r="AG74" s="725"/>
      <c r="AH74" s="722"/>
      <c r="AI74" s="722"/>
      <c r="AJ74" s="722"/>
      <c r="AK74" s="722"/>
      <c r="AL74" s="722"/>
      <c r="AM74" s="654"/>
      <c r="AN74" s="657"/>
      <c r="AO74" s="722"/>
      <c r="AP74" s="722"/>
      <c r="AQ74" s="719"/>
      <c r="AR74" s="719"/>
      <c r="AS74" s="719"/>
      <c r="AT74" s="719"/>
      <c r="AU74" s="657"/>
      <c r="AV74" s="719"/>
      <c r="AW74" s="719"/>
      <c r="AX74" s="710"/>
      <c r="AY74" s="663"/>
    </row>
    <row r="75" spans="1:51" ht="27.75" thickBot="1">
      <c r="A75" s="771"/>
      <c r="B75" s="774"/>
      <c r="C75" s="686"/>
      <c r="D75" s="52" t="s">
        <v>81</v>
      </c>
      <c r="E75" s="190">
        <f>+E71+E73</f>
        <v>654417097</v>
      </c>
      <c r="F75" s="368">
        <f aca="true" t="shared" si="20" ref="F75">+F71+F73</f>
        <v>654417097</v>
      </c>
      <c r="G75" s="369">
        <f>+G71+G73</f>
        <v>654417097</v>
      </c>
      <c r="H75" s="190">
        <f>+H71+H73</f>
        <v>672951741</v>
      </c>
      <c r="I75" s="370">
        <v>672951741</v>
      </c>
      <c r="J75" s="190"/>
      <c r="K75" s="190"/>
      <c r="L75" s="190"/>
      <c r="M75" s="190"/>
      <c r="N75" s="190"/>
      <c r="O75" s="190"/>
      <c r="P75" s="190"/>
      <c r="Q75" s="190"/>
      <c r="R75" s="190"/>
      <c r="S75" s="39"/>
      <c r="T75" s="190">
        <f aca="true" t="shared" si="21" ref="T75">+T71+T73</f>
        <v>29066466</v>
      </c>
      <c r="U75" s="190">
        <f>+U71+U73</f>
        <v>147459824</v>
      </c>
      <c r="V75" s="38">
        <v>672951741</v>
      </c>
      <c r="W75" s="190"/>
      <c r="X75" s="190"/>
      <c r="Y75" s="190"/>
      <c r="Z75" s="190"/>
      <c r="AA75" s="190"/>
      <c r="AB75" s="190"/>
      <c r="AC75" s="190"/>
      <c r="AD75" s="190"/>
      <c r="AE75" s="39"/>
      <c r="AF75" s="93"/>
      <c r="AG75" s="726"/>
      <c r="AH75" s="723"/>
      <c r="AI75" s="723"/>
      <c r="AJ75" s="723"/>
      <c r="AK75" s="723"/>
      <c r="AL75" s="723"/>
      <c r="AM75" s="655"/>
      <c r="AN75" s="658"/>
      <c r="AO75" s="723"/>
      <c r="AP75" s="723"/>
      <c r="AQ75" s="720"/>
      <c r="AR75" s="720"/>
      <c r="AS75" s="720"/>
      <c r="AT75" s="720"/>
      <c r="AU75" s="658"/>
      <c r="AV75" s="720"/>
      <c r="AW75" s="720"/>
      <c r="AX75" s="711"/>
      <c r="AY75" s="664"/>
    </row>
    <row r="76" spans="1:51" ht="18" customHeight="1">
      <c r="A76" s="771"/>
      <c r="B76" s="774"/>
      <c r="C76" s="686" t="s">
        <v>193</v>
      </c>
      <c r="D76" s="88" t="s">
        <v>76</v>
      </c>
      <c r="E76" s="190">
        <v>1</v>
      </c>
      <c r="F76" s="368">
        <v>1</v>
      </c>
      <c r="G76" s="369">
        <v>1</v>
      </c>
      <c r="H76" s="190">
        <v>1</v>
      </c>
      <c r="I76" s="370">
        <v>1</v>
      </c>
      <c r="J76" s="190"/>
      <c r="K76" s="190"/>
      <c r="L76" s="190"/>
      <c r="M76" s="190"/>
      <c r="N76" s="190"/>
      <c r="O76" s="190"/>
      <c r="P76" s="190"/>
      <c r="Q76" s="190"/>
      <c r="R76" s="190"/>
      <c r="S76" s="39"/>
      <c r="T76" s="190">
        <v>1</v>
      </c>
      <c r="U76" s="190">
        <v>1</v>
      </c>
      <c r="V76" s="38">
        <v>1</v>
      </c>
      <c r="W76" s="190"/>
      <c r="X76" s="190"/>
      <c r="Y76" s="190"/>
      <c r="Z76" s="190"/>
      <c r="AA76" s="190"/>
      <c r="AB76" s="190"/>
      <c r="AC76" s="190"/>
      <c r="AD76" s="190"/>
      <c r="AE76" s="39"/>
      <c r="AF76" s="93"/>
      <c r="AG76" s="734" t="s">
        <v>220</v>
      </c>
      <c r="AH76" s="732" t="s">
        <v>221</v>
      </c>
      <c r="AI76" s="732" t="s">
        <v>222</v>
      </c>
      <c r="AJ76" s="732" t="s">
        <v>204</v>
      </c>
      <c r="AK76" s="732" t="s">
        <v>205</v>
      </c>
      <c r="AL76" s="732" t="s">
        <v>246</v>
      </c>
      <c r="AM76" s="737" t="s">
        <v>252</v>
      </c>
      <c r="AN76" s="656">
        <v>8074</v>
      </c>
      <c r="AO76" s="732">
        <v>4000</v>
      </c>
      <c r="AP76" s="732">
        <v>4074</v>
      </c>
      <c r="AQ76" s="727" t="s">
        <v>174</v>
      </c>
      <c r="AR76" s="727" t="s">
        <v>174</v>
      </c>
      <c r="AS76" s="727" t="s">
        <v>174</v>
      </c>
      <c r="AT76" s="727" t="s">
        <v>174</v>
      </c>
      <c r="AU76" s="657" t="s">
        <v>174</v>
      </c>
      <c r="AV76" s="727" t="s">
        <v>174</v>
      </c>
      <c r="AW76" s="727" t="s">
        <v>174</v>
      </c>
      <c r="AX76" s="729">
        <f>AO76+AP76</f>
        <v>8074</v>
      </c>
      <c r="AY76" s="731" t="s">
        <v>155</v>
      </c>
    </row>
    <row r="77" spans="1:51" ht="18">
      <c r="A77" s="771"/>
      <c r="B77" s="774"/>
      <c r="C77" s="686"/>
      <c r="D77" s="52" t="s">
        <v>6</v>
      </c>
      <c r="E77" s="190">
        <v>447555588</v>
      </c>
      <c r="F77" s="368">
        <v>447555588</v>
      </c>
      <c r="G77" s="369">
        <v>447555588</v>
      </c>
      <c r="H77" s="190">
        <v>487490232</v>
      </c>
      <c r="I77" s="370">
        <v>487490232</v>
      </c>
      <c r="J77" s="190"/>
      <c r="K77" s="190"/>
      <c r="L77" s="190"/>
      <c r="M77" s="190"/>
      <c r="N77" s="190"/>
      <c r="O77" s="190"/>
      <c r="P77" s="190"/>
      <c r="Q77" s="190"/>
      <c r="R77" s="190"/>
      <c r="S77" s="39"/>
      <c r="T77" s="190">
        <v>0</v>
      </c>
      <c r="U77" s="190">
        <v>87652895</v>
      </c>
      <c r="V77" s="38">
        <v>487490232</v>
      </c>
      <c r="W77" s="190"/>
      <c r="X77" s="190"/>
      <c r="Y77" s="190"/>
      <c r="Z77" s="190"/>
      <c r="AA77" s="190"/>
      <c r="AB77" s="190"/>
      <c r="AC77" s="190"/>
      <c r="AD77" s="190"/>
      <c r="AE77" s="39"/>
      <c r="AF77" s="93"/>
      <c r="AG77" s="735"/>
      <c r="AH77" s="722"/>
      <c r="AI77" s="722"/>
      <c r="AJ77" s="722"/>
      <c r="AK77" s="722"/>
      <c r="AL77" s="722"/>
      <c r="AM77" s="654"/>
      <c r="AN77" s="657"/>
      <c r="AO77" s="722"/>
      <c r="AP77" s="722"/>
      <c r="AQ77" s="719"/>
      <c r="AR77" s="719"/>
      <c r="AS77" s="719"/>
      <c r="AT77" s="719"/>
      <c r="AU77" s="657"/>
      <c r="AV77" s="719"/>
      <c r="AW77" s="719"/>
      <c r="AX77" s="710"/>
      <c r="AY77" s="731"/>
    </row>
    <row r="78" spans="1:51" ht="27">
      <c r="A78" s="771"/>
      <c r="B78" s="774"/>
      <c r="C78" s="686"/>
      <c r="D78" s="88" t="s">
        <v>77</v>
      </c>
      <c r="E78" s="190"/>
      <c r="F78" s="368"/>
      <c r="G78" s="369"/>
      <c r="H78" s="190"/>
      <c r="I78" s="370"/>
      <c r="J78" s="190"/>
      <c r="K78" s="190"/>
      <c r="L78" s="190"/>
      <c r="M78" s="190"/>
      <c r="N78" s="190"/>
      <c r="O78" s="190"/>
      <c r="P78" s="190"/>
      <c r="Q78" s="190"/>
      <c r="R78" s="190"/>
      <c r="S78" s="39"/>
      <c r="T78" s="190"/>
      <c r="U78" s="190"/>
      <c r="V78" s="38">
        <v>0</v>
      </c>
      <c r="W78" s="190"/>
      <c r="X78" s="190"/>
      <c r="Y78" s="190"/>
      <c r="Z78" s="190"/>
      <c r="AA78" s="190"/>
      <c r="AB78" s="190"/>
      <c r="AC78" s="190"/>
      <c r="AD78" s="190"/>
      <c r="AE78" s="39"/>
      <c r="AF78" s="93"/>
      <c r="AG78" s="735"/>
      <c r="AH78" s="722"/>
      <c r="AI78" s="722"/>
      <c r="AJ78" s="722"/>
      <c r="AK78" s="722"/>
      <c r="AL78" s="722"/>
      <c r="AM78" s="654"/>
      <c r="AN78" s="657"/>
      <c r="AO78" s="722"/>
      <c r="AP78" s="722"/>
      <c r="AQ78" s="719"/>
      <c r="AR78" s="719"/>
      <c r="AS78" s="719"/>
      <c r="AT78" s="719"/>
      <c r="AU78" s="657"/>
      <c r="AV78" s="719"/>
      <c r="AW78" s="719"/>
      <c r="AX78" s="710"/>
      <c r="AY78" s="731"/>
    </row>
    <row r="79" spans="1:51" ht="27">
      <c r="A79" s="771"/>
      <c r="B79" s="774"/>
      <c r="C79" s="686"/>
      <c r="D79" s="52" t="s">
        <v>7</v>
      </c>
      <c r="E79" s="190">
        <v>195416506</v>
      </c>
      <c r="F79" s="368">
        <v>195416506</v>
      </c>
      <c r="G79" s="369">
        <v>195416506</v>
      </c>
      <c r="H79" s="190">
        <v>195416506</v>
      </c>
      <c r="I79" s="370">
        <v>195416506</v>
      </c>
      <c r="J79" s="190"/>
      <c r="K79" s="190"/>
      <c r="L79" s="190"/>
      <c r="M79" s="190"/>
      <c r="N79" s="190"/>
      <c r="O79" s="190"/>
      <c r="P79" s="190"/>
      <c r="Q79" s="190"/>
      <c r="R79" s="190"/>
      <c r="S79" s="39"/>
      <c r="T79" s="190">
        <v>29066466</v>
      </c>
      <c r="U79" s="190">
        <v>59806927</v>
      </c>
      <c r="V79" s="38">
        <v>195416506</v>
      </c>
      <c r="W79" s="190"/>
      <c r="X79" s="190"/>
      <c r="Y79" s="190"/>
      <c r="Z79" s="190"/>
      <c r="AA79" s="190"/>
      <c r="AB79" s="190"/>
      <c r="AC79" s="190"/>
      <c r="AD79" s="190"/>
      <c r="AE79" s="39"/>
      <c r="AF79" s="93"/>
      <c r="AG79" s="735" t="s">
        <v>175</v>
      </c>
      <c r="AH79" s="722" t="s">
        <v>223</v>
      </c>
      <c r="AI79" s="722" t="s">
        <v>224</v>
      </c>
      <c r="AJ79" s="722"/>
      <c r="AK79" s="722"/>
      <c r="AL79" s="722"/>
      <c r="AM79" s="654"/>
      <c r="AN79" s="657"/>
      <c r="AO79" s="722"/>
      <c r="AP79" s="722"/>
      <c r="AQ79" s="719"/>
      <c r="AR79" s="719"/>
      <c r="AS79" s="719"/>
      <c r="AT79" s="719"/>
      <c r="AU79" s="657"/>
      <c r="AV79" s="719"/>
      <c r="AW79" s="719"/>
      <c r="AX79" s="710"/>
      <c r="AY79" s="731"/>
    </row>
    <row r="80" spans="1:51" ht="27">
      <c r="A80" s="771"/>
      <c r="B80" s="774"/>
      <c r="C80" s="686"/>
      <c r="D80" s="88" t="s">
        <v>78</v>
      </c>
      <c r="E80" s="190">
        <v>1</v>
      </c>
      <c r="F80" s="368">
        <v>1</v>
      </c>
      <c r="G80" s="369">
        <v>1</v>
      </c>
      <c r="H80" s="190">
        <v>1</v>
      </c>
      <c r="I80" s="370">
        <v>1</v>
      </c>
      <c r="J80" s="190"/>
      <c r="K80" s="190"/>
      <c r="L80" s="190"/>
      <c r="M80" s="190"/>
      <c r="N80" s="190"/>
      <c r="O80" s="190"/>
      <c r="P80" s="190"/>
      <c r="Q80" s="190"/>
      <c r="R80" s="190"/>
      <c r="S80" s="39"/>
      <c r="T80" s="190">
        <v>1</v>
      </c>
      <c r="U80" s="190">
        <v>1</v>
      </c>
      <c r="V80" s="38">
        <v>1</v>
      </c>
      <c r="W80" s="190"/>
      <c r="X80" s="190"/>
      <c r="Y80" s="190"/>
      <c r="Z80" s="190"/>
      <c r="AA80" s="190"/>
      <c r="AB80" s="190"/>
      <c r="AC80" s="190"/>
      <c r="AD80" s="190"/>
      <c r="AE80" s="39"/>
      <c r="AF80" s="93"/>
      <c r="AG80" s="735"/>
      <c r="AH80" s="722"/>
      <c r="AI80" s="722"/>
      <c r="AJ80" s="722"/>
      <c r="AK80" s="722"/>
      <c r="AL80" s="722"/>
      <c r="AM80" s="654"/>
      <c r="AN80" s="657"/>
      <c r="AO80" s="722"/>
      <c r="AP80" s="722"/>
      <c r="AQ80" s="719"/>
      <c r="AR80" s="719"/>
      <c r="AS80" s="719"/>
      <c r="AT80" s="719"/>
      <c r="AU80" s="657"/>
      <c r="AV80" s="719"/>
      <c r="AW80" s="719"/>
      <c r="AX80" s="710"/>
      <c r="AY80" s="731"/>
    </row>
    <row r="81" spans="1:51" ht="27.75" thickBot="1">
      <c r="A81" s="771"/>
      <c r="B81" s="774"/>
      <c r="C81" s="686"/>
      <c r="D81" s="52" t="s">
        <v>81</v>
      </c>
      <c r="E81" s="190">
        <f>+E77+E79</f>
        <v>642972094</v>
      </c>
      <c r="F81" s="368">
        <f aca="true" t="shared" si="22" ref="F81">+F77+F79</f>
        <v>642972094</v>
      </c>
      <c r="G81" s="369">
        <f>+G77+G79</f>
        <v>642972094</v>
      </c>
      <c r="H81" s="190">
        <f>+H77+H79</f>
        <v>682906738</v>
      </c>
      <c r="I81" s="370">
        <v>682906738</v>
      </c>
      <c r="J81" s="190"/>
      <c r="K81" s="190"/>
      <c r="L81" s="190"/>
      <c r="M81" s="190"/>
      <c r="N81" s="190"/>
      <c r="O81" s="190"/>
      <c r="P81" s="190"/>
      <c r="Q81" s="190"/>
      <c r="R81" s="190"/>
      <c r="S81" s="39"/>
      <c r="T81" s="190">
        <f aca="true" t="shared" si="23" ref="T81">+T77+T79</f>
        <v>29066466</v>
      </c>
      <c r="U81" s="190">
        <f>+U77+U79</f>
        <v>147459822</v>
      </c>
      <c r="V81" s="38">
        <v>682906738</v>
      </c>
      <c r="W81" s="190"/>
      <c r="X81" s="190"/>
      <c r="Y81" s="190"/>
      <c r="Z81" s="190"/>
      <c r="AA81" s="190"/>
      <c r="AB81" s="190"/>
      <c r="AC81" s="190"/>
      <c r="AD81" s="190"/>
      <c r="AE81" s="39"/>
      <c r="AF81" s="93"/>
      <c r="AG81" s="736"/>
      <c r="AH81" s="733"/>
      <c r="AI81" s="733"/>
      <c r="AJ81" s="733"/>
      <c r="AK81" s="733"/>
      <c r="AL81" s="733"/>
      <c r="AM81" s="738"/>
      <c r="AN81" s="658"/>
      <c r="AO81" s="733"/>
      <c r="AP81" s="733"/>
      <c r="AQ81" s="728"/>
      <c r="AR81" s="728"/>
      <c r="AS81" s="728"/>
      <c r="AT81" s="728"/>
      <c r="AU81" s="657"/>
      <c r="AV81" s="728"/>
      <c r="AW81" s="728"/>
      <c r="AX81" s="730"/>
      <c r="AY81" s="731"/>
    </row>
    <row r="82" spans="1:51" ht="18" customHeight="1">
      <c r="A82" s="771"/>
      <c r="B82" s="774"/>
      <c r="C82" s="686" t="s">
        <v>194</v>
      </c>
      <c r="D82" s="88" t="s">
        <v>76</v>
      </c>
      <c r="E82" s="190">
        <v>1</v>
      </c>
      <c r="F82" s="368">
        <v>1</v>
      </c>
      <c r="G82" s="369">
        <v>1</v>
      </c>
      <c r="H82" s="190">
        <v>1</v>
      </c>
      <c r="I82" s="370">
        <v>1</v>
      </c>
      <c r="J82" s="190"/>
      <c r="K82" s="190"/>
      <c r="L82" s="190"/>
      <c r="M82" s="190"/>
      <c r="N82" s="190"/>
      <c r="O82" s="190"/>
      <c r="P82" s="190"/>
      <c r="Q82" s="190"/>
      <c r="R82" s="190"/>
      <c r="S82" s="39"/>
      <c r="T82" s="190">
        <v>1</v>
      </c>
      <c r="U82" s="190">
        <v>1</v>
      </c>
      <c r="V82" s="38">
        <v>1</v>
      </c>
      <c r="W82" s="190"/>
      <c r="X82" s="190"/>
      <c r="Y82" s="190"/>
      <c r="Z82" s="190"/>
      <c r="AA82" s="190"/>
      <c r="AB82" s="190"/>
      <c r="AC82" s="190"/>
      <c r="AD82" s="190"/>
      <c r="AE82" s="39"/>
      <c r="AF82" s="93"/>
      <c r="AG82" s="724" t="s">
        <v>175</v>
      </c>
      <c r="AH82" s="721" t="s">
        <v>225</v>
      </c>
      <c r="AI82" s="721" t="s">
        <v>226</v>
      </c>
      <c r="AJ82" s="721" t="s">
        <v>204</v>
      </c>
      <c r="AK82" s="721" t="s">
        <v>205</v>
      </c>
      <c r="AL82" s="721" t="s">
        <v>246</v>
      </c>
      <c r="AM82" s="653" t="s">
        <v>252</v>
      </c>
      <c r="AN82" s="656">
        <v>127326</v>
      </c>
      <c r="AO82" s="721">
        <v>63092</v>
      </c>
      <c r="AP82" s="721">
        <v>64234</v>
      </c>
      <c r="AQ82" s="718" t="s">
        <v>174</v>
      </c>
      <c r="AR82" s="718" t="s">
        <v>174</v>
      </c>
      <c r="AS82" s="718" t="s">
        <v>174</v>
      </c>
      <c r="AT82" s="718" t="s">
        <v>174</v>
      </c>
      <c r="AU82" s="656" t="s">
        <v>174</v>
      </c>
      <c r="AV82" s="718" t="s">
        <v>174</v>
      </c>
      <c r="AW82" s="718" t="s">
        <v>174</v>
      </c>
      <c r="AX82" s="709">
        <f>AO82+AP82</f>
        <v>127326</v>
      </c>
      <c r="AY82" s="662" t="s">
        <v>155</v>
      </c>
    </row>
    <row r="83" spans="1:51" ht="18">
      <c r="A83" s="771"/>
      <c r="B83" s="774"/>
      <c r="C83" s="686"/>
      <c r="D83" s="52" t="s">
        <v>6</v>
      </c>
      <c r="E83" s="190">
        <v>1109000584</v>
      </c>
      <c r="F83" s="368">
        <v>1109000584</v>
      </c>
      <c r="G83" s="369">
        <v>1109000584</v>
      </c>
      <c r="H83" s="190">
        <v>1459559074</v>
      </c>
      <c r="I83" s="370">
        <v>1459559074</v>
      </c>
      <c r="J83" s="190"/>
      <c r="K83" s="190"/>
      <c r="L83" s="190"/>
      <c r="M83" s="190"/>
      <c r="N83" s="190"/>
      <c r="O83" s="190"/>
      <c r="P83" s="190"/>
      <c r="Q83" s="190"/>
      <c r="R83" s="190"/>
      <c r="S83" s="39"/>
      <c r="T83" s="190">
        <v>0</v>
      </c>
      <c r="U83" s="190">
        <v>37872895</v>
      </c>
      <c r="V83" s="38">
        <v>1459559074</v>
      </c>
      <c r="W83" s="190"/>
      <c r="X83" s="190"/>
      <c r="Y83" s="190"/>
      <c r="Z83" s="190"/>
      <c r="AA83" s="190"/>
      <c r="AB83" s="190"/>
      <c r="AC83" s="190"/>
      <c r="AD83" s="190"/>
      <c r="AE83" s="39"/>
      <c r="AF83" s="93"/>
      <c r="AG83" s="725"/>
      <c r="AH83" s="722"/>
      <c r="AI83" s="722"/>
      <c r="AJ83" s="722"/>
      <c r="AK83" s="722"/>
      <c r="AL83" s="722"/>
      <c r="AM83" s="654"/>
      <c r="AN83" s="657"/>
      <c r="AO83" s="722"/>
      <c r="AP83" s="722"/>
      <c r="AQ83" s="719"/>
      <c r="AR83" s="719"/>
      <c r="AS83" s="719"/>
      <c r="AT83" s="719"/>
      <c r="AU83" s="657"/>
      <c r="AV83" s="719"/>
      <c r="AW83" s="719"/>
      <c r="AX83" s="710"/>
      <c r="AY83" s="663"/>
    </row>
    <row r="84" spans="1:51" ht="27">
      <c r="A84" s="771"/>
      <c r="B84" s="774"/>
      <c r="C84" s="686"/>
      <c r="D84" s="88" t="s">
        <v>77</v>
      </c>
      <c r="E84" s="190"/>
      <c r="F84" s="368"/>
      <c r="G84" s="369"/>
      <c r="H84" s="190"/>
      <c r="I84" s="370"/>
      <c r="J84" s="190"/>
      <c r="K84" s="190"/>
      <c r="L84" s="190"/>
      <c r="M84" s="190"/>
      <c r="N84" s="190"/>
      <c r="O84" s="190"/>
      <c r="P84" s="190"/>
      <c r="Q84" s="190"/>
      <c r="R84" s="190"/>
      <c r="S84" s="39"/>
      <c r="T84" s="190"/>
      <c r="U84" s="190"/>
      <c r="V84" s="38">
        <v>0</v>
      </c>
      <c r="W84" s="190"/>
      <c r="X84" s="190"/>
      <c r="Y84" s="190"/>
      <c r="Z84" s="190"/>
      <c r="AA84" s="190"/>
      <c r="AB84" s="190"/>
      <c r="AC84" s="190"/>
      <c r="AD84" s="190"/>
      <c r="AE84" s="39"/>
      <c r="AF84" s="93"/>
      <c r="AG84" s="725"/>
      <c r="AH84" s="722"/>
      <c r="AI84" s="722"/>
      <c r="AJ84" s="722"/>
      <c r="AK84" s="722"/>
      <c r="AL84" s="722"/>
      <c r="AM84" s="654"/>
      <c r="AN84" s="657"/>
      <c r="AO84" s="722"/>
      <c r="AP84" s="722"/>
      <c r="AQ84" s="719"/>
      <c r="AR84" s="719"/>
      <c r="AS84" s="719"/>
      <c r="AT84" s="719"/>
      <c r="AU84" s="657"/>
      <c r="AV84" s="719"/>
      <c r="AW84" s="719"/>
      <c r="AX84" s="710"/>
      <c r="AY84" s="663"/>
    </row>
    <row r="85" spans="1:51" ht="27">
      <c r="A85" s="771"/>
      <c r="B85" s="774"/>
      <c r="C85" s="686"/>
      <c r="D85" s="52" t="s">
        <v>7</v>
      </c>
      <c r="E85" s="190">
        <v>195416506</v>
      </c>
      <c r="F85" s="368">
        <v>195416506</v>
      </c>
      <c r="G85" s="369">
        <v>195416506</v>
      </c>
      <c r="H85" s="190">
        <v>195416506</v>
      </c>
      <c r="I85" s="370">
        <v>195416506</v>
      </c>
      <c r="J85" s="190"/>
      <c r="K85" s="190"/>
      <c r="L85" s="190"/>
      <c r="M85" s="190"/>
      <c r="N85" s="190"/>
      <c r="O85" s="190"/>
      <c r="P85" s="190"/>
      <c r="Q85" s="190"/>
      <c r="R85" s="190"/>
      <c r="S85" s="39"/>
      <c r="T85" s="190">
        <v>29066466</v>
      </c>
      <c r="U85" s="190">
        <v>59806927</v>
      </c>
      <c r="V85" s="38">
        <v>195416506</v>
      </c>
      <c r="W85" s="190"/>
      <c r="X85" s="190"/>
      <c r="Y85" s="190"/>
      <c r="Z85" s="190"/>
      <c r="AA85" s="190"/>
      <c r="AB85" s="190"/>
      <c r="AC85" s="190"/>
      <c r="AD85" s="190"/>
      <c r="AE85" s="39"/>
      <c r="AF85" s="93"/>
      <c r="AG85" s="725"/>
      <c r="AH85" s="722"/>
      <c r="AI85" s="722"/>
      <c r="AJ85" s="722"/>
      <c r="AK85" s="722"/>
      <c r="AL85" s="722"/>
      <c r="AM85" s="654"/>
      <c r="AN85" s="657"/>
      <c r="AO85" s="722"/>
      <c r="AP85" s="722"/>
      <c r="AQ85" s="719"/>
      <c r="AR85" s="719"/>
      <c r="AS85" s="719"/>
      <c r="AT85" s="719"/>
      <c r="AU85" s="657"/>
      <c r="AV85" s="719"/>
      <c r="AW85" s="719"/>
      <c r="AX85" s="710"/>
      <c r="AY85" s="663"/>
    </row>
    <row r="86" spans="1:51" ht="27">
      <c r="A86" s="771"/>
      <c r="B86" s="774"/>
      <c r="C86" s="686"/>
      <c r="D86" s="88" t="s">
        <v>78</v>
      </c>
      <c r="E86" s="190">
        <v>1</v>
      </c>
      <c r="F86" s="368">
        <v>1</v>
      </c>
      <c r="G86" s="369">
        <v>1</v>
      </c>
      <c r="H86" s="190">
        <v>1</v>
      </c>
      <c r="I86" s="370">
        <v>1</v>
      </c>
      <c r="J86" s="190"/>
      <c r="K86" s="190"/>
      <c r="L86" s="190"/>
      <c r="M86" s="190"/>
      <c r="N86" s="190"/>
      <c r="O86" s="190"/>
      <c r="P86" s="190"/>
      <c r="Q86" s="190"/>
      <c r="R86" s="190"/>
      <c r="S86" s="39"/>
      <c r="T86" s="190">
        <v>1</v>
      </c>
      <c r="U86" s="190">
        <v>1</v>
      </c>
      <c r="V86" s="38">
        <v>1</v>
      </c>
      <c r="W86" s="190"/>
      <c r="X86" s="190"/>
      <c r="Y86" s="190"/>
      <c r="Z86" s="190"/>
      <c r="AA86" s="190"/>
      <c r="AB86" s="190"/>
      <c r="AC86" s="190"/>
      <c r="AD86" s="190"/>
      <c r="AE86" s="39"/>
      <c r="AF86" s="93"/>
      <c r="AG86" s="725"/>
      <c r="AH86" s="722"/>
      <c r="AI86" s="722"/>
      <c r="AJ86" s="722"/>
      <c r="AK86" s="722"/>
      <c r="AL86" s="722"/>
      <c r="AM86" s="654"/>
      <c r="AN86" s="657"/>
      <c r="AO86" s="722"/>
      <c r="AP86" s="722"/>
      <c r="AQ86" s="719"/>
      <c r="AR86" s="719"/>
      <c r="AS86" s="719"/>
      <c r="AT86" s="719"/>
      <c r="AU86" s="657"/>
      <c r="AV86" s="719"/>
      <c r="AW86" s="719"/>
      <c r="AX86" s="710"/>
      <c r="AY86" s="663"/>
    </row>
    <row r="87" spans="1:51" ht="27.75" thickBot="1">
      <c r="A87" s="771"/>
      <c r="B87" s="774"/>
      <c r="C87" s="686"/>
      <c r="D87" s="52" t="s">
        <v>81</v>
      </c>
      <c r="E87" s="190">
        <f>+E83+E85</f>
        <v>1304417090</v>
      </c>
      <c r="F87" s="368">
        <f aca="true" t="shared" si="24" ref="F87">+F83+F85</f>
        <v>1304417090</v>
      </c>
      <c r="G87" s="369">
        <f>+G83+G85</f>
        <v>1304417090</v>
      </c>
      <c r="H87" s="190">
        <f>+H83+H85</f>
        <v>1654975580</v>
      </c>
      <c r="I87" s="370">
        <v>1654975580</v>
      </c>
      <c r="J87" s="190"/>
      <c r="K87" s="190"/>
      <c r="L87" s="190"/>
      <c r="M87" s="190"/>
      <c r="N87" s="190"/>
      <c r="O87" s="190"/>
      <c r="P87" s="190"/>
      <c r="Q87" s="190"/>
      <c r="R87" s="190"/>
      <c r="S87" s="39"/>
      <c r="T87" s="190">
        <f aca="true" t="shared" si="25" ref="T87">+T83+T85</f>
        <v>29066466</v>
      </c>
      <c r="U87" s="190">
        <f>+U83+U85</f>
        <v>97679822</v>
      </c>
      <c r="V87" s="38">
        <v>1654975580</v>
      </c>
      <c r="W87" s="190"/>
      <c r="X87" s="190"/>
      <c r="Y87" s="190"/>
      <c r="Z87" s="190"/>
      <c r="AA87" s="190"/>
      <c r="AB87" s="190"/>
      <c r="AC87" s="190"/>
      <c r="AD87" s="190"/>
      <c r="AE87" s="39"/>
      <c r="AF87" s="93"/>
      <c r="AG87" s="726"/>
      <c r="AH87" s="723"/>
      <c r="AI87" s="723"/>
      <c r="AJ87" s="723"/>
      <c r="AK87" s="723"/>
      <c r="AL87" s="723"/>
      <c r="AM87" s="655"/>
      <c r="AN87" s="658"/>
      <c r="AO87" s="723"/>
      <c r="AP87" s="723"/>
      <c r="AQ87" s="720"/>
      <c r="AR87" s="720"/>
      <c r="AS87" s="720"/>
      <c r="AT87" s="720"/>
      <c r="AU87" s="658"/>
      <c r="AV87" s="720"/>
      <c r="AW87" s="720"/>
      <c r="AX87" s="711"/>
      <c r="AY87" s="664"/>
    </row>
    <row r="88" spans="1:51" ht="18" customHeight="1">
      <c r="A88" s="771"/>
      <c r="B88" s="774"/>
      <c r="C88" s="686" t="s">
        <v>195</v>
      </c>
      <c r="D88" s="88" t="s">
        <v>76</v>
      </c>
      <c r="E88" s="190">
        <v>1</v>
      </c>
      <c r="F88" s="368">
        <v>1</v>
      </c>
      <c r="G88" s="369">
        <v>1</v>
      </c>
      <c r="H88" s="190">
        <v>1</v>
      </c>
      <c r="I88" s="370">
        <v>1</v>
      </c>
      <c r="J88" s="190"/>
      <c r="K88" s="190"/>
      <c r="L88" s="190"/>
      <c r="M88" s="190"/>
      <c r="N88" s="190"/>
      <c r="O88" s="190"/>
      <c r="P88" s="190"/>
      <c r="Q88" s="190"/>
      <c r="R88" s="190"/>
      <c r="S88" s="39"/>
      <c r="T88" s="190">
        <v>1</v>
      </c>
      <c r="U88" s="190">
        <v>1</v>
      </c>
      <c r="V88" s="38">
        <v>1</v>
      </c>
      <c r="W88" s="190"/>
      <c r="X88" s="190"/>
      <c r="Y88" s="190"/>
      <c r="Z88" s="190"/>
      <c r="AA88" s="190"/>
      <c r="AB88" s="190"/>
      <c r="AC88" s="190"/>
      <c r="AD88" s="190"/>
      <c r="AE88" s="39"/>
      <c r="AF88" s="93"/>
      <c r="AG88" s="734" t="s">
        <v>227</v>
      </c>
      <c r="AH88" s="732" t="s">
        <v>228</v>
      </c>
      <c r="AI88" s="732" t="s">
        <v>229</v>
      </c>
      <c r="AJ88" s="732" t="s">
        <v>204</v>
      </c>
      <c r="AK88" s="732" t="s">
        <v>205</v>
      </c>
      <c r="AL88" s="732" t="s">
        <v>247</v>
      </c>
      <c r="AM88" s="737" t="s">
        <v>252</v>
      </c>
      <c r="AN88" s="656">
        <v>295203</v>
      </c>
      <c r="AO88" s="732">
        <v>146274</v>
      </c>
      <c r="AP88" s="732">
        <v>148929</v>
      </c>
      <c r="AQ88" s="727" t="s">
        <v>174</v>
      </c>
      <c r="AR88" s="727" t="s">
        <v>174</v>
      </c>
      <c r="AS88" s="727" t="s">
        <v>174</v>
      </c>
      <c r="AT88" s="727" t="s">
        <v>174</v>
      </c>
      <c r="AU88" s="657" t="s">
        <v>174</v>
      </c>
      <c r="AV88" s="727" t="s">
        <v>174</v>
      </c>
      <c r="AW88" s="727" t="s">
        <v>174</v>
      </c>
      <c r="AX88" s="729">
        <f>AO88+AP88</f>
        <v>295203</v>
      </c>
      <c r="AY88" s="731" t="s">
        <v>155</v>
      </c>
    </row>
    <row r="89" spans="1:51" ht="18">
      <c r="A89" s="771"/>
      <c r="B89" s="774"/>
      <c r="C89" s="686"/>
      <c r="D89" s="52" t="s">
        <v>6</v>
      </c>
      <c r="E89" s="190">
        <v>467110592</v>
      </c>
      <c r="F89" s="368">
        <v>467110592</v>
      </c>
      <c r="G89" s="369">
        <v>467110592</v>
      </c>
      <c r="H89" s="190">
        <v>507045235</v>
      </c>
      <c r="I89" s="370">
        <v>507045235</v>
      </c>
      <c r="J89" s="190"/>
      <c r="K89" s="190"/>
      <c r="L89" s="190"/>
      <c r="M89" s="190"/>
      <c r="N89" s="190"/>
      <c r="O89" s="190"/>
      <c r="P89" s="190"/>
      <c r="Q89" s="190"/>
      <c r="R89" s="190"/>
      <c r="S89" s="39"/>
      <c r="T89" s="190">
        <v>0</v>
      </c>
      <c r="U89" s="190">
        <v>87652897</v>
      </c>
      <c r="V89" s="38">
        <v>507045235</v>
      </c>
      <c r="W89" s="190"/>
      <c r="X89" s="190"/>
      <c r="Y89" s="190"/>
      <c r="Z89" s="190"/>
      <c r="AA89" s="190"/>
      <c r="AB89" s="190"/>
      <c r="AC89" s="190"/>
      <c r="AD89" s="190"/>
      <c r="AE89" s="39"/>
      <c r="AF89" s="93"/>
      <c r="AG89" s="735"/>
      <c r="AH89" s="722"/>
      <c r="AI89" s="722"/>
      <c r="AJ89" s="722"/>
      <c r="AK89" s="722"/>
      <c r="AL89" s="722"/>
      <c r="AM89" s="654"/>
      <c r="AN89" s="657"/>
      <c r="AO89" s="722"/>
      <c r="AP89" s="722"/>
      <c r="AQ89" s="719"/>
      <c r="AR89" s="719"/>
      <c r="AS89" s="719"/>
      <c r="AT89" s="719"/>
      <c r="AU89" s="657"/>
      <c r="AV89" s="719"/>
      <c r="AW89" s="719"/>
      <c r="AX89" s="710"/>
      <c r="AY89" s="731"/>
    </row>
    <row r="90" spans="1:51" ht="27">
      <c r="A90" s="771"/>
      <c r="B90" s="774"/>
      <c r="C90" s="686"/>
      <c r="D90" s="88" t="s">
        <v>77</v>
      </c>
      <c r="E90" s="190"/>
      <c r="F90" s="368"/>
      <c r="G90" s="369"/>
      <c r="H90" s="190"/>
      <c r="I90" s="370"/>
      <c r="J90" s="190"/>
      <c r="K90" s="190"/>
      <c r="L90" s="190"/>
      <c r="M90" s="190"/>
      <c r="N90" s="190"/>
      <c r="O90" s="190"/>
      <c r="P90" s="190"/>
      <c r="Q90" s="190"/>
      <c r="R90" s="190"/>
      <c r="S90" s="39"/>
      <c r="T90" s="190"/>
      <c r="U90" s="190"/>
      <c r="V90" s="38">
        <v>0</v>
      </c>
      <c r="W90" s="190"/>
      <c r="X90" s="190"/>
      <c r="Y90" s="190"/>
      <c r="Z90" s="190"/>
      <c r="AA90" s="190"/>
      <c r="AB90" s="190"/>
      <c r="AC90" s="190"/>
      <c r="AD90" s="190"/>
      <c r="AE90" s="39"/>
      <c r="AF90" s="93"/>
      <c r="AG90" s="735"/>
      <c r="AH90" s="722"/>
      <c r="AI90" s="722"/>
      <c r="AJ90" s="722"/>
      <c r="AK90" s="722"/>
      <c r="AL90" s="722"/>
      <c r="AM90" s="654"/>
      <c r="AN90" s="657"/>
      <c r="AO90" s="722"/>
      <c r="AP90" s="722"/>
      <c r="AQ90" s="719"/>
      <c r="AR90" s="719"/>
      <c r="AS90" s="719"/>
      <c r="AT90" s="719"/>
      <c r="AU90" s="657"/>
      <c r="AV90" s="719"/>
      <c r="AW90" s="719"/>
      <c r="AX90" s="710"/>
      <c r="AY90" s="731"/>
    </row>
    <row r="91" spans="1:51" ht="27">
      <c r="A91" s="771"/>
      <c r="B91" s="774"/>
      <c r="C91" s="686"/>
      <c r="D91" s="52" t="s">
        <v>7</v>
      </c>
      <c r="E91" s="190">
        <v>195416506</v>
      </c>
      <c r="F91" s="368">
        <v>195416506</v>
      </c>
      <c r="G91" s="369">
        <v>195416506</v>
      </c>
      <c r="H91" s="190">
        <v>195416506</v>
      </c>
      <c r="I91" s="370">
        <v>195416506</v>
      </c>
      <c r="J91" s="190"/>
      <c r="K91" s="190"/>
      <c r="L91" s="190"/>
      <c r="M91" s="190"/>
      <c r="N91" s="190"/>
      <c r="O91" s="190"/>
      <c r="P91" s="190"/>
      <c r="Q91" s="190"/>
      <c r="R91" s="190"/>
      <c r="S91" s="39"/>
      <c r="T91" s="190">
        <v>29066466</v>
      </c>
      <c r="U91" s="190">
        <v>59806927</v>
      </c>
      <c r="V91" s="38">
        <v>195416506</v>
      </c>
      <c r="W91" s="190"/>
      <c r="X91" s="190"/>
      <c r="Y91" s="190"/>
      <c r="Z91" s="190"/>
      <c r="AA91" s="190"/>
      <c r="AB91" s="190"/>
      <c r="AC91" s="190"/>
      <c r="AD91" s="190"/>
      <c r="AE91" s="39"/>
      <c r="AF91" s="93"/>
      <c r="AG91" s="735"/>
      <c r="AH91" s="722"/>
      <c r="AI91" s="722"/>
      <c r="AJ91" s="722"/>
      <c r="AK91" s="722"/>
      <c r="AL91" s="722"/>
      <c r="AM91" s="654"/>
      <c r="AN91" s="657"/>
      <c r="AO91" s="722"/>
      <c r="AP91" s="722"/>
      <c r="AQ91" s="719"/>
      <c r="AR91" s="719"/>
      <c r="AS91" s="719"/>
      <c r="AT91" s="719"/>
      <c r="AU91" s="657"/>
      <c r="AV91" s="719"/>
      <c r="AW91" s="719"/>
      <c r="AX91" s="710"/>
      <c r="AY91" s="731"/>
    </row>
    <row r="92" spans="1:51" ht="27">
      <c r="A92" s="771"/>
      <c r="B92" s="774"/>
      <c r="C92" s="686"/>
      <c r="D92" s="88" t="s">
        <v>78</v>
      </c>
      <c r="E92" s="190">
        <v>1</v>
      </c>
      <c r="F92" s="368">
        <v>1</v>
      </c>
      <c r="G92" s="369">
        <v>1</v>
      </c>
      <c r="H92" s="190">
        <v>1</v>
      </c>
      <c r="I92" s="370">
        <v>1</v>
      </c>
      <c r="J92" s="190"/>
      <c r="K92" s="190"/>
      <c r="L92" s="190"/>
      <c r="M92" s="190"/>
      <c r="N92" s="190"/>
      <c r="O92" s="190"/>
      <c r="P92" s="190"/>
      <c r="Q92" s="190"/>
      <c r="R92" s="190"/>
      <c r="S92" s="39"/>
      <c r="T92" s="190">
        <v>1</v>
      </c>
      <c r="U92" s="190">
        <v>1</v>
      </c>
      <c r="V92" s="38">
        <v>1</v>
      </c>
      <c r="W92" s="190"/>
      <c r="X92" s="190"/>
      <c r="Y92" s="190"/>
      <c r="Z92" s="190"/>
      <c r="AA92" s="190"/>
      <c r="AB92" s="190"/>
      <c r="AC92" s="190"/>
      <c r="AD92" s="190"/>
      <c r="AE92" s="39"/>
      <c r="AF92" s="93"/>
      <c r="AG92" s="735"/>
      <c r="AH92" s="722"/>
      <c r="AI92" s="722"/>
      <c r="AJ92" s="722"/>
      <c r="AK92" s="722"/>
      <c r="AL92" s="722"/>
      <c r="AM92" s="654"/>
      <c r="AN92" s="657"/>
      <c r="AO92" s="722"/>
      <c r="AP92" s="722"/>
      <c r="AQ92" s="719"/>
      <c r="AR92" s="719"/>
      <c r="AS92" s="719"/>
      <c r="AT92" s="719"/>
      <c r="AU92" s="657"/>
      <c r="AV92" s="719"/>
      <c r="AW92" s="719"/>
      <c r="AX92" s="710"/>
      <c r="AY92" s="731"/>
    </row>
    <row r="93" spans="1:51" ht="27.75" thickBot="1">
      <c r="A93" s="771"/>
      <c r="B93" s="774"/>
      <c r="C93" s="686"/>
      <c r="D93" s="52" t="s">
        <v>81</v>
      </c>
      <c r="E93" s="190">
        <f>+E89+E91</f>
        <v>662527098</v>
      </c>
      <c r="F93" s="368">
        <f aca="true" t="shared" si="26" ref="F93">+F89+F91</f>
        <v>662527098</v>
      </c>
      <c r="G93" s="369">
        <f>+G89+G91</f>
        <v>662527098</v>
      </c>
      <c r="H93" s="190">
        <f>+H89+H91</f>
        <v>702461741</v>
      </c>
      <c r="I93" s="370">
        <v>702461741</v>
      </c>
      <c r="J93" s="190"/>
      <c r="K93" s="190"/>
      <c r="L93" s="190"/>
      <c r="M93" s="190"/>
      <c r="N93" s="190"/>
      <c r="O93" s="190"/>
      <c r="P93" s="190"/>
      <c r="Q93" s="190"/>
      <c r="R93" s="190"/>
      <c r="S93" s="39"/>
      <c r="T93" s="190">
        <f aca="true" t="shared" si="27" ref="T93">+T89+T91</f>
        <v>29066466</v>
      </c>
      <c r="U93" s="190">
        <f>+U89+U91</f>
        <v>147459824</v>
      </c>
      <c r="V93" s="38">
        <v>702461741</v>
      </c>
      <c r="W93" s="190"/>
      <c r="X93" s="190"/>
      <c r="Y93" s="190"/>
      <c r="Z93" s="190"/>
      <c r="AA93" s="190"/>
      <c r="AB93" s="190"/>
      <c r="AC93" s="190"/>
      <c r="AD93" s="190"/>
      <c r="AE93" s="39"/>
      <c r="AF93" s="93"/>
      <c r="AG93" s="736"/>
      <c r="AH93" s="733"/>
      <c r="AI93" s="733"/>
      <c r="AJ93" s="733"/>
      <c r="AK93" s="733"/>
      <c r="AL93" s="733"/>
      <c r="AM93" s="738"/>
      <c r="AN93" s="658"/>
      <c r="AO93" s="733"/>
      <c r="AP93" s="733"/>
      <c r="AQ93" s="728"/>
      <c r="AR93" s="728"/>
      <c r="AS93" s="728"/>
      <c r="AT93" s="728"/>
      <c r="AU93" s="657"/>
      <c r="AV93" s="728"/>
      <c r="AW93" s="728"/>
      <c r="AX93" s="730"/>
      <c r="AY93" s="731"/>
    </row>
    <row r="94" spans="1:51" ht="18" customHeight="1">
      <c r="A94" s="771"/>
      <c r="B94" s="774"/>
      <c r="C94" s="686" t="s">
        <v>196</v>
      </c>
      <c r="D94" s="88" t="s">
        <v>76</v>
      </c>
      <c r="E94" s="190">
        <v>1</v>
      </c>
      <c r="F94" s="368">
        <v>1</v>
      </c>
      <c r="G94" s="369">
        <v>1</v>
      </c>
      <c r="H94" s="190">
        <v>1</v>
      </c>
      <c r="I94" s="370">
        <v>1</v>
      </c>
      <c r="J94" s="190"/>
      <c r="K94" s="190"/>
      <c r="L94" s="190"/>
      <c r="M94" s="190"/>
      <c r="N94" s="190"/>
      <c r="O94" s="190"/>
      <c r="P94" s="190"/>
      <c r="Q94" s="190"/>
      <c r="R94" s="190"/>
      <c r="S94" s="39"/>
      <c r="T94" s="190">
        <v>1</v>
      </c>
      <c r="U94" s="190">
        <v>1</v>
      </c>
      <c r="V94" s="38">
        <v>1</v>
      </c>
      <c r="W94" s="190"/>
      <c r="X94" s="190"/>
      <c r="Y94" s="190"/>
      <c r="Z94" s="190"/>
      <c r="AA94" s="190"/>
      <c r="AB94" s="190"/>
      <c r="AC94" s="190"/>
      <c r="AD94" s="190"/>
      <c r="AE94" s="39"/>
      <c r="AF94" s="93"/>
      <c r="AG94" s="724" t="s">
        <v>175</v>
      </c>
      <c r="AH94" s="721" t="s">
        <v>230</v>
      </c>
      <c r="AI94" s="721" t="s">
        <v>231</v>
      </c>
      <c r="AJ94" s="721" t="s">
        <v>204</v>
      </c>
      <c r="AK94" s="721" t="s">
        <v>205</v>
      </c>
      <c r="AL94" s="721" t="s">
        <v>248</v>
      </c>
      <c r="AM94" s="653" t="s">
        <v>252</v>
      </c>
      <c r="AN94" s="656">
        <v>917836</v>
      </c>
      <c r="AO94" s="721">
        <v>454786</v>
      </c>
      <c r="AP94" s="721">
        <v>463050</v>
      </c>
      <c r="AQ94" s="718" t="s">
        <v>174</v>
      </c>
      <c r="AR94" s="718" t="s">
        <v>174</v>
      </c>
      <c r="AS94" s="718" t="s">
        <v>174</v>
      </c>
      <c r="AT94" s="718" t="s">
        <v>174</v>
      </c>
      <c r="AU94" s="656" t="s">
        <v>174</v>
      </c>
      <c r="AV94" s="718" t="s">
        <v>174</v>
      </c>
      <c r="AW94" s="718" t="s">
        <v>174</v>
      </c>
      <c r="AX94" s="709">
        <f>AO94+AP94</f>
        <v>917836</v>
      </c>
      <c r="AY94" s="662" t="s">
        <v>155</v>
      </c>
    </row>
    <row r="95" spans="1:51" ht="18">
      <c r="A95" s="771"/>
      <c r="B95" s="774"/>
      <c r="C95" s="686"/>
      <c r="D95" s="52" t="s">
        <v>6</v>
      </c>
      <c r="E95" s="190">
        <v>458255592</v>
      </c>
      <c r="F95" s="368">
        <v>458255592</v>
      </c>
      <c r="G95" s="369">
        <v>458255592</v>
      </c>
      <c r="H95" s="190">
        <v>498190235</v>
      </c>
      <c r="I95" s="370">
        <v>498190235</v>
      </c>
      <c r="J95" s="190"/>
      <c r="K95" s="190"/>
      <c r="L95" s="190"/>
      <c r="M95" s="190"/>
      <c r="N95" s="190"/>
      <c r="O95" s="190"/>
      <c r="P95" s="190"/>
      <c r="Q95" s="190"/>
      <c r="R95" s="190"/>
      <c r="S95" s="39"/>
      <c r="T95" s="190">
        <v>0</v>
      </c>
      <c r="U95" s="190">
        <v>87652897</v>
      </c>
      <c r="V95" s="38">
        <v>498190235</v>
      </c>
      <c r="W95" s="190"/>
      <c r="X95" s="190"/>
      <c r="Y95" s="190"/>
      <c r="Z95" s="190"/>
      <c r="AA95" s="190"/>
      <c r="AB95" s="190"/>
      <c r="AC95" s="190"/>
      <c r="AD95" s="190"/>
      <c r="AE95" s="39"/>
      <c r="AF95" s="93"/>
      <c r="AG95" s="725"/>
      <c r="AH95" s="722"/>
      <c r="AI95" s="722"/>
      <c r="AJ95" s="722"/>
      <c r="AK95" s="722"/>
      <c r="AL95" s="722"/>
      <c r="AM95" s="654"/>
      <c r="AN95" s="657"/>
      <c r="AO95" s="722"/>
      <c r="AP95" s="722"/>
      <c r="AQ95" s="719"/>
      <c r="AR95" s="719"/>
      <c r="AS95" s="719"/>
      <c r="AT95" s="719"/>
      <c r="AU95" s="657"/>
      <c r="AV95" s="719"/>
      <c r="AW95" s="719"/>
      <c r="AX95" s="710"/>
      <c r="AY95" s="663"/>
    </row>
    <row r="96" spans="1:51" ht="27">
      <c r="A96" s="771"/>
      <c r="B96" s="774"/>
      <c r="C96" s="686"/>
      <c r="D96" s="88" t="s">
        <v>77</v>
      </c>
      <c r="E96" s="190"/>
      <c r="F96" s="368"/>
      <c r="G96" s="369"/>
      <c r="H96" s="190"/>
      <c r="I96" s="370"/>
      <c r="J96" s="190"/>
      <c r="K96" s="190"/>
      <c r="L96" s="190"/>
      <c r="M96" s="190"/>
      <c r="N96" s="190"/>
      <c r="O96" s="190"/>
      <c r="P96" s="190"/>
      <c r="Q96" s="190"/>
      <c r="R96" s="190"/>
      <c r="S96" s="39"/>
      <c r="T96" s="190"/>
      <c r="U96" s="190"/>
      <c r="V96" s="38">
        <v>0</v>
      </c>
      <c r="W96" s="190"/>
      <c r="X96" s="190"/>
      <c r="Y96" s="190"/>
      <c r="Z96" s="190"/>
      <c r="AA96" s="190"/>
      <c r="AB96" s="190"/>
      <c r="AC96" s="190"/>
      <c r="AD96" s="190"/>
      <c r="AE96" s="39"/>
      <c r="AF96" s="93"/>
      <c r="AG96" s="725"/>
      <c r="AH96" s="722"/>
      <c r="AI96" s="722"/>
      <c r="AJ96" s="722"/>
      <c r="AK96" s="722"/>
      <c r="AL96" s="722"/>
      <c r="AM96" s="654"/>
      <c r="AN96" s="657"/>
      <c r="AO96" s="722"/>
      <c r="AP96" s="722"/>
      <c r="AQ96" s="719"/>
      <c r="AR96" s="719"/>
      <c r="AS96" s="719"/>
      <c r="AT96" s="719"/>
      <c r="AU96" s="657"/>
      <c r="AV96" s="719"/>
      <c r="AW96" s="719"/>
      <c r="AX96" s="710"/>
      <c r="AY96" s="663"/>
    </row>
    <row r="97" spans="1:51" ht="27">
      <c r="A97" s="771"/>
      <c r="B97" s="774"/>
      <c r="C97" s="686"/>
      <c r="D97" s="52" t="s">
        <v>7</v>
      </c>
      <c r="E97" s="190">
        <v>195416506</v>
      </c>
      <c r="F97" s="368">
        <v>195416506</v>
      </c>
      <c r="G97" s="369">
        <v>195416506</v>
      </c>
      <c r="H97" s="190">
        <v>195416506</v>
      </c>
      <c r="I97" s="370">
        <v>195416506</v>
      </c>
      <c r="J97" s="190"/>
      <c r="K97" s="190"/>
      <c r="L97" s="190"/>
      <c r="M97" s="190"/>
      <c r="N97" s="190"/>
      <c r="O97" s="190"/>
      <c r="P97" s="190"/>
      <c r="Q97" s="190"/>
      <c r="R97" s="190"/>
      <c r="S97" s="39"/>
      <c r="T97" s="190">
        <v>29066466</v>
      </c>
      <c r="U97" s="190">
        <v>59806927</v>
      </c>
      <c r="V97" s="38">
        <v>195416506</v>
      </c>
      <c r="W97" s="190"/>
      <c r="X97" s="190"/>
      <c r="Y97" s="190"/>
      <c r="Z97" s="190"/>
      <c r="AA97" s="190"/>
      <c r="AB97" s="190"/>
      <c r="AC97" s="190"/>
      <c r="AD97" s="190"/>
      <c r="AE97" s="39"/>
      <c r="AF97" s="93"/>
      <c r="AG97" s="725" t="s">
        <v>227</v>
      </c>
      <c r="AH97" s="722" t="s">
        <v>232</v>
      </c>
      <c r="AI97" s="722" t="s">
        <v>233</v>
      </c>
      <c r="AJ97" s="722"/>
      <c r="AK97" s="722"/>
      <c r="AL97" s="722"/>
      <c r="AM97" s="654"/>
      <c r="AN97" s="657"/>
      <c r="AO97" s="722"/>
      <c r="AP97" s="722"/>
      <c r="AQ97" s="719"/>
      <c r="AR97" s="719"/>
      <c r="AS97" s="719"/>
      <c r="AT97" s="719"/>
      <c r="AU97" s="657"/>
      <c r="AV97" s="719"/>
      <c r="AW97" s="719"/>
      <c r="AX97" s="710"/>
      <c r="AY97" s="663"/>
    </row>
    <row r="98" spans="1:51" ht="27">
      <c r="A98" s="771"/>
      <c r="B98" s="774"/>
      <c r="C98" s="686"/>
      <c r="D98" s="88" t="s">
        <v>78</v>
      </c>
      <c r="E98" s="190">
        <v>1</v>
      </c>
      <c r="F98" s="368">
        <v>1</v>
      </c>
      <c r="G98" s="369">
        <v>1</v>
      </c>
      <c r="H98" s="190">
        <v>1</v>
      </c>
      <c r="I98" s="370">
        <v>1</v>
      </c>
      <c r="J98" s="190"/>
      <c r="K98" s="190"/>
      <c r="L98" s="190"/>
      <c r="M98" s="190"/>
      <c r="N98" s="190"/>
      <c r="O98" s="190"/>
      <c r="P98" s="190"/>
      <c r="Q98" s="190"/>
      <c r="R98" s="190"/>
      <c r="S98" s="39"/>
      <c r="T98" s="190">
        <v>1</v>
      </c>
      <c r="U98" s="190">
        <v>1</v>
      </c>
      <c r="V98" s="38">
        <v>1</v>
      </c>
      <c r="W98" s="190"/>
      <c r="X98" s="190"/>
      <c r="Y98" s="190"/>
      <c r="Z98" s="190"/>
      <c r="AA98" s="190"/>
      <c r="AB98" s="190"/>
      <c r="AC98" s="190"/>
      <c r="AD98" s="190"/>
      <c r="AE98" s="39"/>
      <c r="AF98" s="93"/>
      <c r="AG98" s="725"/>
      <c r="AH98" s="722"/>
      <c r="AI98" s="722"/>
      <c r="AJ98" s="722"/>
      <c r="AK98" s="722"/>
      <c r="AL98" s="722"/>
      <c r="AM98" s="654"/>
      <c r="AN98" s="657"/>
      <c r="AO98" s="722"/>
      <c r="AP98" s="722"/>
      <c r="AQ98" s="719"/>
      <c r="AR98" s="719"/>
      <c r="AS98" s="719"/>
      <c r="AT98" s="719"/>
      <c r="AU98" s="657"/>
      <c r="AV98" s="719"/>
      <c r="AW98" s="719"/>
      <c r="AX98" s="710"/>
      <c r="AY98" s="663"/>
    </row>
    <row r="99" spans="1:51" ht="27.75" thickBot="1">
      <c r="A99" s="771"/>
      <c r="B99" s="774"/>
      <c r="C99" s="686"/>
      <c r="D99" s="52" t="s">
        <v>81</v>
      </c>
      <c r="E99" s="190">
        <f>+E95+E97</f>
        <v>653672098</v>
      </c>
      <c r="F99" s="368">
        <f aca="true" t="shared" si="28" ref="F99">+F95+F97</f>
        <v>653672098</v>
      </c>
      <c r="G99" s="369">
        <f>+G95+G97</f>
        <v>653672098</v>
      </c>
      <c r="H99" s="190">
        <f>+H95+H97</f>
        <v>693606741</v>
      </c>
      <c r="I99" s="370">
        <v>693606741</v>
      </c>
      <c r="J99" s="190"/>
      <c r="K99" s="190"/>
      <c r="L99" s="190"/>
      <c r="M99" s="190"/>
      <c r="N99" s="190"/>
      <c r="O99" s="190"/>
      <c r="P99" s="190"/>
      <c r="Q99" s="190"/>
      <c r="R99" s="190"/>
      <c r="S99" s="39"/>
      <c r="T99" s="190">
        <f aca="true" t="shared" si="29" ref="T99">+T95+T97</f>
        <v>29066466</v>
      </c>
      <c r="U99" s="190">
        <f>+U95+U97</f>
        <v>147459824</v>
      </c>
      <c r="V99" s="38">
        <v>693606741</v>
      </c>
      <c r="W99" s="190"/>
      <c r="X99" s="190"/>
      <c r="Y99" s="190"/>
      <c r="Z99" s="190"/>
      <c r="AA99" s="190"/>
      <c r="AB99" s="190"/>
      <c r="AC99" s="190"/>
      <c r="AD99" s="190"/>
      <c r="AE99" s="39"/>
      <c r="AF99" s="93"/>
      <c r="AG99" s="726"/>
      <c r="AH99" s="723"/>
      <c r="AI99" s="723"/>
      <c r="AJ99" s="723"/>
      <c r="AK99" s="723"/>
      <c r="AL99" s="723"/>
      <c r="AM99" s="655"/>
      <c r="AN99" s="658"/>
      <c r="AO99" s="723"/>
      <c r="AP99" s="723"/>
      <c r="AQ99" s="720"/>
      <c r="AR99" s="720"/>
      <c r="AS99" s="720"/>
      <c r="AT99" s="720"/>
      <c r="AU99" s="658"/>
      <c r="AV99" s="720"/>
      <c r="AW99" s="720"/>
      <c r="AX99" s="711"/>
      <c r="AY99" s="664"/>
    </row>
    <row r="100" spans="1:51" ht="18" customHeight="1">
      <c r="A100" s="771"/>
      <c r="B100" s="774"/>
      <c r="C100" s="686" t="s">
        <v>197</v>
      </c>
      <c r="D100" s="88" t="s">
        <v>76</v>
      </c>
      <c r="E100" s="190">
        <v>1</v>
      </c>
      <c r="F100" s="368">
        <v>1</v>
      </c>
      <c r="G100" s="369">
        <v>1</v>
      </c>
      <c r="H100" s="190">
        <v>1</v>
      </c>
      <c r="I100" s="370">
        <v>1</v>
      </c>
      <c r="J100" s="190"/>
      <c r="K100" s="190"/>
      <c r="L100" s="190"/>
      <c r="M100" s="190"/>
      <c r="N100" s="190"/>
      <c r="O100" s="190"/>
      <c r="P100" s="190"/>
      <c r="Q100" s="190"/>
      <c r="R100" s="190"/>
      <c r="S100" s="39"/>
      <c r="T100" s="190">
        <v>1</v>
      </c>
      <c r="U100" s="190">
        <v>1</v>
      </c>
      <c r="V100" s="38">
        <v>1</v>
      </c>
      <c r="W100" s="190"/>
      <c r="X100" s="190"/>
      <c r="Y100" s="190"/>
      <c r="Z100" s="190"/>
      <c r="AA100" s="190"/>
      <c r="AB100" s="190"/>
      <c r="AC100" s="190"/>
      <c r="AD100" s="190"/>
      <c r="AE100" s="39"/>
      <c r="AF100" s="93"/>
      <c r="AG100" s="734" t="s">
        <v>227</v>
      </c>
      <c r="AH100" s="732" t="s">
        <v>234</v>
      </c>
      <c r="AI100" s="732" t="s">
        <v>235</v>
      </c>
      <c r="AJ100" s="732" t="s">
        <v>204</v>
      </c>
      <c r="AK100" s="732" t="s">
        <v>205</v>
      </c>
      <c r="AL100" s="732" t="s">
        <v>246</v>
      </c>
      <c r="AM100" s="737" t="s">
        <v>252</v>
      </c>
      <c r="AN100" s="656">
        <v>265233</v>
      </c>
      <c r="AO100" s="732">
        <v>131423</v>
      </c>
      <c r="AP100" s="732">
        <v>133810</v>
      </c>
      <c r="AQ100" s="727" t="s">
        <v>174</v>
      </c>
      <c r="AR100" s="727" t="s">
        <v>174</v>
      </c>
      <c r="AS100" s="727" t="s">
        <v>174</v>
      </c>
      <c r="AT100" s="727" t="s">
        <v>174</v>
      </c>
      <c r="AU100" s="657" t="s">
        <v>174</v>
      </c>
      <c r="AV100" s="727" t="s">
        <v>174</v>
      </c>
      <c r="AW100" s="727" t="s">
        <v>174</v>
      </c>
      <c r="AX100" s="729">
        <f>AO100+AP100</f>
        <v>265233</v>
      </c>
      <c r="AY100" s="731" t="s">
        <v>155</v>
      </c>
    </row>
    <row r="101" spans="1:51" ht="18">
      <c r="A101" s="771"/>
      <c r="B101" s="774"/>
      <c r="C101" s="686"/>
      <c r="D101" s="52" t="s">
        <v>6</v>
      </c>
      <c r="E101" s="190">
        <v>1142015588</v>
      </c>
      <c r="F101" s="368">
        <v>1142015588</v>
      </c>
      <c r="G101" s="369">
        <v>1142015588</v>
      </c>
      <c r="H101" s="190">
        <v>1492574076</v>
      </c>
      <c r="I101" s="370">
        <v>1492574076</v>
      </c>
      <c r="J101" s="190"/>
      <c r="K101" s="190"/>
      <c r="L101" s="190"/>
      <c r="M101" s="190"/>
      <c r="N101" s="190"/>
      <c r="O101" s="190"/>
      <c r="P101" s="190"/>
      <c r="Q101" s="190"/>
      <c r="R101" s="190"/>
      <c r="S101" s="39"/>
      <c r="T101" s="190">
        <v>0</v>
      </c>
      <c r="U101" s="190">
        <v>47872895</v>
      </c>
      <c r="V101" s="38">
        <v>1492574076</v>
      </c>
      <c r="W101" s="190"/>
      <c r="X101" s="190"/>
      <c r="Y101" s="190"/>
      <c r="Z101" s="190"/>
      <c r="AA101" s="190"/>
      <c r="AB101" s="190"/>
      <c r="AC101" s="190"/>
      <c r="AD101" s="190"/>
      <c r="AE101" s="39"/>
      <c r="AF101" s="93"/>
      <c r="AG101" s="735"/>
      <c r="AH101" s="722"/>
      <c r="AI101" s="722"/>
      <c r="AJ101" s="722"/>
      <c r="AK101" s="722"/>
      <c r="AL101" s="722"/>
      <c r="AM101" s="654"/>
      <c r="AN101" s="657"/>
      <c r="AO101" s="722"/>
      <c r="AP101" s="722"/>
      <c r="AQ101" s="719"/>
      <c r="AR101" s="719"/>
      <c r="AS101" s="719"/>
      <c r="AT101" s="719"/>
      <c r="AU101" s="657"/>
      <c r="AV101" s="719"/>
      <c r="AW101" s="719"/>
      <c r="AX101" s="710"/>
      <c r="AY101" s="731"/>
    </row>
    <row r="102" spans="1:51" ht="27">
      <c r="A102" s="771"/>
      <c r="B102" s="774"/>
      <c r="C102" s="686"/>
      <c r="D102" s="88" t="s">
        <v>77</v>
      </c>
      <c r="E102" s="190"/>
      <c r="F102" s="368"/>
      <c r="G102" s="369"/>
      <c r="H102" s="190"/>
      <c r="I102" s="370"/>
      <c r="J102" s="190"/>
      <c r="K102" s="190"/>
      <c r="L102" s="190"/>
      <c r="M102" s="190"/>
      <c r="N102" s="190"/>
      <c r="O102" s="190"/>
      <c r="P102" s="190"/>
      <c r="Q102" s="190"/>
      <c r="R102" s="190"/>
      <c r="S102" s="39"/>
      <c r="T102" s="190"/>
      <c r="U102" s="190"/>
      <c r="V102" s="38">
        <v>0</v>
      </c>
      <c r="W102" s="190"/>
      <c r="X102" s="190"/>
      <c r="Y102" s="190"/>
      <c r="Z102" s="190"/>
      <c r="AA102" s="190"/>
      <c r="AB102" s="190"/>
      <c r="AC102" s="190"/>
      <c r="AD102" s="190"/>
      <c r="AE102" s="39"/>
      <c r="AF102" s="93"/>
      <c r="AG102" s="735"/>
      <c r="AH102" s="722"/>
      <c r="AI102" s="722"/>
      <c r="AJ102" s="722"/>
      <c r="AK102" s="722"/>
      <c r="AL102" s="722"/>
      <c r="AM102" s="654"/>
      <c r="AN102" s="657"/>
      <c r="AO102" s="722"/>
      <c r="AP102" s="722"/>
      <c r="AQ102" s="719"/>
      <c r="AR102" s="719"/>
      <c r="AS102" s="719"/>
      <c r="AT102" s="719"/>
      <c r="AU102" s="657"/>
      <c r="AV102" s="719"/>
      <c r="AW102" s="719"/>
      <c r="AX102" s="710"/>
      <c r="AY102" s="731"/>
    </row>
    <row r="103" spans="1:51" ht="27">
      <c r="A103" s="771"/>
      <c r="B103" s="774"/>
      <c r="C103" s="686"/>
      <c r="D103" s="52" t="s">
        <v>7</v>
      </c>
      <c r="E103" s="190">
        <v>195416506</v>
      </c>
      <c r="F103" s="368">
        <v>195416506</v>
      </c>
      <c r="G103" s="369">
        <v>195416506</v>
      </c>
      <c r="H103" s="190">
        <v>195416506</v>
      </c>
      <c r="I103" s="370">
        <v>195416506</v>
      </c>
      <c r="J103" s="190"/>
      <c r="K103" s="190"/>
      <c r="L103" s="190"/>
      <c r="M103" s="190"/>
      <c r="N103" s="190"/>
      <c r="O103" s="190"/>
      <c r="P103" s="190"/>
      <c r="Q103" s="190"/>
      <c r="R103" s="190"/>
      <c r="S103" s="39"/>
      <c r="T103" s="190">
        <v>29066466</v>
      </c>
      <c r="U103" s="190">
        <v>59806927</v>
      </c>
      <c r="V103" s="38">
        <v>195416506</v>
      </c>
      <c r="W103" s="190"/>
      <c r="X103" s="190"/>
      <c r="Y103" s="190"/>
      <c r="Z103" s="190"/>
      <c r="AA103" s="190"/>
      <c r="AB103" s="190"/>
      <c r="AC103" s="190"/>
      <c r="AD103" s="190"/>
      <c r="AE103" s="39"/>
      <c r="AF103" s="93"/>
      <c r="AG103" s="735"/>
      <c r="AH103" s="722"/>
      <c r="AI103" s="722"/>
      <c r="AJ103" s="722"/>
      <c r="AK103" s="722"/>
      <c r="AL103" s="722"/>
      <c r="AM103" s="654"/>
      <c r="AN103" s="657"/>
      <c r="AO103" s="722"/>
      <c r="AP103" s="722"/>
      <c r="AQ103" s="719"/>
      <c r="AR103" s="719"/>
      <c r="AS103" s="719"/>
      <c r="AT103" s="719"/>
      <c r="AU103" s="657"/>
      <c r="AV103" s="719"/>
      <c r="AW103" s="719"/>
      <c r="AX103" s="710"/>
      <c r="AY103" s="731"/>
    </row>
    <row r="104" spans="1:51" ht="27">
      <c r="A104" s="771"/>
      <c r="B104" s="774"/>
      <c r="C104" s="686"/>
      <c r="D104" s="88" t="s">
        <v>78</v>
      </c>
      <c r="E104" s="190">
        <v>1</v>
      </c>
      <c r="F104" s="368">
        <v>1</v>
      </c>
      <c r="G104" s="369">
        <v>1</v>
      </c>
      <c r="H104" s="190">
        <v>1</v>
      </c>
      <c r="I104" s="370">
        <v>1</v>
      </c>
      <c r="J104" s="190"/>
      <c r="K104" s="190"/>
      <c r="L104" s="190"/>
      <c r="M104" s="190"/>
      <c r="N104" s="190"/>
      <c r="O104" s="190"/>
      <c r="P104" s="190"/>
      <c r="Q104" s="190"/>
      <c r="R104" s="190"/>
      <c r="S104" s="39"/>
      <c r="T104" s="190">
        <v>1</v>
      </c>
      <c r="U104" s="190">
        <v>1</v>
      </c>
      <c r="V104" s="38">
        <v>1</v>
      </c>
      <c r="W104" s="190"/>
      <c r="X104" s="190"/>
      <c r="Y104" s="190"/>
      <c r="Z104" s="190"/>
      <c r="AA104" s="190"/>
      <c r="AB104" s="190"/>
      <c r="AC104" s="190"/>
      <c r="AD104" s="190"/>
      <c r="AE104" s="39"/>
      <c r="AF104" s="93"/>
      <c r="AG104" s="735"/>
      <c r="AH104" s="722"/>
      <c r="AI104" s="722"/>
      <c r="AJ104" s="722"/>
      <c r="AK104" s="722"/>
      <c r="AL104" s="722"/>
      <c r="AM104" s="654"/>
      <c r="AN104" s="657"/>
      <c r="AO104" s="722"/>
      <c r="AP104" s="722"/>
      <c r="AQ104" s="719"/>
      <c r="AR104" s="719"/>
      <c r="AS104" s="719"/>
      <c r="AT104" s="719"/>
      <c r="AU104" s="657"/>
      <c r="AV104" s="719"/>
      <c r="AW104" s="719"/>
      <c r="AX104" s="710"/>
      <c r="AY104" s="731"/>
    </row>
    <row r="105" spans="1:51" ht="27.75" thickBot="1">
      <c r="A105" s="771"/>
      <c r="B105" s="774"/>
      <c r="C105" s="686"/>
      <c r="D105" s="52" t="s">
        <v>81</v>
      </c>
      <c r="E105" s="190">
        <f>+E101+E103</f>
        <v>1337432094</v>
      </c>
      <c r="F105" s="368">
        <f aca="true" t="shared" si="30" ref="F105">+F101+F103</f>
        <v>1337432094</v>
      </c>
      <c r="G105" s="369">
        <f>+G101+G103</f>
        <v>1337432094</v>
      </c>
      <c r="H105" s="190">
        <f>+H101+H103</f>
        <v>1687990582</v>
      </c>
      <c r="I105" s="370">
        <v>1687990582</v>
      </c>
      <c r="J105" s="190"/>
      <c r="K105" s="190"/>
      <c r="L105" s="190"/>
      <c r="M105" s="190"/>
      <c r="N105" s="190"/>
      <c r="O105" s="190"/>
      <c r="P105" s="190"/>
      <c r="Q105" s="190"/>
      <c r="R105" s="190"/>
      <c r="S105" s="39"/>
      <c r="T105" s="190">
        <f aca="true" t="shared" si="31" ref="T105">+T101+T103</f>
        <v>29066466</v>
      </c>
      <c r="U105" s="190">
        <f>+U101+U103</f>
        <v>107679822</v>
      </c>
      <c r="V105" s="38">
        <v>1687990582</v>
      </c>
      <c r="W105" s="190"/>
      <c r="X105" s="190"/>
      <c r="Y105" s="190"/>
      <c r="Z105" s="190"/>
      <c r="AA105" s="190"/>
      <c r="AB105" s="190"/>
      <c r="AC105" s="190"/>
      <c r="AD105" s="190"/>
      <c r="AE105" s="39"/>
      <c r="AF105" s="93"/>
      <c r="AG105" s="736"/>
      <c r="AH105" s="733"/>
      <c r="AI105" s="733"/>
      <c r="AJ105" s="733"/>
      <c r="AK105" s="733"/>
      <c r="AL105" s="733"/>
      <c r="AM105" s="738"/>
      <c r="AN105" s="658"/>
      <c r="AO105" s="733"/>
      <c r="AP105" s="733"/>
      <c r="AQ105" s="728"/>
      <c r="AR105" s="728"/>
      <c r="AS105" s="728"/>
      <c r="AT105" s="728"/>
      <c r="AU105" s="657"/>
      <c r="AV105" s="728"/>
      <c r="AW105" s="728"/>
      <c r="AX105" s="730"/>
      <c r="AY105" s="731"/>
    </row>
    <row r="106" spans="1:51" ht="18" customHeight="1">
      <c r="A106" s="771"/>
      <c r="B106" s="774"/>
      <c r="C106" s="686" t="s">
        <v>198</v>
      </c>
      <c r="D106" s="88" t="s">
        <v>76</v>
      </c>
      <c r="E106" s="190">
        <v>1</v>
      </c>
      <c r="F106" s="368">
        <v>1</v>
      </c>
      <c r="G106" s="369">
        <v>1</v>
      </c>
      <c r="H106" s="190">
        <v>1</v>
      </c>
      <c r="I106" s="370">
        <v>1</v>
      </c>
      <c r="J106" s="190"/>
      <c r="K106" s="190"/>
      <c r="L106" s="190"/>
      <c r="M106" s="190"/>
      <c r="N106" s="190"/>
      <c r="O106" s="190"/>
      <c r="P106" s="190"/>
      <c r="Q106" s="190"/>
      <c r="R106" s="190"/>
      <c r="S106" s="39"/>
      <c r="T106" s="190">
        <v>1</v>
      </c>
      <c r="U106" s="190">
        <v>1</v>
      </c>
      <c r="V106" s="38">
        <v>1</v>
      </c>
      <c r="W106" s="190"/>
      <c r="X106" s="190"/>
      <c r="Y106" s="190"/>
      <c r="Z106" s="190"/>
      <c r="AA106" s="190"/>
      <c r="AB106" s="190"/>
      <c r="AC106" s="190"/>
      <c r="AD106" s="190"/>
      <c r="AE106" s="39"/>
      <c r="AF106" s="93"/>
      <c r="AG106" s="724" t="s">
        <v>210</v>
      </c>
      <c r="AH106" s="721" t="s">
        <v>236</v>
      </c>
      <c r="AI106" s="721" t="s">
        <v>237</v>
      </c>
      <c r="AJ106" s="721" t="s">
        <v>204</v>
      </c>
      <c r="AK106" s="721" t="s">
        <v>205</v>
      </c>
      <c r="AL106" s="721" t="s">
        <v>249</v>
      </c>
      <c r="AM106" s="653" t="s">
        <v>252</v>
      </c>
      <c r="AN106" s="656">
        <v>81771</v>
      </c>
      <c r="AO106" s="721">
        <v>40518</v>
      </c>
      <c r="AP106" s="721">
        <v>41253</v>
      </c>
      <c r="AQ106" s="718" t="s">
        <v>174</v>
      </c>
      <c r="AR106" s="718" t="s">
        <v>174</v>
      </c>
      <c r="AS106" s="718" t="s">
        <v>174</v>
      </c>
      <c r="AT106" s="718" t="s">
        <v>174</v>
      </c>
      <c r="AU106" s="656" t="s">
        <v>174</v>
      </c>
      <c r="AV106" s="718" t="s">
        <v>174</v>
      </c>
      <c r="AW106" s="718" t="s">
        <v>174</v>
      </c>
      <c r="AX106" s="709">
        <f>AO106+AP106</f>
        <v>81771</v>
      </c>
      <c r="AY106" s="662" t="s">
        <v>155</v>
      </c>
    </row>
    <row r="107" spans="1:51" ht="18">
      <c r="A107" s="771"/>
      <c r="B107" s="774"/>
      <c r="C107" s="686"/>
      <c r="D107" s="52" t="s">
        <v>6</v>
      </c>
      <c r="E107" s="190">
        <v>467110565</v>
      </c>
      <c r="F107" s="368">
        <v>467110565</v>
      </c>
      <c r="G107" s="369">
        <v>467110565</v>
      </c>
      <c r="H107" s="190">
        <v>477535214</v>
      </c>
      <c r="I107" s="370">
        <v>477535214</v>
      </c>
      <c r="J107" s="190"/>
      <c r="K107" s="190"/>
      <c r="L107" s="190"/>
      <c r="M107" s="190"/>
      <c r="N107" s="190"/>
      <c r="O107" s="190"/>
      <c r="P107" s="190"/>
      <c r="Q107" s="190"/>
      <c r="R107" s="190"/>
      <c r="S107" s="39"/>
      <c r="T107" s="190">
        <v>0</v>
      </c>
      <c r="U107" s="190">
        <v>37872890</v>
      </c>
      <c r="V107" s="38">
        <v>477535214</v>
      </c>
      <c r="W107" s="190"/>
      <c r="X107" s="190"/>
      <c r="Y107" s="190"/>
      <c r="Z107" s="190"/>
      <c r="AA107" s="190"/>
      <c r="AB107" s="190"/>
      <c r="AC107" s="190"/>
      <c r="AD107" s="190"/>
      <c r="AE107" s="39"/>
      <c r="AF107" s="93"/>
      <c r="AG107" s="725"/>
      <c r="AH107" s="722"/>
      <c r="AI107" s="722"/>
      <c r="AJ107" s="722"/>
      <c r="AK107" s="722"/>
      <c r="AL107" s="722"/>
      <c r="AM107" s="654"/>
      <c r="AN107" s="657"/>
      <c r="AO107" s="722"/>
      <c r="AP107" s="722"/>
      <c r="AQ107" s="719"/>
      <c r="AR107" s="719"/>
      <c r="AS107" s="719"/>
      <c r="AT107" s="719"/>
      <c r="AU107" s="657"/>
      <c r="AV107" s="719"/>
      <c r="AW107" s="719"/>
      <c r="AX107" s="710"/>
      <c r="AY107" s="663"/>
    </row>
    <row r="108" spans="1:51" ht="27">
      <c r="A108" s="771"/>
      <c r="B108" s="774"/>
      <c r="C108" s="686"/>
      <c r="D108" s="88" t="s">
        <v>77</v>
      </c>
      <c r="E108" s="190"/>
      <c r="F108" s="368"/>
      <c r="G108" s="369"/>
      <c r="H108" s="190"/>
      <c r="I108" s="370"/>
      <c r="J108" s="190"/>
      <c r="K108" s="190"/>
      <c r="L108" s="190"/>
      <c r="M108" s="190"/>
      <c r="N108" s="190"/>
      <c r="O108" s="190"/>
      <c r="P108" s="190"/>
      <c r="Q108" s="190"/>
      <c r="R108" s="190"/>
      <c r="S108" s="39"/>
      <c r="T108" s="190"/>
      <c r="U108" s="190"/>
      <c r="V108" s="38">
        <v>0</v>
      </c>
      <c r="W108" s="190"/>
      <c r="X108" s="190"/>
      <c r="Y108" s="190"/>
      <c r="Z108" s="190"/>
      <c r="AA108" s="190"/>
      <c r="AB108" s="190"/>
      <c r="AC108" s="190"/>
      <c r="AD108" s="190"/>
      <c r="AE108" s="39"/>
      <c r="AF108" s="93"/>
      <c r="AG108" s="725"/>
      <c r="AH108" s="722"/>
      <c r="AI108" s="722"/>
      <c r="AJ108" s="722"/>
      <c r="AK108" s="722"/>
      <c r="AL108" s="722"/>
      <c r="AM108" s="654"/>
      <c r="AN108" s="657"/>
      <c r="AO108" s="722"/>
      <c r="AP108" s="722"/>
      <c r="AQ108" s="719"/>
      <c r="AR108" s="719"/>
      <c r="AS108" s="719"/>
      <c r="AT108" s="719"/>
      <c r="AU108" s="657"/>
      <c r="AV108" s="719"/>
      <c r="AW108" s="719"/>
      <c r="AX108" s="710"/>
      <c r="AY108" s="663"/>
    </row>
    <row r="109" spans="1:51" ht="27">
      <c r="A109" s="771"/>
      <c r="B109" s="774"/>
      <c r="C109" s="686"/>
      <c r="D109" s="52" t="s">
        <v>7</v>
      </c>
      <c r="E109" s="190">
        <v>195416506</v>
      </c>
      <c r="F109" s="368">
        <v>195416506</v>
      </c>
      <c r="G109" s="369">
        <v>195416506</v>
      </c>
      <c r="H109" s="190">
        <v>195416506</v>
      </c>
      <c r="I109" s="370">
        <v>195416506</v>
      </c>
      <c r="J109" s="190"/>
      <c r="K109" s="190"/>
      <c r="L109" s="190"/>
      <c r="M109" s="190"/>
      <c r="N109" s="190"/>
      <c r="O109" s="190"/>
      <c r="P109" s="190"/>
      <c r="Q109" s="190"/>
      <c r="R109" s="190"/>
      <c r="S109" s="39"/>
      <c r="T109" s="190">
        <v>29066466</v>
      </c>
      <c r="U109" s="190">
        <v>59806927</v>
      </c>
      <c r="V109" s="38">
        <v>195416506</v>
      </c>
      <c r="W109" s="190"/>
      <c r="X109" s="190"/>
      <c r="Y109" s="190"/>
      <c r="Z109" s="190"/>
      <c r="AA109" s="190"/>
      <c r="AB109" s="190"/>
      <c r="AC109" s="190"/>
      <c r="AD109" s="190"/>
      <c r="AE109" s="39"/>
      <c r="AF109" s="93"/>
      <c r="AG109" s="725"/>
      <c r="AH109" s="722"/>
      <c r="AI109" s="722"/>
      <c r="AJ109" s="722"/>
      <c r="AK109" s="722"/>
      <c r="AL109" s="722"/>
      <c r="AM109" s="654"/>
      <c r="AN109" s="657"/>
      <c r="AO109" s="722"/>
      <c r="AP109" s="722"/>
      <c r="AQ109" s="719"/>
      <c r="AR109" s="719"/>
      <c r="AS109" s="719"/>
      <c r="AT109" s="719"/>
      <c r="AU109" s="657"/>
      <c r="AV109" s="719"/>
      <c r="AW109" s="719"/>
      <c r="AX109" s="710"/>
      <c r="AY109" s="663"/>
    </row>
    <row r="110" spans="1:51" ht="27">
      <c r="A110" s="771"/>
      <c r="B110" s="774"/>
      <c r="C110" s="686"/>
      <c r="D110" s="88" t="s">
        <v>78</v>
      </c>
      <c r="E110" s="190">
        <v>1</v>
      </c>
      <c r="F110" s="368">
        <v>1</v>
      </c>
      <c r="G110" s="369">
        <v>1</v>
      </c>
      <c r="H110" s="190">
        <v>1</v>
      </c>
      <c r="I110" s="370">
        <v>1</v>
      </c>
      <c r="J110" s="190"/>
      <c r="K110" s="190"/>
      <c r="L110" s="190"/>
      <c r="M110" s="190"/>
      <c r="N110" s="190"/>
      <c r="O110" s="190"/>
      <c r="P110" s="190"/>
      <c r="Q110" s="190"/>
      <c r="R110" s="190"/>
      <c r="S110" s="39"/>
      <c r="T110" s="190">
        <v>1</v>
      </c>
      <c r="U110" s="190">
        <v>1</v>
      </c>
      <c r="V110" s="38">
        <v>1</v>
      </c>
      <c r="W110" s="190"/>
      <c r="X110" s="190"/>
      <c r="Y110" s="190"/>
      <c r="Z110" s="190"/>
      <c r="AA110" s="190"/>
      <c r="AB110" s="190"/>
      <c r="AC110" s="190"/>
      <c r="AD110" s="190"/>
      <c r="AE110" s="39"/>
      <c r="AF110" s="93"/>
      <c r="AG110" s="725"/>
      <c r="AH110" s="722"/>
      <c r="AI110" s="722"/>
      <c r="AJ110" s="722"/>
      <c r="AK110" s="722"/>
      <c r="AL110" s="722"/>
      <c r="AM110" s="654"/>
      <c r="AN110" s="657"/>
      <c r="AO110" s="722"/>
      <c r="AP110" s="722"/>
      <c r="AQ110" s="719"/>
      <c r="AR110" s="719"/>
      <c r="AS110" s="719"/>
      <c r="AT110" s="719"/>
      <c r="AU110" s="657"/>
      <c r="AV110" s="719"/>
      <c r="AW110" s="719"/>
      <c r="AX110" s="710"/>
      <c r="AY110" s="663"/>
    </row>
    <row r="111" spans="1:51" ht="27.75" thickBot="1">
      <c r="A111" s="771"/>
      <c r="B111" s="774"/>
      <c r="C111" s="686"/>
      <c r="D111" s="52" t="s">
        <v>81</v>
      </c>
      <c r="E111" s="190">
        <f>+E107+E109</f>
        <v>662527071</v>
      </c>
      <c r="F111" s="368">
        <f aca="true" t="shared" si="32" ref="F111">+F107+F109</f>
        <v>662527071</v>
      </c>
      <c r="G111" s="369">
        <f>+G107+G109</f>
        <v>662527071</v>
      </c>
      <c r="H111" s="190">
        <f>+H107+H109</f>
        <v>672951720</v>
      </c>
      <c r="I111" s="370">
        <v>672951720</v>
      </c>
      <c r="J111" s="190"/>
      <c r="K111" s="190"/>
      <c r="L111" s="190"/>
      <c r="M111" s="190"/>
      <c r="N111" s="190"/>
      <c r="O111" s="190"/>
      <c r="P111" s="190"/>
      <c r="Q111" s="190"/>
      <c r="R111" s="190"/>
      <c r="S111" s="39"/>
      <c r="T111" s="190">
        <f aca="true" t="shared" si="33" ref="T111">+T107+T109</f>
        <v>29066466</v>
      </c>
      <c r="U111" s="190">
        <f>+U107+U109</f>
        <v>97679817</v>
      </c>
      <c r="V111" s="38">
        <v>672951720</v>
      </c>
      <c r="W111" s="190"/>
      <c r="X111" s="190"/>
      <c r="Y111" s="190"/>
      <c r="Z111" s="190"/>
      <c r="AA111" s="190"/>
      <c r="AB111" s="190"/>
      <c r="AC111" s="190"/>
      <c r="AD111" s="190"/>
      <c r="AE111" s="39"/>
      <c r="AF111" s="93"/>
      <c r="AG111" s="726"/>
      <c r="AH111" s="723"/>
      <c r="AI111" s="723"/>
      <c r="AJ111" s="723"/>
      <c r="AK111" s="723"/>
      <c r="AL111" s="723"/>
      <c r="AM111" s="655"/>
      <c r="AN111" s="658"/>
      <c r="AO111" s="723"/>
      <c r="AP111" s="723"/>
      <c r="AQ111" s="720"/>
      <c r="AR111" s="720"/>
      <c r="AS111" s="720"/>
      <c r="AT111" s="720"/>
      <c r="AU111" s="658"/>
      <c r="AV111" s="720"/>
      <c r="AW111" s="720"/>
      <c r="AX111" s="711"/>
      <c r="AY111" s="664"/>
    </row>
    <row r="112" spans="1:51" ht="18" customHeight="1">
      <c r="A112" s="771"/>
      <c r="B112" s="774"/>
      <c r="C112" s="686" t="s">
        <v>199</v>
      </c>
      <c r="D112" s="88" t="s">
        <v>76</v>
      </c>
      <c r="E112" s="190">
        <v>1</v>
      </c>
      <c r="F112" s="368">
        <v>1</v>
      </c>
      <c r="G112" s="369">
        <v>1</v>
      </c>
      <c r="H112" s="190">
        <v>1</v>
      </c>
      <c r="I112" s="370">
        <v>1</v>
      </c>
      <c r="J112" s="190"/>
      <c r="K112" s="190"/>
      <c r="L112" s="190"/>
      <c r="M112" s="190"/>
      <c r="N112" s="190"/>
      <c r="O112" s="190"/>
      <c r="P112" s="190"/>
      <c r="Q112" s="190"/>
      <c r="R112" s="190"/>
      <c r="S112" s="39"/>
      <c r="T112" s="190">
        <v>1</v>
      </c>
      <c r="U112" s="190">
        <v>1</v>
      </c>
      <c r="V112" s="38">
        <v>1</v>
      </c>
      <c r="W112" s="190"/>
      <c r="X112" s="190"/>
      <c r="Y112" s="190"/>
      <c r="Z112" s="190"/>
      <c r="AA112" s="190"/>
      <c r="AB112" s="190"/>
      <c r="AC112" s="190"/>
      <c r="AD112" s="190"/>
      <c r="AE112" s="39"/>
      <c r="AF112" s="93"/>
      <c r="AG112" s="734" t="s">
        <v>238</v>
      </c>
      <c r="AH112" s="732" t="s">
        <v>239</v>
      </c>
      <c r="AI112" s="732" t="s">
        <v>240</v>
      </c>
      <c r="AJ112" s="732" t="s">
        <v>204</v>
      </c>
      <c r="AK112" s="732" t="s">
        <v>205</v>
      </c>
      <c r="AL112" s="732" t="s">
        <v>250</v>
      </c>
      <c r="AM112" s="737" t="s">
        <v>252</v>
      </c>
      <c r="AN112" s="656">
        <v>214068</v>
      </c>
      <c r="AO112" s="732">
        <v>106070</v>
      </c>
      <c r="AP112" s="732">
        <v>107998</v>
      </c>
      <c r="AQ112" s="727" t="s">
        <v>174</v>
      </c>
      <c r="AR112" s="727" t="s">
        <v>174</v>
      </c>
      <c r="AS112" s="727" t="s">
        <v>174</v>
      </c>
      <c r="AT112" s="727" t="s">
        <v>174</v>
      </c>
      <c r="AU112" s="657" t="s">
        <v>174</v>
      </c>
      <c r="AV112" s="727" t="s">
        <v>174</v>
      </c>
      <c r="AW112" s="727" t="s">
        <v>174</v>
      </c>
      <c r="AX112" s="729">
        <f>AO112+AP112</f>
        <v>214068</v>
      </c>
      <c r="AY112" s="731" t="s">
        <v>155</v>
      </c>
    </row>
    <row r="113" spans="1:51" ht="18">
      <c r="A113" s="771"/>
      <c r="B113" s="774"/>
      <c r="C113" s="686"/>
      <c r="D113" s="52" t="s">
        <v>6</v>
      </c>
      <c r="E113" s="190">
        <v>447555561</v>
      </c>
      <c r="F113" s="368">
        <v>447555561</v>
      </c>
      <c r="G113" s="369">
        <v>447555561</v>
      </c>
      <c r="H113" s="190">
        <v>487490208</v>
      </c>
      <c r="I113" s="370">
        <v>487490208</v>
      </c>
      <c r="J113" s="190"/>
      <c r="K113" s="190"/>
      <c r="L113" s="190"/>
      <c r="M113" s="190"/>
      <c r="N113" s="190"/>
      <c r="O113" s="190"/>
      <c r="P113" s="190"/>
      <c r="Q113" s="190"/>
      <c r="R113" s="190"/>
      <c r="S113" s="39"/>
      <c r="T113" s="190">
        <v>0</v>
      </c>
      <c r="U113" s="190">
        <v>37872887</v>
      </c>
      <c r="V113" s="38">
        <v>487490208</v>
      </c>
      <c r="W113" s="190"/>
      <c r="X113" s="190"/>
      <c r="Y113" s="190"/>
      <c r="Z113" s="190"/>
      <c r="AA113" s="190"/>
      <c r="AB113" s="190"/>
      <c r="AC113" s="190"/>
      <c r="AD113" s="190"/>
      <c r="AE113" s="39"/>
      <c r="AF113" s="93"/>
      <c r="AG113" s="735"/>
      <c r="AH113" s="722"/>
      <c r="AI113" s="722"/>
      <c r="AJ113" s="722"/>
      <c r="AK113" s="722"/>
      <c r="AL113" s="722"/>
      <c r="AM113" s="654"/>
      <c r="AN113" s="657"/>
      <c r="AO113" s="722"/>
      <c r="AP113" s="722"/>
      <c r="AQ113" s="719"/>
      <c r="AR113" s="719"/>
      <c r="AS113" s="719"/>
      <c r="AT113" s="719"/>
      <c r="AU113" s="657"/>
      <c r="AV113" s="719"/>
      <c r="AW113" s="719"/>
      <c r="AX113" s="710"/>
      <c r="AY113" s="731"/>
    </row>
    <row r="114" spans="1:51" ht="27">
      <c r="A114" s="771"/>
      <c r="B114" s="774"/>
      <c r="C114" s="686"/>
      <c r="D114" s="88" t="s">
        <v>77</v>
      </c>
      <c r="E114" s="190"/>
      <c r="F114" s="368"/>
      <c r="G114" s="369"/>
      <c r="H114" s="190"/>
      <c r="I114" s="370"/>
      <c r="J114" s="190"/>
      <c r="K114" s="190"/>
      <c r="L114" s="190"/>
      <c r="M114" s="190"/>
      <c r="N114" s="190"/>
      <c r="O114" s="190"/>
      <c r="P114" s="190"/>
      <c r="Q114" s="190"/>
      <c r="R114" s="190"/>
      <c r="S114" s="39"/>
      <c r="T114" s="190"/>
      <c r="U114" s="190"/>
      <c r="V114" s="38">
        <v>0</v>
      </c>
      <c r="W114" s="190"/>
      <c r="X114" s="190"/>
      <c r="Y114" s="190"/>
      <c r="Z114" s="190"/>
      <c r="AA114" s="190"/>
      <c r="AB114" s="190"/>
      <c r="AC114" s="190"/>
      <c r="AD114" s="190"/>
      <c r="AE114" s="39"/>
      <c r="AF114" s="93"/>
      <c r="AG114" s="735"/>
      <c r="AH114" s="722"/>
      <c r="AI114" s="722"/>
      <c r="AJ114" s="722"/>
      <c r="AK114" s="722"/>
      <c r="AL114" s="722"/>
      <c r="AM114" s="654"/>
      <c r="AN114" s="657"/>
      <c r="AO114" s="722"/>
      <c r="AP114" s="722"/>
      <c r="AQ114" s="719"/>
      <c r="AR114" s="719"/>
      <c r="AS114" s="719"/>
      <c r="AT114" s="719"/>
      <c r="AU114" s="657"/>
      <c r="AV114" s="719"/>
      <c r="AW114" s="719"/>
      <c r="AX114" s="710"/>
      <c r="AY114" s="731"/>
    </row>
    <row r="115" spans="1:51" ht="27">
      <c r="A115" s="771"/>
      <c r="B115" s="774"/>
      <c r="C115" s="686"/>
      <c r="D115" s="52" t="s">
        <v>7</v>
      </c>
      <c r="E115" s="190">
        <v>195416506</v>
      </c>
      <c r="F115" s="368">
        <v>195416506</v>
      </c>
      <c r="G115" s="369">
        <v>195416506</v>
      </c>
      <c r="H115" s="190">
        <v>195416506</v>
      </c>
      <c r="I115" s="370">
        <v>195416506</v>
      </c>
      <c r="J115" s="190"/>
      <c r="K115" s="190"/>
      <c r="L115" s="190"/>
      <c r="M115" s="190"/>
      <c r="N115" s="190"/>
      <c r="O115" s="190"/>
      <c r="P115" s="190"/>
      <c r="Q115" s="190"/>
      <c r="R115" s="190"/>
      <c r="S115" s="39"/>
      <c r="T115" s="190">
        <v>29066466</v>
      </c>
      <c r="U115" s="190">
        <v>59806927</v>
      </c>
      <c r="V115" s="38">
        <v>195416506</v>
      </c>
      <c r="W115" s="190"/>
      <c r="X115" s="190"/>
      <c r="Y115" s="190"/>
      <c r="Z115" s="190"/>
      <c r="AA115" s="190"/>
      <c r="AB115" s="190"/>
      <c r="AC115" s="190"/>
      <c r="AD115" s="190"/>
      <c r="AE115" s="39"/>
      <c r="AF115" s="93"/>
      <c r="AG115" s="735"/>
      <c r="AH115" s="722"/>
      <c r="AI115" s="722"/>
      <c r="AJ115" s="722"/>
      <c r="AK115" s="722"/>
      <c r="AL115" s="722"/>
      <c r="AM115" s="654"/>
      <c r="AN115" s="657"/>
      <c r="AO115" s="722"/>
      <c r="AP115" s="722"/>
      <c r="AQ115" s="719"/>
      <c r="AR115" s="719"/>
      <c r="AS115" s="719"/>
      <c r="AT115" s="719"/>
      <c r="AU115" s="657"/>
      <c r="AV115" s="719"/>
      <c r="AW115" s="719"/>
      <c r="AX115" s="710"/>
      <c r="AY115" s="731"/>
    </row>
    <row r="116" spans="1:51" ht="27">
      <c r="A116" s="771"/>
      <c r="B116" s="774"/>
      <c r="C116" s="686"/>
      <c r="D116" s="88" t="s">
        <v>78</v>
      </c>
      <c r="E116" s="190">
        <f>+E112+E114</f>
        <v>1</v>
      </c>
      <c r="F116" s="368">
        <f>+F112+F114</f>
        <v>1</v>
      </c>
      <c r="G116" s="369">
        <f>+G112+G114</f>
        <v>1</v>
      </c>
      <c r="H116" s="190">
        <f>+H112+H114</f>
        <v>1</v>
      </c>
      <c r="I116" s="370">
        <v>1</v>
      </c>
      <c r="J116" s="190"/>
      <c r="K116" s="190"/>
      <c r="L116" s="190"/>
      <c r="M116" s="190"/>
      <c r="N116" s="190"/>
      <c r="O116" s="190"/>
      <c r="P116" s="190"/>
      <c r="Q116" s="190"/>
      <c r="R116" s="190"/>
      <c r="S116" s="39"/>
      <c r="T116" s="190">
        <f>+T112+T114</f>
        <v>1</v>
      </c>
      <c r="U116" s="190">
        <f>+U112+U114</f>
        <v>1</v>
      </c>
      <c r="V116" s="38">
        <v>1</v>
      </c>
      <c r="W116" s="190"/>
      <c r="X116" s="190"/>
      <c r="Y116" s="190"/>
      <c r="Z116" s="190"/>
      <c r="AA116" s="190"/>
      <c r="AB116" s="190"/>
      <c r="AC116" s="190"/>
      <c r="AD116" s="190"/>
      <c r="AE116" s="39"/>
      <c r="AF116" s="93"/>
      <c r="AG116" s="735"/>
      <c r="AH116" s="722"/>
      <c r="AI116" s="722"/>
      <c r="AJ116" s="722"/>
      <c r="AK116" s="722"/>
      <c r="AL116" s="722"/>
      <c r="AM116" s="654"/>
      <c r="AN116" s="657"/>
      <c r="AO116" s="722"/>
      <c r="AP116" s="722"/>
      <c r="AQ116" s="719"/>
      <c r="AR116" s="719"/>
      <c r="AS116" s="719"/>
      <c r="AT116" s="719"/>
      <c r="AU116" s="657"/>
      <c r="AV116" s="719"/>
      <c r="AW116" s="719"/>
      <c r="AX116" s="710"/>
      <c r="AY116" s="731"/>
    </row>
    <row r="117" spans="1:51" ht="27.75" thickBot="1">
      <c r="A117" s="771"/>
      <c r="B117" s="774"/>
      <c r="C117" s="686"/>
      <c r="D117" s="52" t="s">
        <v>81</v>
      </c>
      <c r="E117" s="190">
        <f>+E113+E115</f>
        <v>642972067</v>
      </c>
      <c r="F117" s="368">
        <f aca="true" t="shared" si="34" ref="F117">+F113+F115</f>
        <v>642972067</v>
      </c>
      <c r="G117" s="369">
        <f>+G113+G115</f>
        <v>642972067</v>
      </c>
      <c r="H117" s="190">
        <f>+H113+H115</f>
        <v>682906714</v>
      </c>
      <c r="I117" s="370">
        <v>682906714</v>
      </c>
      <c r="J117" s="190"/>
      <c r="K117" s="190"/>
      <c r="L117" s="190"/>
      <c r="M117" s="190"/>
      <c r="N117" s="190"/>
      <c r="O117" s="190"/>
      <c r="P117" s="190"/>
      <c r="Q117" s="190"/>
      <c r="R117" s="190"/>
      <c r="S117" s="39"/>
      <c r="T117" s="190">
        <f aca="true" t="shared" si="35" ref="T117">+T113+T115</f>
        <v>29066466</v>
      </c>
      <c r="U117" s="190">
        <f>+U113+U115</f>
        <v>97679814</v>
      </c>
      <c r="V117" s="38">
        <v>682906714</v>
      </c>
      <c r="W117" s="190"/>
      <c r="X117" s="190"/>
      <c r="Y117" s="190"/>
      <c r="Z117" s="190"/>
      <c r="AA117" s="190"/>
      <c r="AB117" s="190"/>
      <c r="AC117" s="190"/>
      <c r="AD117" s="190"/>
      <c r="AE117" s="39"/>
      <c r="AF117" s="93"/>
      <c r="AG117" s="736"/>
      <c r="AH117" s="733"/>
      <c r="AI117" s="733"/>
      <c r="AJ117" s="733"/>
      <c r="AK117" s="733"/>
      <c r="AL117" s="733"/>
      <c r="AM117" s="738"/>
      <c r="AN117" s="658"/>
      <c r="AO117" s="733"/>
      <c r="AP117" s="733"/>
      <c r="AQ117" s="728"/>
      <c r="AR117" s="728"/>
      <c r="AS117" s="728"/>
      <c r="AT117" s="728"/>
      <c r="AU117" s="657"/>
      <c r="AV117" s="728"/>
      <c r="AW117" s="728"/>
      <c r="AX117" s="730"/>
      <c r="AY117" s="731"/>
    </row>
    <row r="118" spans="1:51" ht="18" customHeight="1">
      <c r="A118" s="771"/>
      <c r="B118" s="774"/>
      <c r="C118" s="686" t="s">
        <v>200</v>
      </c>
      <c r="D118" s="88" t="s">
        <v>76</v>
      </c>
      <c r="E118" s="190">
        <v>1</v>
      </c>
      <c r="F118" s="368">
        <v>1</v>
      </c>
      <c r="G118" s="369">
        <v>1</v>
      </c>
      <c r="H118" s="190">
        <v>1</v>
      </c>
      <c r="I118" s="370">
        <v>1</v>
      </c>
      <c r="J118" s="190"/>
      <c r="K118" s="190"/>
      <c r="L118" s="190"/>
      <c r="M118" s="190"/>
      <c r="N118" s="190"/>
      <c r="O118" s="190"/>
      <c r="P118" s="190"/>
      <c r="Q118" s="190"/>
      <c r="R118" s="190"/>
      <c r="S118" s="39"/>
      <c r="T118" s="190">
        <v>1</v>
      </c>
      <c r="U118" s="190">
        <v>1</v>
      </c>
      <c r="V118" s="38">
        <v>1</v>
      </c>
      <c r="W118" s="190"/>
      <c r="X118" s="190"/>
      <c r="Y118" s="190"/>
      <c r="Z118" s="190"/>
      <c r="AA118" s="190"/>
      <c r="AB118" s="190"/>
      <c r="AC118" s="190"/>
      <c r="AD118" s="190"/>
      <c r="AE118" s="39"/>
      <c r="AF118" s="93"/>
      <c r="AG118" s="724" t="s">
        <v>241</v>
      </c>
      <c r="AH118" s="721" t="s">
        <v>242</v>
      </c>
      <c r="AI118" s="721" t="s">
        <v>243</v>
      </c>
      <c r="AJ118" s="721" t="s">
        <v>204</v>
      </c>
      <c r="AK118" s="721" t="s">
        <v>205</v>
      </c>
      <c r="AL118" s="721" t="s">
        <v>246</v>
      </c>
      <c r="AM118" s="653" t="s">
        <v>252</v>
      </c>
      <c r="AN118" s="656">
        <v>7117</v>
      </c>
      <c r="AO118" s="721">
        <v>3527</v>
      </c>
      <c r="AP118" s="721">
        <v>3590</v>
      </c>
      <c r="AQ118" s="718" t="s">
        <v>174</v>
      </c>
      <c r="AR118" s="718" t="s">
        <v>174</v>
      </c>
      <c r="AS118" s="718" t="s">
        <v>174</v>
      </c>
      <c r="AT118" s="718" t="s">
        <v>174</v>
      </c>
      <c r="AU118" s="656" t="s">
        <v>174</v>
      </c>
      <c r="AV118" s="718" t="s">
        <v>174</v>
      </c>
      <c r="AW118" s="718" t="s">
        <v>174</v>
      </c>
      <c r="AX118" s="709">
        <f>AO118+AP118</f>
        <v>7117</v>
      </c>
      <c r="AY118" s="662" t="s">
        <v>155</v>
      </c>
    </row>
    <row r="119" spans="1:51" ht="18">
      <c r="A119" s="771"/>
      <c r="B119" s="774"/>
      <c r="C119" s="686"/>
      <c r="D119" s="52" t="s">
        <v>6</v>
      </c>
      <c r="E119" s="190">
        <v>448300569</v>
      </c>
      <c r="F119" s="368">
        <v>448300569</v>
      </c>
      <c r="G119" s="369">
        <v>448300569</v>
      </c>
      <c r="H119" s="190">
        <v>438455218</v>
      </c>
      <c r="I119" s="370">
        <v>438455218</v>
      </c>
      <c r="J119" s="190"/>
      <c r="K119" s="190"/>
      <c r="L119" s="190"/>
      <c r="M119" s="190"/>
      <c r="N119" s="190"/>
      <c r="O119" s="190"/>
      <c r="P119" s="190"/>
      <c r="Q119" s="190"/>
      <c r="R119" s="190"/>
      <c r="S119" s="39"/>
      <c r="T119" s="190">
        <v>0</v>
      </c>
      <c r="U119" s="190">
        <v>48572892</v>
      </c>
      <c r="V119" s="38">
        <v>438455218</v>
      </c>
      <c r="W119" s="190"/>
      <c r="X119" s="190"/>
      <c r="Y119" s="190"/>
      <c r="Z119" s="190"/>
      <c r="AA119" s="190"/>
      <c r="AB119" s="190"/>
      <c r="AC119" s="190"/>
      <c r="AD119" s="190"/>
      <c r="AE119" s="39"/>
      <c r="AF119" s="93"/>
      <c r="AG119" s="725"/>
      <c r="AH119" s="722"/>
      <c r="AI119" s="722"/>
      <c r="AJ119" s="722"/>
      <c r="AK119" s="722"/>
      <c r="AL119" s="722"/>
      <c r="AM119" s="654"/>
      <c r="AN119" s="657"/>
      <c r="AO119" s="722"/>
      <c r="AP119" s="722"/>
      <c r="AQ119" s="719"/>
      <c r="AR119" s="719"/>
      <c r="AS119" s="719"/>
      <c r="AT119" s="719"/>
      <c r="AU119" s="657"/>
      <c r="AV119" s="719"/>
      <c r="AW119" s="719"/>
      <c r="AX119" s="710"/>
      <c r="AY119" s="663"/>
    </row>
    <row r="120" spans="1:51" ht="27">
      <c r="A120" s="771"/>
      <c r="B120" s="774"/>
      <c r="C120" s="686"/>
      <c r="D120" s="88" t="s">
        <v>77</v>
      </c>
      <c r="E120" s="190"/>
      <c r="F120" s="368"/>
      <c r="G120" s="369"/>
      <c r="H120" s="190"/>
      <c r="I120" s="370"/>
      <c r="J120" s="190"/>
      <c r="K120" s="190"/>
      <c r="L120" s="190"/>
      <c r="M120" s="190"/>
      <c r="N120" s="190"/>
      <c r="O120" s="190"/>
      <c r="P120" s="190"/>
      <c r="Q120" s="190"/>
      <c r="R120" s="190"/>
      <c r="S120" s="39"/>
      <c r="T120" s="190"/>
      <c r="U120" s="190"/>
      <c r="V120" s="38">
        <v>0</v>
      </c>
      <c r="W120" s="190"/>
      <c r="X120" s="190"/>
      <c r="Y120" s="190"/>
      <c r="Z120" s="190"/>
      <c r="AA120" s="190"/>
      <c r="AB120" s="190"/>
      <c r="AC120" s="190"/>
      <c r="AD120" s="190"/>
      <c r="AE120" s="39"/>
      <c r="AF120" s="93"/>
      <c r="AG120" s="725"/>
      <c r="AH120" s="722"/>
      <c r="AI120" s="722"/>
      <c r="AJ120" s="722"/>
      <c r="AK120" s="722"/>
      <c r="AL120" s="722"/>
      <c r="AM120" s="654"/>
      <c r="AN120" s="657"/>
      <c r="AO120" s="722"/>
      <c r="AP120" s="722"/>
      <c r="AQ120" s="719"/>
      <c r="AR120" s="719"/>
      <c r="AS120" s="719"/>
      <c r="AT120" s="719"/>
      <c r="AU120" s="657"/>
      <c r="AV120" s="719"/>
      <c r="AW120" s="719"/>
      <c r="AX120" s="710"/>
      <c r="AY120" s="663"/>
    </row>
    <row r="121" spans="1:51" ht="27">
      <c r="A121" s="771"/>
      <c r="B121" s="774"/>
      <c r="C121" s="686"/>
      <c r="D121" s="52" t="s">
        <v>7</v>
      </c>
      <c r="E121" s="190">
        <v>195416506</v>
      </c>
      <c r="F121" s="368">
        <v>195416506</v>
      </c>
      <c r="G121" s="369">
        <v>195416506</v>
      </c>
      <c r="H121" s="190">
        <v>195416506</v>
      </c>
      <c r="I121" s="370">
        <v>195416506</v>
      </c>
      <c r="J121" s="190"/>
      <c r="K121" s="190"/>
      <c r="L121" s="190"/>
      <c r="M121" s="190"/>
      <c r="N121" s="190"/>
      <c r="O121" s="190"/>
      <c r="P121" s="190"/>
      <c r="Q121" s="190"/>
      <c r="R121" s="190"/>
      <c r="S121" s="39"/>
      <c r="T121" s="190">
        <v>29066466</v>
      </c>
      <c r="U121" s="190">
        <v>59806926</v>
      </c>
      <c r="V121" s="38">
        <v>195416506</v>
      </c>
      <c r="W121" s="190"/>
      <c r="X121" s="190"/>
      <c r="Y121" s="190"/>
      <c r="Z121" s="190"/>
      <c r="AA121" s="190"/>
      <c r="AB121" s="190"/>
      <c r="AC121" s="190"/>
      <c r="AD121" s="190"/>
      <c r="AE121" s="39"/>
      <c r="AF121" s="93"/>
      <c r="AG121" s="725"/>
      <c r="AH121" s="722"/>
      <c r="AI121" s="722"/>
      <c r="AJ121" s="722"/>
      <c r="AK121" s="722"/>
      <c r="AL121" s="722"/>
      <c r="AM121" s="654"/>
      <c r="AN121" s="657"/>
      <c r="AO121" s="722"/>
      <c r="AP121" s="722"/>
      <c r="AQ121" s="719"/>
      <c r="AR121" s="719"/>
      <c r="AS121" s="719"/>
      <c r="AT121" s="719"/>
      <c r="AU121" s="657"/>
      <c r="AV121" s="719"/>
      <c r="AW121" s="719"/>
      <c r="AX121" s="710"/>
      <c r="AY121" s="663"/>
    </row>
    <row r="122" spans="1:51" ht="27">
      <c r="A122" s="771"/>
      <c r="B122" s="774"/>
      <c r="C122" s="686"/>
      <c r="D122" s="88" t="s">
        <v>78</v>
      </c>
      <c r="E122" s="190">
        <v>1</v>
      </c>
      <c r="F122" s="368">
        <v>1</v>
      </c>
      <c r="G122" s="369">
        <v>1</v>
      </c>
      <c r="H122" s="190">
        <v>1</v>
      </c>
      <c r="I122" s="370">
        <v>1</v>
      </c>
      <c r="J122" s="190"/>
      <c r="K122" s="190"/>
      <c r="L122" s="190"/>
      <c r="M122" s="190"/>
      <c r="N122" s="190"/>
      <c r="O122" s="190"/>
      <c r="P122" s="190"/>
      <c r="Q122" s="190"/>
      <c r="R122" s="190"/>
      <c r="S122" s="39"/>
      <c r="T122" s="190">
        <v>1</v>
      </c>
      <c r="U122" s="190">
        <v>1</v>
      </c>
      <c r="V122" s="38">
        <v>1</v>
      </c>
      <c r="W122" s="190"/>
      <c r="X122" s="190"/>
      <c r="Y122" s="190"/>
      <c r="Z122" s="190"/>
      <c r="AA122" s="190"/>
      <c r="AB122" s="190"/>
      <c r="AC122" s="190"/>
      <c r="AD122" s="190"/>
      <c r="AE122" s="39"/>
      <c r="AF122" s="93"/>
      <c r="AG122" s="725"/>
      <c r="AH122" s="722"/>
      <c r="AI122" s="722"/>
      <c r="AJ122" s="722"/>
      <c r="AK122" s="722"/>
      <c r="AL122" s="722"/>
      <c r="AM122" s="654"/>
      <c r="AN122" s="657"/>
      <c r="AO122" s="722"/>
      <c r="AP122" s="722"/>
      <c r="AQ122" s="719"/>
      <c r="AR122" s="719"/>
      <c r="AS122" s="719"/>
      <c r="AT122" s="719"/>
      <c r="AU122" s="657"/>
      <c r="AV122" s="719"/>
      <c r="AW122" s="719"/>
      <c r="AX122" s="710"/>
      <c r="AY122" s="663"/>
    </row>
    <row r="123" spans="1:51" ht="27.75" thickBot="1">
      <c r="A123" s="771"/>
      <c r="B123" s="774"/>
      <c r="C123" s="686"/>
      <c r="D123" s="52" t="s">
        <v>81</v>
      </c>
      <c r="E123" s="190">
        <f>+E119+E121</f>
        <v>643717075</v>
      </c>
      <c r="F123" s="368">
        <f aca="true" t="shared" si="36" ref="F123">+F119+F121</f>
        <v>643717075</v>
      </c>
      <c r="G123" s="369">
        <f>+G119+G121</f>
        <v>643717075</v>
      </c>
      <c r="H123" s="190">
        <f>+H119+H121</f>
        <v>633871724</v>
      </c>
      <c r="I123" s="370">
        <v>633871724</v>
      </c>
      <c r="J123" s="190"/>
      <c r="K123" s="190"/>
      <c r="L123" s="190"/>
      <c r="M123" s="190"/>
      <c r="N123" s="190"/>
      <c r="O123" s="190"/>
      <c r="P123" s="190"/>
      <c r="Q123" s="190"/>
      <c r="R123" s="190"/>
      <c r="S123" s="39"/>
      <c r="T123" s="190">
        <f aca="true" t="shared" si="37" ref="T123">+T119+T121</f>
        <v>29066466</v>
      </c>
      <c r="U123" s="190">
        <f>+U119+U121</f>
        <v>108379818</v>
      </c>
      <c r="V123" s="38">
        <v>633871724</v>
      </c>
      <c r="W123" s="190"/>
      <c r="X123" s="190"/>
      <c r="Y123" s="190"/>
      <c r="Z123" s="190"/>
      <c r="AA123" s="190"/>
      <c r="AB123" s="190"/>
      <c r="AC123" s="190"/>
      <c r="AD123" s="190"/>
      <c r="AE123" s="149"/>
      <c r="AF123" s="371"/>
      <c r="AG123" s="726"/>
      <c r="AH123" s="723"/>
      <c r="AI123" s="723"/>
      <c r="AJ123" s="723"/>
      <c r="AK123" s="723"/>
      <c r="AL123" s="723"/>
      <c r="AM123" s="655"/>
      <c r="AN123" s="658"/>
      <c r="AO123" s="723"/>
      <c r="AP123" s="723"/>
      <c r="AQ123" s="720"/>
      <c r="AR123" s="720"/>
      <c r="AS123" s="720"/>
      <c r="AT123" s="720"/>
      <c r="AU123" s="658"/>
      <c r="AV123" s="720"/>
      <c r="AW123" s="720"/>
      <c r="AX123" s="711"/>
      <c r="AY123" s="664"/>
    </row>
    <row r="124" spans="1:51" ht="18" customHeight="1">
      <c r="A124" s="771"/>
      <c r="B124" s="774"/>
      <c r="C124" s="712" t="s">
        <v>163</v>
      </c>
      <c r="D124" s="88" t="s">
        <v>76</v>
      </c>
      <c r="E124" s="190">
        <f aca="true" t="shared" si="38" ref="E124:H128">+E10+E16+E22+E28+E34+E40+E46+E52+E58+E64+E70+E76+E82+E88+E94+E100+E106+E112+E118</f>
        <v>19</v>
      </c>
      <c r="F124" s="368">
        <f t="shared" si="38"/>
        <v>19</v>
      </c>
      <c r="G124" s="369">
        <f t="shared" si="38"/>
        <v>19</v>
      </c>
      <c r="H124" s="190">
        <f t="shared" si="38"/>
        <v>19</v>
      </c>
      <c r="I124" s="370">
        <v>19</v>
      </c>
      <c r="J124" s="190"/>
      <c r="K124" s="190"/>
      <c r="L124" s="190"/>
      <c r="M124" s="190"/>
      <c r="N124" s="190"/>
      <c r="O124" s="190"/>
      <c r="P124" s="190"/>
      <c r="Q124" s="190"/>
      <c r="R124" s="190"/>
      <c r="S124" s="39"/>
      <c r="T124" s="190">
        <f>+T10+T16+T22+T28+T34+T40+T46+T52+T58+T64+T70+T76+T82+T88+T94+T100+T106+T112+T118</f>
        <v>19</v>
      </c>
      <c r="U124" s="190">
        <f>+U10+U16+U22+U28+U34+U40+U46+U52+U58+U64+U70+U76+U82+U88+U94+U100+U106+U112+U118</f>
        <v>19</v>
      </c>
      <c r="V124" s="190">
        <v>19</v>
      </c>
      <c r="W124" s="39"/>
      <c r="X124" s="39"/>
      <c r="Y124" s="39"/>
      <c r="Z124" s="190"/>
      <c r="AA124" s="190"/>
      <c r="AB124" s="190"/>
      <c r="AC124" s="190"/>
      <c r="AD124" s="190"/>
      <c r="AE124" s="39"/>
      <c r="AF124" s="156"/>
      <c r="AG124" s="715"/>
      <c r="AH124" s="693"/>
      <c r="AI124" s="693"/>
      <c r="AJ124" s="693"/>
      <c r="AK124" s="693"/>
      <c r="AL124" s="703"/>
      <c r="AM124" s="703"/>
      <c r="AN124" s="696"/>
      <c r="AO124" s="703"/>
      <c r="AP124" s="697"/>
      <c r="AQ124" s="706"/>
      <c r="AR124" s="693"/>
      <c r="AS124" s="696"/>
      <c r="AT124" s="693"/>
      <c r="AU124" s="696"/>
      <c r="AV124" s="693"/>
      <c r="AW124" s="696"/>
      <c r="AX124" s="697"/>
      <c r="AY124" s="700"/>
    </row>
    <row r="125" spans="1:51" ht="18">
      <c r="A125" s="771"/>
      <c r="B125" s="774"/>
      <c r="C125" s="713"/>
      <c r="D125" s="52" t="s">
        <v>6</v>
      </c>
      <c r="E125" s="190">
        <f t="shared" si="38"/>
        <v>19287284000</v>
      </c>
      <c r="F125" s="368">
        <f t="shared" si="38"/>
        <v>19287284000</v>
      </c>
      <c r="G125" s="369">
        <f>+G11+G17+G23+G29+G35+G41+G47+G53+G59+G65+G71+G77+G83+G89+G95+G101+G107+G113+G119</f>
        <v>19287284000</v>
      </c>
      <c r="H125" s="190">
        <f t="shared" si="38"/>
        <v>19477283000</v>
      </c>
      <c r="I125" s="370">
        <v>19477283000</v>
      </c>
      <c r="J125" s="190"/>
      <c r="K125" s="190"/>
      <c r="L125" s="190"/>
      <c r="M125" s="190"/>
      <c r="N125" s="190"/>
      <c r="O125" s="190"/>
      <c r="P125" s="190"/>
      <c r="Q125" s="190"/>
      <c r="R125" s="190"/>
      <c r="S125" s="39"/>
      <c r="T125" s="190">
        <f aca="true" t="shared" si="39" ref="T125:U128">+T11+T17+T23+T29+T35+T41+T47+T53+T59+T65+T71+T77+T83+T89+T95+T101+T107+T113+T119</f>
        <v>0</v>
      </c>
      <c r="U125" s="190">
        <f t="shared" si="39"/>
        <v>1577790000</v>
      </c>
      <c r="V125" s="190">
        <v>2668861937</v>
      </c>
      <c r="W125" s="39"/>
      <c r="X125" s="39"/>
      <c r="Y125" s="39"/>
      <c r="Z125" s="190"/>
      <c r="AA125" s="190"/>
      <c r="AB125" s="190"/>
      <c r="AC125" s="190"/>
      <c r="AD125" s="190"/>
      <c r="AE125" s="149"/>
      <c r="AF125" s="371"/>
      <c r="AG125" s="716"/>
      <c r="AH125" s="694"/>
      <c r="AI125" s="694"/>
      <c r="AJ125" s="694"/>
      <c r="AK125" s="694"/>
      <c r="AL125" s="704"/>
      <c r="AM125" s="704"/>
      <c r="AN125" s="696"/>
      <c r="AO125" s="704"/>
      <c r="AP125" s="698"/>
      <c r="AQ125" s="707"/>
      <c r="AR125" s="694"/>
      <c r="AS125" s="696"/>
      <c r="AT125" s="694"/>
      <c r="AU125" s="696"/>
      <c r="AV125" s="694"/>
      <c r="AW125" s="696"/>
      <c r="AX125" s="698"/>
      <c r="AY125" s="701"/>
    </row>
    <row r="126" spans="1:51" ht="27">
      <c r="A126" s="771"/>
      <c r="B126" s="774"/>
      <c r="C126" s="713"/>
      <c r="D126" s="88" t="s">
        <v>77</v>
      </c>
      <c r="E126" s="190">
        <f t="shared" si="38"/>
        <v>0</v>
      </c>
      <c r="F126" s="368">
        <f t="shared" si="38"/>
        <v>0</v>
      </c>
      <c r="G126" s="369">
        <f>+G12+G18+G24+G30+G36+G42+G48+G54+G60+G66+G72+G78+G84+G90+G96+G102+G108+G114+G120</f>
        <v>0</v>
      </c>
      <c r="H126" s="190">
        <f t="shared" si="38"/>
        <v>0</v>
      </c>
      <c r="I126" s="370">
        <v>0</v>
      </c>
      <c r="J126" s="190"/>
      <c r="K126" s="190"/>
      <c r="L126" s="190"/>
      <c r="M126" s="190"/>
      <c r="N126" s="190"/>
      <c r="O126" s="190"/>
      <c r="P126" s="190"/>
      <c r="Q126" s="190"/>
      <c r="R126" s="190"/>
      <c r="S126" s="39"/>
      <c r="T126" s="190">
        <f t="shared" si="39"/>
        <v>0</v>
      </c>
      <c r="U126" s="190">
        <f t="shared" si="39"/>
        <v>0</v>
      </c>
      <c r="V126" s="190">
        <v>0</v>
      </c>
      <c r="W126" s="39"/>
      <c r="X126" s="39"/>
      <c r="Y126" s="39"/>
      <c r="Z126" s="190"/>
      <c r="AA126" s="190"/>
      <c r="AB126" s="190"/>
      <c r="AC126" s="190"/>
      <c r="AD126" s="190"/>
      <c r="AE126" s="149"/>
      <c r="AF126" s="93"/>
      <c r="AG126" s="716"/>
      <c r="AH126" s="694"/>
      <c r="AI126" s="694"/>
      <c r="AJ126" s="694"/>
      <c r="AK126" s="694"/>
      <c r="AL126" s="704"/>
      <c r="AM126" s="704"/>
      <c r="AN126" s="696"/>
      <c r="AO126" s="704"/>
      <c r="AP126" s="698"/>
      <c r="AQ126" s="707"/>
      <c r="AR126" s="694"/>
      <c r="AS126" s="696"/>
      <c r="AT126" s="694"/>
      <c r="AU126" s="696"/>
      <c r="AV126" s="694"/>
      <c r="AW126" s="696"/>
      <c r="AX126" s="698"/>
      <c r="AY126" s="701"/>
    </row>
    <row r="127" spans="1:51" ht="27">
      <c r="A127" s="771"/>
      <c r="B127" s="774"/>
      <c r="C127" s="713"/>
      <c r="D127" s="52" t="s">
        <v>7</v>
      </c>
      <c r="E127" s="190">
        <f t="shared" si="38"/>
        <v>3712913617</v>
      </c>
      <c r="F127" s="368">
        <f t="shared" si="38"/>
        <v>3712913617</v>
      </c>
      <c r="G127" s="369">
        <f>+G13+G19+G25+G31+G37+G43+G49+G55+G61+G67+G73+G79+G85+G91+G97+G103+G109+G115+G121</f>
        <v>3712913617</v>
      </c>
      <c r="H127" s="190">
        <f t="shared" si="38"/>
        <v>3712913617</v>
      </c>
      <c r="I127" s="370">
        <v>3712913617</v>
      </c>
      <c r="J127" s="190"/>
      <c r="K127" s="190"/>
      <c r="L127" s="190"/>
      <c r="M127" s="190"/>
      <c r="N127" s="190"/>
      <c r="O127" s="190"/>
      <c r="P127" s="190"/>
      <c r="Q127" s="190"/>
      <c r="R127" s="190"/>
      <c r="S127" s="39"/>
      <c r="T127" s="190">
        <f t="shared" si="39"/>
        <v>552262857</v>
      </c>
      <c r="U127" s="190">
        <f t="shared" si="39"/>
        <v>1136331612</v>
      </c>
      <c r="V127" s="190">
        <v>3712913617</v>
      </c>
      <c r="W127" s="39"/>
      <c r="X127" s="39"/>
      <c r="Y127" s="39"/>
      <c r="Z127" s="190"/>
      <c r="AA127" s="190"/>
      <c r="AB127" s="190"/>
      <c r="AC127" s="190"/>
      <c r="AD127" s="190"/>
      <c r="AE127" s="39"/>
      <c r="AF127" s="93"/>
      <c r="AG127" s="716"/>
      <c r="AH127" s="694"/>
      <c r="AI127" s="694"/>
      <c r="AJ127" s="694"/>
      <c r="AK127" s="694"/>
      <c r="AL127" s="704"/>
      <c r="AM127" s="704"/>
      <c r="AN127" s="696"/>
      <c r="AO127" s="704"/>
      <c r="AP127" s="698"/>
      <c r="AQ127" s="707"/>
      <c r="AR127" s="694"/>
      <c r="AS127" s="696"/>
      <c r="AT127" s="694"/>
      <c r="AU127" s="696"/>
      <c r="AV127" s="694"/>
      <c r="AW127" s="696"/>
      <c r="AX127" s="698"/>
      <c r="AY127" s="701"/>
    </row>
    <row r="128" spans="1:51" ht="27">
      <c r="A128" s="771"/>
      <c r="B128" s="774"/>
      <c r="C128" s="713"/>
      <c r="D128" s="88" t="s">
        <v>78</v>
      </c>
      <c r="E128" s="190">
        <f t="shared" si="38"/>
        <v>19</v>
      </c>
      <c r="F128" s="368">
        <f t="shared" si="38"/>
        <v>19</v>
      </c>
      <c r="G128" s="369">
        <f>+G14+G20+G26+G32+G38+G44+G50+G56+G62+G68+G74+G80+G86+G92+G98+G104+G110+G116+G122</f>
        <v>19</v>
      </c>
      <c r="H128" s="190">
        <f t="shared" si="38"/>
        <v>19</v>
      </c>
      <c r="I128" s="370">
        <v>19</v>
      </c>
      <c r="J128" s="190"/>
      <c r="K128" s="190"/>
      <c r="L128" s="190"/>
      <c r="M128" s="190"/>
      <c r="N128" s="190"/>
      <c r="O128" s="190"/>
      <c r="P128" s="190"/>
      <c r="Q128" s="190"/>
      <c r="R128" s="190"/>
      <c r="S128" s="39"/>
      <c r="T128" s="190">
        <f t="shared" si="39"/>
        <v>19</v>
      </c>
      <c r="U128" s="190">
        <f t="shared" si="39"/>
        <v>19</v>
      </c>
      <c r="V128" s="190">
        <v>19</v>
      </c>
      <c r="W128" s="39"/>
      <c r="X128" s="39"/>
      <c r="Y128" s="39"/>
      <c r="Z128" s="190"/>
      <c r="AA128" s="190"/>
      <c r="AB128" s="190"/>
      <c r="AC128" s="190"/>
      <c r="AD128" s="190"/>
      <c r="AE128" s="39"/>
      <c r="AF128" s="93"/>
      <c r="AG128" s="716"/>
      <c r="AH128" s="694"/>
      <c r="AI128" s="694"/>
      <c r="AJ128" s="694"/>
      <c r="AK128" s="694"/>
      <c r="AL128" s="704"/>
      <c r="AM128" s="704"/>
      <c r="AN128" s="696"/>
      <c r="AO128" s="704"/>
      <c r="AP128" s="698"/>
      <c r="AQ128" s="707"/>
      <c r="AR128" s="694"/>
      <c r="AS128" s="696"/>
      <c r="AT128" s="694"/>
      <c r="AU128" s="696"/>
      <c r="AV128" s="694"/>
      <c r="AW128" s="696"/>
      <c r="AX128" s="698"/>
      <c r="AY128" s="701"/>
    </row>
    <row r="129" spans="1:51" ht="27.75" thickBot="1">
      <c r="A129" s="772"/>
      <c r="B129" s="775"/>
      <c r="C129" s="714"/>
      <c r="D129" s="94" t="s">
        <v>81</v>
      </c>
      <c r="E129" s="85">
        <f>+E125+E127</f>
        <v>23000197617</v>
      </c>
      <c r="F129" s="372">
        <f>+F125+F127</f>
        <v>23000197617</v>
      </c>
      <c r="G129" s="373">
        <f>+G125+G127</f>
        <v>23000197617</v>
      </c>
      <c r="H129" s="374">
        <f>+H125+H127</f>
        <v>23190196617</v>
      </c>
      <c r="I129" s="374">
        <v>23190196617</v>
      </c>
      <c r="J129" s="85"/>
      <c r="K129" s="85"/>
      <c r="L129" s="85"/>
      <c r="M129" s="85"/>
      <c r="N129" s="85"/>
      <c r="O129" s="85"/>
      <c r="P129" s="85"/>
      <c r="Q129" s="85"/>
      <c r="R129" s="85"/>
      <c r="S129" s="95"/>
      <c r="T129" s="372">
        <f>+T125+T127</f>
        <v>552262857</v>
      </c>
      <c r="U129" s="372">
        <f>+U125+U127</f>
        <v>2714121612</v>
      </c>
      <c r="V129" s="372">
        <v>4765502913</v>
      </c>
      <c r="W129" s="96"/>
      <c r="X129" s="96"/>
      <c r="Y129" s="96"/>
      <c r="Z129" s="85"/>
      <c r="AA129" s="85"/>
      <c r="AB129" s="85"/>
      <c r="AC129" s="85"/>
      <c r="AD129" s="85"/>
      <c r="AE129" s="96"/>
      <c r="AF129" s="95"/>
      <c r="AG129" s="717"/>
      <c r="AH129" s="695"/>
      <c r="AI129" s="695"/>
      <c r="AJ129" s="695"/>
      <c r="AK129" s="695"/>
      <c r="AL129" s="705"/>
      <c r="AM129" s="705"/>
      <c r="AN129" s="696"/>
      <c r="AO129" s="705"/>
      <c r="AP129" s="699"/>
      <c r="AQ129" s="708"/>
      <c r="AR129" s="695"/>
      <c r="AS129" s="696"/>
      <c r="AT129" s="695"/>
      <c r="AU129" s="696"/>
      <c r="AV129" s="695"/>
      <c r="AW129" s="696"/>
      <c r="AX129" s="699"/>
      <c r="AY129" s="702"/>
    </row>
    <row r="130" spans="1:51" ht="18">
      <c r="A130" s="691">
        <v>2</v>
      </c>
      <c r="B130" s="681" t="s">
        <v>142</v>
      </c>
      <c r="C130" s="682" t="s">
        <v>254</v>
      </c>
      <c r="D130" s="49" t="s">
        <v>76</v>
      </c>
      <c r="E130" s="375">
        <v>12</v>
      </c>
      <c r="F130" s="375">
        <v>12</v>
      </c>
      <c r="G130" s="375">
        <v>12</v>
      </c>
      <c r="H130" s="376">
        <v>12</v>
      </c>
      <c r="I130" s="376">
        <v>12</v>
      </c>
      <c r="J130" s="74"/>
      <c r="K130" s="74"/>
      <c r="L130" s="74"/>
      <c r="M130" s="74"/>
      <c r="N130" s="74"/>
      <c r="O130" s="377"/>
      <c r="P130" s="377"/>
      <c r="Q130" s="377"/>
      <c r="R130" s="378"/>
      <c r="S130" s="80"/>
      <c r="T130" s="379">
        <v>1</v>
      </c>
      <c r="U130" s="376">
        <v>2</v>
      </c>
      <c r="V130" s="376">
        <v>2</v>
      </c>
      <c r="W130" s="75"/>
      <c r="X130" s="75"/>
      <c r="Y130" s="75"/>
      <c r="Z130" s="74"/>
      <c r="AA130" s="75"/>
      <c r="AB130" s="380"/>
      <c r="AC130" s="380"/>
      <c r="AD130" s="380"/>
      <c r="AE130" s="75"/>
      <c r="AF130" s="80"/>
      <c r="AG130" s="685" t="s">
        <v>145</v>
      </c>
      <c r="AH130" s="653" t="s">
        <v>146</v>
      </c>
      <c r="AI130" s="653" t="s">
        <v>147</v>
      </c>
      <c r="AJ130" s="653" t="s">
        <v>148</v>
      </c>
      <c r="AK130" s="653" t="s">
        <v>149</v>
      </c>
      <c r="AL130" s="653" t="s">
        <v>155</v>
      </c>
      <c r="AM130" s="653" t="s">
        <v>150</v>
      </c>
      <c r="AN130" s="656" t="s">
        <v>155</v>
      </c>
      <c r="AO130" s="653" t="s">
        <v>151</v>
      </c>
      <c r="AP130" s="653" t="s">
        <v>152</v>
      </c>
      <c r="AQ130" s="688" t="s">
        <v>153</v>
      </c>
      <c r="AR130" s="653" t="s">
        <v>153</v>
      </c>
      <c r="AS130" s="656" t="s">
        <v>155</v>
      </c>
      <c r="AT130" s="653" t="s">
        <v>153</v>
      </c>
      <c r="AU130" s="656" t="s">
        <v>155</v>
      </c>
      <c r="AV130" s="653" t="s">
        <v>153</v>
      </c>
      <c r="AW130" s="656" t="s">
        <v>155</v>
      </c>
      <c r="AX130" s="659" t="s">
        <v>154</v>
      </c>
      <c r="AY130" s="677" t="s">
        <v>315</v>
      </c>
    </row>
    <row r="131" spans="1:51" ht="18">
      <c r="A131" s="692"/>
      <c r="B131" s="681"/>
      <c r="C131" s="683"/>
      <c r="D131" s="50" t="s">
        <v>6</v>
      </c>
      <c r="E131" s="381">
        <v>1162153000</v>
      </c>
      <c r="F131" s="381">
        <v>1162153000</v>
      </c>
      <c r="G131" s="381">
        <v>1162153000</v>
      </c>
      <c r="H131" s="184">
        <v>1017280000</v>
      </c>
      <c r="I131" s="184">
        <v>1017280000</v>
      </c>
      <c r="J131" s="77"/>
      <c r="K131" s="77"/>
      <c r="L131" s="78"/>
      <c r="M131" s="382"/>
      <c r="N131" s="382"/>
      <c r="O131" s="382"/>
      <c r="P131" s="382"/>
      <c r="Q131" s="382"/>
      <c r="R131" s="383"/>
      <c r="S131" s="81"/>
      <c r="T131" s="384">
        <v>0</v>
      </c>
      <c r="U131" s="385">
        <v>529380000</v>
      </c>
      <c r="V131" s="385">
        <v>911925000</v>
      </c>
      <c r="W131" s="38"/>
      <c r="X131" s="38"/>
      <c r="Y131" s="38"/>
      <c r="Z131" s="382"/>
      <c r="AA131" s="38"/>
      <c r="AB131" s="38"/>
      <c r="AC131" s="38"/>
      <c r="AD131" s="38"/>
      <c r="AE131" s="38"/>
      <c r="AF131" s="81"/>
      <c r="AG131" s="686"/>
      <c r="AH131" s="654"/>
      <c r="AI131" s="654"/>
      <c r="AJ131" s="654"/>
      <c r="AK131" s="654"/>
      <c r="AL131" s="654"/>
      <c r="AM131" s="654"/>
      <c r="AN131" s="657"/>
      <c r="AO131" s="654"/>
      <c r="AP131" s="654"/>
      <c r="AQ131" s="689"/>
      <c r="AR131" s="654"/>
      <c r="AS131" s="657"/>
      <c r="AT131" s="654"/>
      <c r="AU131" s="657"/>
      <c r="AV131" s="654"/>
      <c r="AW131" s="657"/>
      <c r="AX131" s="660"/>
      <c r="AY131" s="678"/>
    </row>
    <row r="132" spans="1:51" ht="27">
      <c r="A132" s="692"/>
      <c r="B132" s="681"/>
      <c r="C132" s="683"/>
      <c r="D132" s="53" t="s">
        <v>77</v>
      </c>
      <c r="E132" s="104">
        <v>0</v>
      </c>
      <c r="F132" s="104">
        <v>0</v>
      </c>
      <c r="G132" s="104">
        <v>0</v>
      </c>
      <c r="H132" s="184">
        <v>0</v>
      </c>
      <c r="I132" s="184">
        <v>0</v>
      </c>
      <c r="J132" s="386"/>
      <c r="K132" s="386"/>
      <c r="L132" s="386"/>
      <c r="M132" s="386"/>
      <c r="N132" s="386"/>
      <c r="O132" s="386"/>
      <c r="P132" s="386"/>
      <c r="Q132" s="386"/>
      <c r="R132" s="386"/>
      <c r="S132" s="82"/>
      <c r="T132" s="387">
        <v>0</v>
      </c>
      <c r="U132" s="184">
        <v>0</v>
      </c>
      <c r="V132" s="184">
        <v>0</v>
      </c>
      <c r="W132" s="190"/>
      <c r="X132" s="190"/>
      <c r="Y132" s="190"/>
      <c r="Z132" s="386"/>
      <c r="AA132" s="388"/>
      <c r="AB132" s="388"/>
      <c r="AC132" s="388"/>
      <c r="AD132" s="388"/>
      <c r="AE132" s="190"/>
      <c r="AF132" s="82"/>
      <c r="AG132" s="686"/>
      <c r="AH132" s="654"/>
      <c r="AI132" s="654"/>
      <c r="AJ132" s="654"/>
      <c r="AK132" s="654"/>
      <c r="AL132" s="654"/>
      <c r="AM132" s="654"/>
      <c r="AN132" s="657"/>
      <c r="AO132" s="654"/>
      <c r="AP132" s="654"/>
      <c r="AQ132" s="689"/>
      <c r="AR132" s="654"/>
      <c r="AS132" s="657"/>
      <c r="AT132" s="654"/>
      <c r="AU132" s="657"/>
      <c r="AV132" s="654"/>
      <c r="AW132" s="657"/>
      <c r="AX132" s="660"/>
      <c r="AY132" s="678"/>
    </row>
    <row r="133" spans="1:51" ht="27">
      <c r="A133" s="692"/>
      <c r="B133" s="681"/>
      <c r="C133" s="683"/>
      <c r="D133" s="50" t="s">
        <v>7</v>
      </c>
      <c r="E133" s="381">
        <v>181028267</v>
      </c>
      <c r="F133" s="381">
        <v>181028267</v>
      </c>
      <c r="G133" s="381">
        <v>181028267</v>
      </c>
      <c r="H133" s="184">
        <v>181028267</v>
      </c>
      <c r="I133" s="184">
        <v>181028267</v>
      </c>
      <c r="J133" s="386"/>
      <c r="K133" s="386"/>
      <c r="L133" s="386"/>
      <c r="M133" s="386"/>
      <c r="N133" s="386"/>
      <c r="O133" s="386"/>
      <c r="P133" s="386"/>
      <c r="Q133" s="386"/>
      <c r="R133" s="386"/>
      <c r="S133" s="82"/>
      <c r="T133" s="381">
        <v>51351800</v>
      </c>
      <c r="U133" s="184">
        <v>120191299</v>
      </c>
      <c r="V133" s="184">
        <v>163206099</v>
      </c>
      <c r="W133" s="190"/>
      <c r="X133" s="190"/>
      <c r="Y133" s="190"/>
      <c r="Z133" s="386"/>
      <c r="AA133" s="388"/>
      <c r="AB133" s="388"/>
      <c r="AC133" s="388"/>
      <c r="AD133" s="388"/>
      <c r="AE133" s="190"/>
      <c r="AF133" s="82"/>
      <c r="AG133" s="686"/>
      <c r="AH133" s="654"/>
      <c r="AI133" s="654"/>
      <c r="AJ133" s="654"/>
      <c r="AK133" s="654"/>
      <c r="AL133" s="654"/>
      <c r="AM133" s="654"/>
      <c r="AN133" s="657"/>
      <c r="AO133" s="654"/>
      <c r="AP133" s="654"/>
      <c r="AQ133" s="689"/>
      <c r="AR133" s="654"/>
      <c r="AS133" s="657"/>
      <c r="AT133" s="654"/>
      <c r="AU133" s="657"/>
      <c r="AV133" s="654"/>
      <c r="AW133" s="657"/>
      <c r="AX133" s="660"/>
      <c r="AY133" s="678"/>
    </row>
    <row r="134" spans="1:51" ht="27">
      <c r="A134" s="692"/>
      <c r="B134" s="681"/>
      <c r="C134" s="683"/>
      <c r="D134" s="53" t="s">
        <v>78</v>
      </c>
      <c r="E134" s="369">
        <f>+E130+E132</f>
        <v>12</v>
      </c>
      <c r="F134" s="369">
        <f>+F130+F132</f>
        <v>12</v>
      </c>
      <c r="G134" s="369">
        <f aca="true" t="shared" si="40" ref="G134:G135">+G130+G132</f>
        <v>12</v>
      </c>
      <c r="H134" s="389">
        <f>+H130+H132</f>
        <v>12</v>
      </c>
      <c r="I134" s="389">
        <v>12</v>
      </c>
      <c r="J134" s="390"/>
      <c r="K134" s="390"/>
      <c r="L134" s="390"/>
      <c r="M134" s="390"/>
      <c r="N134" s="390"/>
      <c r="O134" s="390"/>
      <c r="P134" s="390"/>
      <c r="Q134" s="390"/>
      <c r="R134" s="390"/>
      <c r="S134" s="370"/>
      <c r="T134" s="391">
        <f aca="true" t="shared" si="41" ref="T134:U135">+T130+T132</f>
        <v>1</v>
      </c>
      <c r="U134" s="389">
        <f t="shared" si="41"/>
        <v>2</v>
      </c>
      <c r="V134" s="389">
        <v>2</v>
      </c>
      <c r="W134" s="190"/>
      <c r="X134" s="190"/>
      <c r="Y134" s="190"/>
      <c r="Z134" s="390"/>
      <c r="AA134" s="390"/>
      <c r="AB134" s="390"/>
      <c r="AC134" s="390"/>
      <c r="AD134" s="390"/>
      <c r="AE134" s="190"/>
      <c r="AF134" s="82"/>
      <c r="AG134" s="686"/>
      <c r="AH134" s="654"/>
      <c r="AI134" s="654"/>
      <c r="AJ134" s="654"/>
      <c r="AK134" s="654"/>
      <c r="AL134" s="654"/>
      <c r="AM134" s="654"/>
      <c r="AN134" s="657"/>
      <c r="AO134" s="654"/>
      <c r="AP134" s="654"/>
      <c r="AQ134" s="689"/>
      <c r="AR134" s="654"/>
      <c r="AS134" s="657"/>
      <c r="AT134" s="654"/>
      <c r="AU134" s="657"/>
      <c r="AV134" s="654"/>
      <c r="AW134" s="657"/>
      <c r="AX134" s="660"/>
      <c r="AY134" s="678"/>
    </row>
    <row r="135" spans="1:51" ht="27.75" thickBot="1">
      <c r="A135" s="692"/>
      <c r="B135" s="681"/>
      <c r="C135" s="684"/>
      <c r="D135" s="51" t="s">
        <v>81</v>
      </c>
      <c r="E135" s="392">
        <f>+E131+E133</f>
        <v>1343181267</v>
      </c>
      <c r="F135" s="392">
        <f>+F131+F133</f>
        <v>1343181267</v>
      </c>
      <c r="G135" s="392">
        <f t="shared" si="40"/>
        <v>1343181267</v>
      </c>
      <c r="H135" s="393">
        <f>+H131+H133</f>
        <v>1198308267</v>
      </c>
      <c r="I135" s="393">
        <v>1198308267</v>
      </c>
      <c r="J135" s="394"/>
      <c r="K135" s="394"/>
      <c r="L135" s="394"/>
      <c r="M135" s="394"/>
      <c r="N135" s="394"/>
      <c r="O135" s="394"/>
      <c r="P135" s="394"/>
      <c r="Q135" s="394"/>
      <c r="R135" s="394"/>
      <c r="S135" s="395"/>
      <c r="T135" s="396">
        <f t="shared" si="41"/>
        <v>51351800</v>
      </c>
      <c r="U135" s="397">
        <f t="shared" si="41"/>
        <v>649571299</v>
      </c>
      <c r="V135" s="397">
        <v>1075131099</v>
      </c>
      <c r="W135" s="76"/>
      <c r="X135" s="76"/>
      <c r="Y135" s="76"/>
      <c r="Z135" s="398"/>
      <c r="AA135" s="398"/>
      <c r="AB135" s="398"/>
      <c r="AC135" s="398"/>
      <c r="AD135" s="398"/>
      <c r="AE135" s="76"/>
      <c r="AF135" s="83"/>
      <c r="AG135" s="687"/>
      <c r="AH135" s="655"/>
      <c r="AI135" s="655"/>
      <c r="AJ135" s="655"/>
      <c r="AK135" s="655"/>
      <c r="AL135" s="655"/>
      <c r="AM135" s="655"/>
      <c r="AN135" s="658"/>
      <c r="AO135" s="655"/>
      <c r="AP135" s="655"/>
      <c r="AQ135" s="690"/>
      <c r="AR135" s="655"/>
      <c r="AS135" s="658"/>
      <c r="AT135" s="655"/>
      <c r="AU135" s="658"/>
      <c r="AV135" s="655"/>
      <c r="AW135" s="658"/>
      <c r="AX135" s="661"/>
      <c r="AY135" s="679"/>
    </row>
    <row r="136" spans="1:51" ht="18">
      <c r="A136" s="680">
        <v>3</v>
      </c>
      <c r="B136" s="681" t="s">
        <v>137</v>
      </c>
      <c r="C136" s="682" t="s">
        <v>255</v>
      </c>
      <c r="D136" s="100" t="s">
        <v>76</v>
      </c>
      <c r="E136" s="399">
        <v>0.25</v>
      </c>
      <c r="F136" s="399">
        <v>0.25</v>
      </c>
      <c r="G136" s="399">
        <v>0.25</v>
      </c>
      <c r="H136" s="400">
        <v>0.25</v>
      </c>
      <c r="I136" s="400">
        <v>0.25</v>
      </c>
      <c r="J136" s="79"/>
      <c r="K136" s="79"/>
      <c r="L136" s="79"/>
      <c r="M136" s="79"/>
      <c r="N136" s="79"/>
      <c r="O136" s="79"/>
      <c r="P136" s="79"/>
      <c r="Q136" s="79"/>
      <c r="R136" s="79"/>
      <c r="S136" s="401"/>
      <c r="T136" s="402">
        <v>0.005</v>
      </c>
      <c r="U136" s="403">
        <v>0.01</v>
      </c>
      <c r="V136" s="403">
        <v>0.015</v>
      </c>
      <c r="W136" s="79"/>
      <c r="X136" s="79"/>
      <c r="Y136" s="79"/>
      <c r="Z136" s="79"/>
      <c r="AA136" s="75"/>
      <c r="AB136" s="380"/>
      <c r="AC136" s="380"/>
      <c r="AD136" s="380"/>
      <c r="AE136" s="75"/>
      <c r="AF136" s="80"/>
      <c r="AG136" s="685" t="s">
        <v>156</v>
      </c>
      <c r="AH136" s="685" t="s">
        <v>157</v>
      </c>
      <c r="AI136" s="653" t="s">
        <v>158</v>
      </c>
      <c r="AJ136" s="653" t="s">
        <v>159</v>
      </c>
      <c r="AK136" s="673" t="s">
        <v>160</v>
      </c>
      <c r="AL136" s="653" t="s">
        <v>155</v>
      </c>
      <c r="AM136" s="653" t="s">
        <v>161</v>
      </c>
      <c r="AN136" s="656">
        <v>4248036</v>
      </c>
      <c r="AO136" s="676">
        <v>1304673</v>
      </c>
      <c r="AP136" s="670">
        <v>1253509</v>
      </c>
      <c r="AQ136" s="653" t="s">
        <v>162</v>
      </c>
      <c r="AR136" s="653" t="s">
        <v>162</v>
      </c>
      <c r="AS136" s="656" t="s">
        <v>162</v>
      </c>
      <c r="AT136" s="653" t="s">
        <v>162</v>
      </c>
      <c r="AU136" s="656" t="s">
        <v>162</v>
      </c>
      <c r="AV136" s="653" t="s">
        <v>162</v>
      </c>
      <c r="AW136" s="656" t="s">
        <v>162</v>
      </c>
      <c r="AX136" s="659">
        <f>AP136+AO136</f>
        <v>2558182</v>
      </c>
      <c r="AY136" s="662" t="s">
        <v>155</v>
      </c>
    </row>
    <row r="137" spans="1:51" ht="18">
      <c r="A137" s="680"/>
      <c r="B137" s="681"/>
      <c r="C137" s="683"/>
      <c r="D137" s="101" t="s">
        <v>6</v>
      </c>
      <c r="E137" s="381">
        <v>443096000</v>
      </c>
      <c r="F137" s="381">
        <v>443096000</v>
      </c>
      <c r="G137" s="381">
        <v>443096000</v>
      </c>
      <c r="H137" s="404">
        <v>397970000</v>
      </c>
      <c r="I137" s="404">
        <v>397970000</v>
      </c>
      <c r="J137" s="40"/>
      <c r="K137" s="40"/>
      <c r="L137" s="40"/>
      <c r="M137" s="40"/>
      <c r="N137" s="40"/>
      <c r="O137" s="40"/>
      <c r="P137" s="40"/>
      <c r="Q137" s="40"/>
      <c r="R137" s="40"/>
      <c r="S137" s="405"/>
      <c r="T137" s="406">
        <v>0</v>
      </c>
      <c r="U137" s="407">
        <v>223870000</v>
      </c>
      <c r="V137" s="407">
        <v>387347000</v>
      </c>
      <c r="W137" s="408"/>
      <c r="X137" s="408"/>
      <c r="Y137" s="408"/>
      <c r="Z137" s="40"/>
      <c r="AA137" s="38"/>
      <c r="AB137" s="408"/>
      <c r="AC137" s="408"/>
      <c r="AD137" s="408"/>
      <c r="AE137" s="38"/>
      <c r="AF137" s="81"/>
      <c r="AG137" s="686"/>
      <c r="AH137" s="686"/>
      <c r="AI137" s="654"/>
      <c r="AJ137" s="654"/>
      <c r="AK137" s="674"/>
      <c r="AL137" s="654"/>
      <c r="AM137" s="654"/>
      <c r="AN137" s="657"/>
      <c r="AO137" s="654"/>
      <c r="AP137" s="671"/>
      <c r="AQ137" s="654"/>
      <c r="AR137" s="654"/>
      <c r="AS137" s="657"/>
      <c r="AT137" s="654"/>
      <c r="AU137" s="657"/>
      <c r="AV137" s="654"/>
      <c r="AW137" s="657"/>
      <c r="AX137" s="660"/>
      <c r="AY137" s="663"/>
    </row>
    <row r="138" spans="1:51" ht="27">
      <c r="A138" s="680"/>
      <c r="B138" s="681"/>
      <c r="C138" s="683"/>
      <c r="D138" s="102" t="s">
        <v>77</v>
      </c>
      <c r="E138" s="104">
        <v>0</v>
      </c>
      <c r="F138" s="104">
        <v>0</v>
      </c>
      <c r="G138" s="104">
        <v>0</v>
      </c>
      <c r="H138" s="184">
        <v>0</v>
      </c>
      <c r="I138" s="184">
        <v>0</v>
      </c>
      <c r="J138" s="40"/>
      <c r="K138" s="40"/>
      <c r="L138" s="40"/>
      <c r="M138" s="40"/>
      <c r="N138" s="40"/>
      <c r="O138" s="40"/>
      <c r="P138" s="40"/>
      <c r="Q138" s="40"/>
      <c r="R138" s="40"/>
      <c r="S138" s="405"/>
      <c r="T138" s="406">
        <v>0</v>
      </c>
      <c r="U138" s="407">
        <v>0</v>
      </c>
      <c r="V138" s="407">
        <v>0</v>
      </c>
      <c r="W138" s="408"/>
      <c r="X138" s="408"/>
      <c r="Y138" s="408"/>
      <c r="Z138" s="40"/>
      <c r="AA138" s="40"/>
      <c r="AB138" s="408"/>
      <c r="AC138" s="408"/>
      <c r="AD138" s="408"/>
      <c r="AE138" s="38"/>
      <c r="AF138" s="81"/>
      <c r="AG138" s="686"/>
      <c r="AH138" s="686"/>
      <c r="AI138" s="654"/>
      <c r="AJ138" s="654"/>
      <c r="AK138" s="674"/>
      <c r="AL138" s="654"/>
      <c r="AM138" s="654"/>
      <c r="AN138" s="657"/>
      <c r="AO138" s="654"/>
      <c r="AP138" s="671"/>
      <c r="AQ138" s="654"/>
      <c r="AR138" s="654"/>
      <c r="AS138" s="657"/>
      <c r="AT138" s="654"/>
      <c r="AU138" s="657"/>
      <c r="AV138" s="654"/>
      <c r="AW138" s="657"/>
      <c r="AX138" s="660"/>
      <c r="AY138" s="663"/>
    </row>
    <row r="139" spans="1:51" ht="27">
      <c r="A139" s="680"/>
      <c r="B139" s="681"/>
      <c r="C139" s="683"/>
      <c r="D139" s="101" t="s">
        <v>7</v>
      </c>
      <c r="E139" s="381">
        <v>32078532</v>
      </c>
      <c r="F139" s="381">
        <v>32078532</v>
      </c>
      <c r="G139" s="381">
        <v>32078532</v>
      </c>
      <c r="H139" s="404">
        <v>32078532</v>
      </c>
      <c r="I139" s="404">
        <v>32078532</v>
      </c>
      <c r="J139" s="40"/>
      <c r="K139" s="40"/>
      <c r="L139" s="40"/>
      <c r="M139" s="40"/>
      <c r="N139" s="40"/>
      <c r="O139" s="40"/>
      <c r="P139" s="40"/>
      <c r="Q139" s="40"/>
      <c r="R139" s="40"/>
      <c r="S139" s="405"/>
      <c r="T139" s="381">
        <v>3357000</v>
      </c>
      <c r="U139" s="407">
        <v>23649066</v>
      </c>
      <c r="V139" s="407">
        <v>26520999</v>
      </c>
      <c r="W139" s="408"/>
      <c r="X139" s="408"/>
      <c r="Y139" s="408"/>
      <c r="Z139" s="40"/>
      <c r="AA139" s="40"/>
      <c r="AB139" s="408"/>
      <c r="AC139" s="408"/>
      <c r="AD139" s="408"/>
      <c r="AE139" s="38"/>
      <c r="AF139" s="81"/>
      <c r="AG139" s="686"/>
      <c r="AH139" s="686"/>
      <c r="AI139" s="654"/>
      <c r="AJ139" s="654"/>
      <c r="AK139" s="674"/>
      <c r="AL139" s="654"/>
      <c r="AM139" s="654"/>
      <c r="AN139" s="657"/>
      <c r="AO139" s="654"/>
      <c r="AP139" s="671"/>
      <c r="AQ139" s="654"/>
      <c r="AR139" s="654"/>
      <c r="AS139" s="657"/>
      <c r="AT139" s="654"/>
      <c r="AU139" s="657"/>
      <c r="AV139" s="654"/>
      <c r="AW139" s="657"/>
      <c r="AX139" s="660"/>
      <c r="AY139" s="663"/>
    </row>
    <row r="140" spans="1:51" ht="27">
      <c r="A140" s="680"/>
      <c r="B140" s="681"/>
      <c r="C140" s="683"/>
      <c r="D140" s="102" t="s">
        <v>78</v>
      </c>
      <c r="E140" s="369">
        <f>+E136+E138</f>
        <v>0.25</v>
      </c>
      <c r="F140" s="369">
        <f>+F136+F138</f>
        <v>0.25</v>
      </c>
      <c r="G140" s="369">
        <f aca="true" t="shared" si="42" ref="G140:G141">+G136+G138</f>
        <v>0.25</v>
      </c>
      <c r="H140" s="389">
        <f>+H136+H138</f>
        <v>0.25</v>
      </c>
      <c r="I140" s="389">
        <v>0.25</v>
      </c>
      <c r="J140" s="190"/>
      <c r="K140" s="190"/>
      <c r="L140" s="190"/>
      <c r="M140" s="190"/>
      <c r="N140" s="190"/>
      <c r="O140" s="190"/>
      <c r="P140" s="190"/>
      <c r="Q140" s="190"/>
      <c r="R140" s="190"/>
      <c r="S140" s="82"/>
      <c r="T140" s="409">
        <f aca="true" t="shared" si="43" ref="T140:U141">+T136+T138</f>
        <v>0.005</v>
      </c>
      <c r="U140" s="410">
        <f t="shared" si="43"/>
        <v>0.01</v>
      </c>
      <c r="V140" s="410">
        <v>0.015</v>
      </c>
      <c r="W140" s="190"/>
      <c r="X140" s="190"/>
      <c r="Y140" s="190"/>
      <c r="Z140" s="190"/>
      <c r="AA140" s="190"/>
      <c r="AB140" s="190"/>
      <c r="AC140" s="190"/>
      <c r="AD140" s="190"/>
      <c r="AE140" s="190"/>
      <c r="AF140" s="82"/>
      <c r="AG140" s="686"/>
      <c r="AH140" s="686"/>
      <c r="AI140" s="654"/>
      <c r="AJ140" s="654"/>
      <c r="AK140" s="674"/>
      <c r="AL140" s="654"/>
      <c r="AM140" s="654"/>
      <c r="AN140" s="657"/>
      <c r="AO140" s="654"/>
      <c r="AP140" s="671"/>
      <c r="AQ140" s="654"/>
      <c r="AR140" s="654"/>
      <c r="AS140" s="657"/>
      <c r="AT140" s="654"/>
      <c r="AU140" s="657"/>
      <c r="AV140" s="654"/>
      <c r="AW140" s="657"/>
      <c r="AX140" s="660"/>
      <c r="AY140" s="663"/>
    </row>
    <row r="141" spans="1:51" ht="22.5" customHeight="1" thickBot="1">
      <c r="A141" s="680"/>
      <c r="B141" s="681"/>
      <c r="C141" s="684"/>
      <c r="D141" s="103" t="s">
        <v>81</v>
      </c>
      <c r="E141" s="392">
        <f>+E137+E139</f>
        <v>475174532</v>
      </c>
      <c r="F141" s="392">
        <f>+F137+F139</f>
        <v>475174532</v>
      </c>
      <c r="G141" s="392">
        <f t="shared" si="42"/>
        <v>475174532</v>
      </c>
      <c r="H141" s="393">
        <f>+H137+H139</f>
        <v>430048532</v>
      </c>
      <c r="I141" s="393">
        <v>430048532</v>
      </c>
      <c r="J141" s="411"/>
      <c r="K141" s="411"/>
      <c r="L141" s="411"/>
      <c r="M141" s="411"/>
      <c r="N141" s="411"/>
      <c r="O141" s="411"/>
      <c r="P141" s="411"/>
      <c r="Q141" s="411"/>
      <c r="R141" s="411"/>
      <c r="S141" s="412"/>
      <c r="T141" s="413">
        <f t="shared" si="43"/>
        <v>3357000</v>
      </c>
      <c r="U141" s="393">
        <f t="shared" si="43"/>
        <v>247519066</v>
      </c>
      <c r="V141" s="393">
        <v>413867999</v>
      </c>
      <c r="W141" s="411"/>
      <c r="X141" s="411"/>
      <c r="Y141" s="411"/>
      <c r="Z141" s="411"/>
      <c r="AA141" s="411"/>
      <c r="AB141" s="411"/>
      <c r="AC141" s="411"/>
      <c r="AD141" s="411"/>
      <c r="AE141" s="76"/>
      <c r="AF141" s="83"/>
      <c r="AG141" s="687"/>
      <c r="AH141" s="687"/>
      <c r="AI141" s="655"/>
      <c r="AJ141" s="655"/>
      <c r="AK141" s="675"/>
      <c r="AL141" s="655"/>
      <c r="AM141" s="655"/>
      <c r="AN141" s="658"/>
      <c r="AO141" s="655"/>
      <c r="AP141" s="672"/>
      <c r="AQ141" s="655"/>
      <c r="AR141" s="655"/>
      <c r="AS141" s="658"/>
      <c r="AT141" s="655"/>
      <c r="AU141" s="658"/>
      <c r="AV141" s="655"/>
      <c r="AW141" s="658"/>
      <c r="AX141" s="661"/>
      <c r="AY141" s="664"/>
    </row>
    <row r="142" spans="1:51" ht="36">
      <c r="A142" s="665" t="s">
        <v>26</v>
      </c>
      <c r="B142" s="666"/>
      <c r="C142" s="666"/>
      <c r="D142" s="60" t="s">
        <v>47</v>
      </c>
      <c r="E142" s="84">
        <f>+E125+E131+E137</f>
        <v>20892533000</v>
      </c>
      <c r="F142" s="193">
        <f>+F125+F131+F137</f>
        <v>20892533000</v>
      </c>
      <c r="G142" s="193">
        <f>+G125+G131+G137</f>
        <v>20892533000</v>
      </c>
      <c r="H142" s="193">
        <f>+H125+H131+H137</f>
        <v>20892533000</v>
      </c>
      <c r="I142" s="193">
        <v>20892533000</v>
      </c>
      <c r="J142" s="84"/>
      <c r="K142" s="84"/>
      <c r="L142" s="84"/>
      <c r="M142" s="84"/>
      <c r="N142" s="84"/>
      <c r="O142" s="84"/>
      <c r="P142" s="84"/>
      <c r="Q142" s="84"/>
      <c r="R142" s="84"/>
      <c r="S142" s="169"/>
      <c r="T142" s="193">
        <f>+T125+T131+T137</f>
        <v>0</v>
      </c>
      <c r="U142" s="193">
        <f>+U125+U131+U137</f>
        <v>2331040000</v>
      </c>
      <c r="V142" s="193">
        <v>3968133937</v>
      </c>
      <c r="W142" s="62"/>
      <c r="X142" s="62"/>
      <c r="Y142" s="62"/>
      <c r="Z142" s="84"/>
      <c r="AA142" s="84"/>
      <c r="AB142" s="84"/>
      <c r="AC142" s="84"/>
      <c r="AD142" s="84"/>
      <c r="AE142" s="62"/>
      <c r="AF142" s="62"/>
      <c r="AG142" s="63"/>
      <c r="AH142" s="64"/>
      <c r="AI142" s="64"/>
      <c r="AJ142" s="64"/>
      <c r="AK142" s="64"/>
      <c r="AL142" s="64"/>
      <c r="AM142" s="64"/>
      <c r="AN142" s="64"/>
      <c r="AO142" s="64"/>
      <c r="AP142" s="64"/>
      <c r="AQ142" s="64"/>
      <c r="AR142" s="64"/>
      <c r="AS142" s="64"/>
      <c r="AT142" s="64"/>
      <c r="AU142" s="64"/>
      <c r="AV142" s="64"/>
      <c r="AW142" s="64"/>
      <c r="AX142" s="64"/>
      <c r="AY142" s="65"/>
    </row>
    <row r="143" spans="1:51" ht="36">
      <c r="A143" s="665"/>
      <c r="B143" s="666"/>
      <c r="C143" s="666"/>
      <c r="D143" s="60" t="s">
        <v>46</v>
      </c>
      <c r="E143" s="61">
        <f>+E127+E133+E139</f>
        <v>3926020416</v>
      </c>
      <c r="F143" s="194">
        <f>+F127+F133+F139</f>
        <v>3926020416</v>
      </c>
      <c r="G143" s="194">
        <f>+G127+G133+G139</f>
        <v>3926020416</v>
      </c>
      <c r="H143" s="194">
        <f>+H127+H133+H139</f>
        <v>3926020416</v>
      </c>
      <c r="I143" s="194">
        <v>3926020416</v>
      </c>
      <c r="J143" s="61"/>
      <c r="K143" s="61"/>
      <c r="L143" s="61"/>
      <c r="M143" s="61"/>
      <c r="N143" s="61"/>
      <c r="O143" s="61"/>
      <c r="P143" s="61"/>
      <c r="Q143" s="61"/>
      <c r="R143" s="61"/>
      <c r="S143" s="170"/>
      <c r="T143" s="194">
        <f>+T127+T133+T139</f>
        <v>606971657</v>
      </c>
      <c r="U143" s="194">
        <f>+U127+U133+U139</f>
        <v>1280171977</v>
      </c>
      <c r="V143" s="194">
        <v>2286368074</v>
      </c>
      <c r="W143" s="62"/>
      <c r="X143" s="62"/>
      <c r="Y143" s="62"/>
      <c r="Z143" s="61"/>
      <c r="AA143" s="61"/>
      <c r="AB143" s="61"/>
      <c r="AC143" s="61"/>
      <c r="AD143" s="61"/>
      <c r="AE143" s="62"/>
      <c r="AF143" s="62"/>
      <c r="AG143" s="63"/>
      <c r="AH143" s="64"/>
      <c r="AI143" s="64"/>
      <c r="AJ143" s="64"/>
      <c r="AK143" s="64"/>
      <c r="AL143" s="64"/>
      <c r="AM143" s="64"/>
      <c r="AN143" s="64"/>
      <c r="AO143" s="64"/>
      <c r="AP143" s="64"/>
      <c r="AQ143" s="64"/>
      <c r="AR143" s="64"/>
      <c r="AS143" s="64"/>
      <c r="AT143" s="64"/>
      <c r="AU143" s="64"/>
      <c r="AV143" s="64"/>
      <c r="AW143" s="64"/>
      <c r="AX143" s="64"/>
      <c r="AY143" s="65"/>
    </row>
    <row r="144" spans="1:51" ht="36.75" thickBot="1">
      <c r="A144" s="667"/>
      <c r="B144" s="668"/>
      <c r="C144" s="668"/>
      <c r="D144" s="66" t="s">
        <v>45</v>
      </c>
      <c r="E144" s="61">
        <f>+E142+E143</f>
        <v>24818553416</v>
      </c>
      <c r="F144" s="194">
        <f>+F142+F143</f>
        <v>24818553416</v>
      </c>
      <c r="G144" s="194">
        <f>+G142+G143</f>
        <v>24818553416</v>
      </c>
      <c r="H144" s="194">
        <f>+H142+H143</f>
        <v>24818553416</v>
      </c>
      <c r="I144" s="194">
        <v>24818553416</v>
      </c>
      <c r="J144" s="171"/>
      <c r="K144" s="171"/>
      <c r="L144" s="171"/>
      <c r="M144" s="171"/>
      <c r="N144" s="171"/>
      <c r="O144" s="171"/>
      <c r="P144" s="171"/>
      <c r="Q144" s="171"/>
      <c r="R144" s="171"/>
      <c r="S144" s="172"/>
      <c r="T144" s="194">
        <f>+T142+T143</f>
        <v>606971657</v>
      </c>
      <c r="U144" s="194">
        <f>+U142+U143</f>
        <v>3611211977</v>
      </c>
      <c r="V144" s="194">
        <v>6254502011</v>
      </c>
      <c r="W144" s="62"/>
      <c r="X144" s="62"/>
      <c r="Y144" s="62"/>
      <c r="Z144" s="61"/>
      <c r="AA144" s="61"/>
      <c r="AB144" s="61"/>
      <c r="AC144" s="61"/>
      <c r="AD144" s="61"/>
      <c r="AE144" s="62"/>
      <c r="AF144" s="62"/>
      <c r="AG144" s="67"/>
      <c r="AH144" s="68"/>
      <c r="AI144" s="68"/>
      <c r="AJ144" s="68"/>
      <c r="AK144" s="68"/>
      <c r="AL144" s="68"/>
      <c r="AM144" s="68"/>
      <c r="AN144" s="68"/>
      <c r="AO144" s="68"/>
      <c r="AP144" s="68"/>
      <c r="AQ144" s="68"/>
      <c r="AR144" s="68"/>
      <c r="AS144" s="68"/>
      <c r="AT144" s="68"/>
      <c r="AU144" s="68"/>
      <c r="AV144" s="68"/>
      <c r="AW144" s="68"/>
      <c r="AX144" s="68"/>
      <c r="AY144" s="69"/>
    </row>
    <row r="145" spans="1:50" ht="15">
      <c r="A145" s="41"/>
      <c r="B145" s="41"/>
      <c r="C145" s="41"/>
      <c r="D145" s="41"/>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1"/>
      <c r="AE145" s="41"/>
      <c r="AF145" s="41"/>
      <c r="AG145" s="41"/>
      <c r="AH145" s="41"/>
      <c r="AI145" s="41"/>
      <c r="AJ145" s="41"/>
      <c r="AK145" s="41"/>
      <c r="AL145" s="41"/>
      <c r="AM145" s="41"/>
      <c r="AN145" s="41"/>
      <c r="AO145" s="41"/>
      <c r="AP145" s="41"/>
      <c r="AQ145" s="41"/>
      <c r="AR145" s="41"/>
      <c r="AS145" s="41"/>
      <c r="AT145" s="41"/>
      <c r="AU145" s="41"/>
      <c r="AV145" s="41"/>
      <c r="AW145" s="41"/>
      <c r="AX145" s="41"/>
    </row>
    <row r="146" spans="1:50" ht="15">
      <c r="A146" s="669" t="s">
        <v>52</v>
      </c>
      <c r="B146" s="669"/>
      <c r="C146" s="669"/>
      <c r="D146" s="669"/>
      <c r="E146" s="669"/>
      <c r="F146" s="669"/>
      <c r="G146" s="669"/>
      <c r="H146" s="669"/>
      <c r="I146" s="669"/>
      <c r="J146" s="669"/>
      <c r="K146" s="669"/>
      <c r="L146" s="669"/>
      <c r="M146" s="669"/>
      <c r="N146" s="669"/>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row>
    <row r="147" spans="1:50" ht="15">
      <c r="A147" s="652" t="s">
        <v>263</v>
      </c>
      <c r="B147" s="652"/>
      <c r="C147" s="652"/>
      <c r="D147" s="652"/>
      <c r="E147" s="652"/>
      <c r="F147" s="652"/>
      <c r="G147" s="652"/>
      <c r="H147" s="652"/>
      <c r="I147" s="652"/>
      <c r="J147" s="652"/>
      <c r="K147" s="652"/>
      <c r="L147" s="652"/>
      <c r="M147" s="652"/>
      <c r="N147" s="652"/>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row>
    <row r="148" spans="1:47" ht="15">
      <c r="A148" s="652" t="s">
        <v>281</v>
      </c>
      <c r="B148" s="652"/>
      <c r="C148" s="652"/>
      <c r="D148" s="652"/>
      <c r="E148" s="652"/>
      <c r="F148" s="652"/>
      <c r="G148" s="652"/>
      <c r="H148" s="652"/>
      <c r="I148" s="652"/>
      <c r="J148" s="652"/>
      <c r="K148" s="652"/>
      <c r="L148" s="652"/>
      <c r="M148" s="652"/>
      <c r="N148" s="652"/>
      <c r="O148" s="44"/>
      <c r="P148" s="44"/>
      <c r="Q148" s="44"/>
      <c r="R148" s="44"/>
      <c r="S148" s="44"/>
      <c r="T148" s="44"/>
      <c r="U148" s="44"/>
      <c r="V148" s="44"/>
      <c r="W148" s="44"/>
      <c r="X148" s="44"/>
      <c r="Y148" s="44"/>
      <c r="Z148" s="44"/>
      <c r="AA148" s="44"/>
      <c r="AB148" s="44"/>
      <c r="AC148" s="44"/>
      <c r="AD148" s="43"/>
      <c r="AE148" s="43"/>
      <c r="AF148" s="43"/>
      <c r="AG148" s="43"/>
      <c r="AH148" s="43"/>
      <c r="AI148" s="43"/>
      <c r="AJ148" s="43"/>
      <c r="AK148" s="43"/>
      <c r="AL148" s="43"/>
      <c r="AM148" s="43"/>
      <c r="AN148" s="43"/>
      <c r="AO148" s="43"/>
      <c r="AP148" s="43"/>
      <c r="AQ148" s="43"/>
      <c r="AR148" s="43"/>
      <c r="AS148" s="43"/>
      <c r="AT148" s="43"/>
      <c r="AU148" s="43"/>
    </row>
    <row r="149" spans="1:47" ht="15.75">
      <c r="A149" s="43"/>
      <c r="B149" s="43"/>
      <c r="C149" s="43"/>
      <c r="D149" s="43"/>
      <c r="E149" s="45"/>
      <c r="F149" s="45"/>
      <c r="G149" s="45"/>
      <c r="H149" s="45"/>
      <c r="I149" s="45"/>
      <c r="J149" s="45"/>
      <c r="K149" s="45"/>
      <c r="L149" s="45"/>
      <c r="M149" s="45"/>
      <c r="N149" s="45"/>
      <c r="O149" s="45"/>
      <c r="P149" s="45"/>
      <c r="Q149" s="45"/>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row>
    <row r="150" spans="1:47" ht="1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6"/>
      <c r="AE150" s="43"/>
      <c r="AF150" s="43"/>
      <c r="AG150" s="43"/>
      <c r="AH150" s="43"/>
      <c r="AI150" s="43"/>
      <c r="AJ150" s="43"/>
      <c r="AK150" s="43"/>
      <c r="AL150" s="43"/>
      <c r="AM150" s="43"/>
      <c r="AN150" s="43"/>
      <c r="AO150" s="43"/>
      <c r="AP150" s="43"/>
      <c r="AQ150" s="43"/>
      <c r="AR150" s="43"/>
      <c r="AS150" s="43"/>
      <c r="AT150" s="43"/>
      <c r="AU150" s="43"/>
    </row>
    <row r="151" spans="1:47" ht="15">
      <c r="A151" s="43"/>
      <c r="B151" s="43"/>
      <c r="C151" s="43"/>
      <c r="D151" s="43"/>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3"/>
      <c r="AE151" s="43"/>
      <c r="AF151" s="43"/>
      <c r="AG151" s="43"/>
      <c r="AH151" s="43"/>
      <c r="AI151" s="43"/>
      <c r="AJ151" s="43"/>
      <c r="AK151" s="43"/>
      <c r="AL151" s="43"/>
      <c r="AM151" s="43"/>
      <c r="AN151" s="43"/>
      <c r="AO151" s="43"/>
      <c r="AP151" s="43"/>
      <c r="AQ151" s="43"/>
      <c r="AR151" s="43"/>
      <c r="AS151" s="43"/>
      <c r="AT151" s="43"/>
      <c r="AU151" s="43"/>
    </row>
    <row r="152" spans="1:47" ht="1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row>
    <row r="153" spans="1:47" ht="1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row>
    <row r="154" spans="1:47" ht="1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row>
    <row r="155" spans="1:47" ht="1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row>
    <row r="156" spans="1:47" ht="1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row>
    <row r="157" spans="1:47" ht="1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row>
    <row r="158" spans="1:47" ht="1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row>
    <row r="159" spans="18:30" ht="15">
      <c r="R159" s="43"/>
      <c r="S159" s="43"/>
      <c r="T159" s="43"/>
      <c r="U159" s="43"/>
      <c r="V159" s="43"/>
      <c r="W159" s="43"/>
      <c r="X159" s="43"/>
      <c r="Y159" s="43"/>
      <c r="Z159" s="43"/>
      <c r="AA159" s="43"/>
      <c r="AB159" s="43"/>
      <c r="AC159" s="43"/>
      <c r="AD159" s="43"/>
    </row>
    <row r="160" spans="18:30" ht="15">
      <c r="R160" s="43"/>
      <c r="S160" s="43"/>
      <c r="T160" s="43"/>
      <c r="U160" s="43"/>
      <c r="V160" s="43"/>
      <c r="W160" s="43"/>
      <c r="X160" s="43"/>
      <c r="Y160" s="43"/>
      <c r="Z160" s="43"/>
      <c r="AA160" s="43"/>
      <c r="AB160" s="43"/>
      <c r="AC160" s="43"/>
      <c r="AD160" s="43"/>
    </row>
    <row r="161" spans="18:30" ht="15">
      <c r="R161" s="43"/>
      <c r="S161" s="43"/>
      <c r="T161" s="43"/>
      <c r="U161" s="43"/>
      <c r="V161" s="43"/>
      <c r="W161" s="43"/>
      <c r="X161" s="43"/>
      <c r="Y161" s="43"/>
      <c r="Z161" s="43"/>
      <c r="AA161" s="43"/>
      <c r="AB161" s="43"/>
      <c r="AC161" s="43"/>
      <c r="AD161" s="43"/>
    </row>
    <row r="162" spans="18:30" ht="15">
      <c r="R162" s="43"/>
      <c r="S162" s="43"/>
      <c r="T162" s="43"/>
      <c r="U162" s="43"/>
      <c r="V162" s="43"/>
      <c r="W162" s="43"/>
      <c r="X162" s="43"/>
      <c r="Y162" s="43"/>
      <c r="Z162" s="43"/>
      <c r="AA162" s="43"/>
      <c r="AB162" s="43"/>
      <c r="AC162" s="43"/>
      <c r="AD162" s="43"/>
    </row>
    <row r="163" spans="18:30" ht="15">
      <c r="R163" s="43"/>
      <c r="S163" s="43"/>
      <c r="T163" s="43"/>
      <c r="U163" s="43"/>
      <c r="V163" s="43"/>
      <c r="W163" s="43"/>
      <c r="X163" s="43"/>
      <c r="Y163" s="43"/>
      <c r="Z163" s="43"/>
      <c r="AA163" s="43"/>
      <c r="AB163" s="43"/>
      <c r="AC163" s="43"/>
      <c r="AD163" s="43"/>
    </row>
    <row r="164" spans="18:30" ht="15">
      <c r="R164" s="43"/>
      <c r="S164" s="43"/>
      <c r="T164" s="43"/>
      <c r="U164" s="43"/>
      <c r="V164" s="43"/>
      <c r="W164" s="43"/>
      <c r="X164" s="43"/>
      <c r="Y164" s="43"/>
      <c r="Z164" s="43"/>
      <c r="AA164" s="43"/>
      <c r="AB164" s="43"/>
      <c r="AC164" s="43"/>
      <c r="AD164" s="43"/>
    </row>
    <row r="165" spans="18:30" ht="15">
      <c r="R165" s="43"/>
      <c r="S165" s="43"/>
      <c r="T165" s="43"/>
      <c r="U165" s="43"/>
      <c r="V165" s="43"/>
      <c r="W165" s="43"/>
      <c r="X165" s="43"/>
      <c r="Y165" s="43"/>
      <c r="Z165" s="43"/>
      <c r="AA165" s="43"/>
      <c r="AB165" s="43"/>
      <c r="AC165" s="43"/>
      <c r="AD165" s="43"/>
    </row>
    <row r="166" spans="18:30" ht="15">
      <c r="R166" s="43"/>
      <c r="S166" s="43"/>
      <c r="T166" s="43"/>
      <c r="U166" s="43"/>
      <c r="V166" s="43"/>
      <c r="W166" s="43"/>
      <c r="X166" s="43"/>
      <c r="Y166" s="43"/>
      <c r="Z166" s="43"/>
      <c r="AA166" s="43"/>
      <c r="AB166" s="43"/>
      <c r="AC166" s="43"/>
      <c r="AD166" s="43"/>
    </row>
    <row r="167" spans="18:30" ht="15">
      <c r="R167" s="43"/>
      <c r="S167" s="43"/>
      <c r="T167" s="43"/>
      <c r="U167" s="43"/>
      <c r="V167" s="43"/>
      <c r="W167" s="43"/>
      <c r="X167" s="43"/>
      <c r="Y167" s="43"/>
      <c r="Z167" s="43"/>
      <c r="AA167" s="43"/>
      <c r="AB167" s="43"/>
      <c r="AC167" s="43"/>
      <c r="AD167" s="43"/>
    </row>
    <row r="168" spans="18:30" ht="15">
      <c r="R168" s="43"/>
      <c r="S168" s="43"/>
      <c r="T168" s="43"/>
      <c r="U168" s="43"/>
      <c r="V168" s="43"/>
      <c r="W168" s="43"/>
      <c r="X168" s="43"/>
      <c r="Y168" s="43"/>
      <c r="Z168" s="43"/>
      <c r="AA168" s="43"/>
      <c r="AB168" s="43"/>
      <c r="AC168" s="43"/>
      <c r="AD168" s="43"/>
    </row>
    <row r="169" spans="18:30" ht="15">
      <c r="R169" s="43"/>
      <c r="S169" s="43"/>
      <c r="T169" s="43"/>
      <c r="U169" s="43"/>
      <c r="V169" s="43"/>
      <c r="W169" s="43"/>
      <c r="X169" s="43"/>
      <c r="Y169" s="43"/>
      <c r="Z169" s="43"/>
      <c r="AA169" s="43"/>
      <c r="AB169" s="43"/>
      <c r="AC169" s="43"/>
      <c r="AD169" s="43"/>
    </row>
    <row r="170" spans="18:30" ht="15">
      <c r="R170" s="43"/>
      <c r="S170" s="43"/>
      <c r="T170" s="43"/>
      <c r="U170" s="43"/>
      <c r="V170" s="43"/>
      <c r="W170" s="43"/>
      <c r="X170" s="43"/>
      <c r="Y170" s="43"/>
      <c r="Z170" s="43"/>
      <c r="AA170" s="43"/>
      <c r="AB170" s="43"/>
      <c r="AC170" s="43"/>
      <c r="AD170" s="43"/>
    </row>
    <row r="171" spans="18:30" ht="15">
      <c r="R171" s="43"/>
      <c r="S171" s="43"/>
      <c r="T171" s="43"/>
      <c r="U171" s="43"/>
      <c r="V171" s="43"/>
      <c r="W171" s="43"/>
      <c r="X171" s="43"/>
      <c r="Y171" s="43"/>
      <c r="Z171" s="43"/>
      <c r="AA171" s="43"/>
      <c r="AB171" s="43"/>
      <c r="AC171" s="43"/>
      <c r="AD171" s="43"/>
    </row>
    <row r="172" spans="18:30" ht="15">
      <c r="R172" s="43"/>
      <c r="S172" s="43"/>
      <c r="T172" s="43"/>
      <c r="U172" s="43"/>
      <c r="V172" s="43"/>
      <c r="W172" s="43"/>
      <c r="X172" s="43"/>
      <c r="Y172" s="43"/>
      <c r="Z172" s="43"/>
      <c r="AA172" s="43"/>
      <c r="AB172" s="43"/>
      <c r="AC172" s="43"/>
      <c r="AD172" s="43"/>
    </row>
    <row r="173" spans="18:30" ht="15">
      <c r="R173" s="43"/>
      <c r="S173" s="43"/>
      <c r="T173" s="43"/>
      <c r="U173" s="43"/>
      <c r="V173" s="43"/>
      <c r="W173" s="43"/>
      <c r="X173" s="43"/>
      <c r="Y173" s="43"/>
      <c r="Z173" s="43"/>
      <c r="AA173" s="43"/>
      <c r="AB173" s="43"/>
      <c r="AC173" s="43"/>
      <c r="AD173" s="43"/>
    </row>
    <row r="174" spans="18:30" ht="15">
      <c r="R174" s="43"/>
      <c r="S174" s="43"/>
      <c r="T174" s="43"/>
      <c r="U174" s="43"/>
      <c r="V174" s="43"/>
      <c r="W174" s="43"/>
      <c r="X174" s="43"/>
      <c r="Y174" s="43"/>
      <c r="Z174" s="43"/>
      <c r="AA174" s="43"/>
      <c r="AB174" s="43"/>
      <c r="AC174" s="43"/>
      <c r="AD174" s="43"/>
    </row>
    <row r="175" spans="18:30" ht="15">
      <c r="R175" s="43"/>
      <c r="S175" s="43"/>
      <c r="T175" s="43"/>
      <c r="U175" s="43"/>
      <c r="V175" s="43"/>
      <c r="W175" s="43"/>
      <c r="X175" s="43"/>
      <c r="Y175" s="43"/>
      <c r="Z175" s="43"/>
      <c r="AA175" s="43"/>
      <c r="AB175" s="43"/>
      <c r="AC175" s="43"/>
      <c r="AD175" s="43"/>
    </row>
    <row r="176" spans="18:30" ht="15">
      <c r="R176" s="43"/>
      <c r="S176" s="43"/>
      <c r="T176" s="43"/>
      <c r="U176" s="43"/>
      <c r="V176" s="43"/>
      <c r="W176" s="43"/>
      <c r="X176" s="43"/>
      <c r="Y176" s="43"/>
      <c r="Z176" s="43"/>
      <c r="AA176" s="43"/>
      <c r="AB176" s="43"/>
      <c r="AC176" s="43"/>
      <c r="AD176" s="43"/>
    </row>
    <row r="177" spans="18:30" ht="15">
      <c r="R177" s="43"/>
      <c r="S177" s="43"/>
      <c r="T177" s="43"/>
      <c r="U177" s="43"/>
      <c r="V177" s="43"/>
      <c r="W177" s="43"/>
      <c r="X177" s="43"/>
      <c r="Y177" s="43"/>
      <c r="Z177" s="43"/>
      <c r="AA177" s="43"/>
      <c r="AB177" s="43"/>
      <c r="AC177" s="43"/>
      <c r="AD177" s="43"/>
    </row>
    <row r="178" spans="18:30" ht="15">
      <c r="R178" s="43"/>
      <c r="S178" s="43"/>
      <c r="T178" s="43"/>
      <c r="U178" s="43"/>
      <c r="V178" s="43"/>
      <c r="W178" s="43"/>
      <c r="X178" s="43"/>
      <c r="Y178" s="43"/>
      <c r="Z178" s="43"/>
      <c r="AA178" s="43"/>
      <c r="AB178" s="43"/>
      <c r="AC178" s="43"/>
      <c r="AD178" s="43"/>
    </row>
    <row r="179" spans="18:30" ht="15">
      <c r="R179" s="43"/>
      <c r="S179" s="43"/>
      <c r="T179" s="43"/>
      <c r="U179" s="43"/>
      <c r="V179" s="43"/>
      <c r="W179" s="43"/>
      <c r="X179" s="43"/>
      <c r="Y179" s="43"/>
      <c r="Z179" s="43"/>
      <c r="AA179" s="43"/>
      <c r="AB179" s="43"/>
      <c r="AC179" s="43"/>
      <c r="AD179" s="43"/>
    </row>
    <row r="180" spans="18:30" ht="15">
      <c r="R180" s="43"/>
      <c r="S180" s="43"/>
      <c r="T180" s="43"/>
      <c r="U180" s="43"/>
      <c r="V180" s="43"/>
      <c r="W180" s="43"/>
      <c r="X180" s="43"/>
      <c r="Y180" s="43"/>
      <c r="Z180" s="43"/>
      <c r="AA180" s="43"/>
      <c r="AB180" s="43"/>
      <c r="AC180" s="43"/>
      <c r="AD180" s="43"/>
    </row>
    <row r="181" spans="18:30" ht="15">
      <c r="R181" s="43"/>
      <c r="S181" s="43"/>
      <c r="T181" s="43"/>
      <c r="U181" s="43"/>
      <c r="V181" s="43"/>
      <c r="W181" s="43"/>
      <c r="X181" s="43"/>
      <c r="Y181" s="43"/>
      <c r="Z181" s="43"/>
      <c r="AA181" s="43"/>
      <c r="AB181" s="43"/>
      <c r="AC181" s="43"/>
      <c r="AD181" s="43"/>
    </row>
    <row r="182" spans="18:30" ht="15">
      <c r="R182" s="43"/>
      <c r="S182" s="43"/>
      <c r="T182" s="43"/>
      <c r="U182" s="43"/>
      <c r="V182" s="43"/>
      <c r="W182" s="43"/>
      <c r="X182" s="43"/>
      <c r="Y182" s="43"/>
      <c r="Z182" s="43"/>
      <c r="AA182" s="43"/>
      <c r="AB182" s="43"/>
      <c r="AC182" s="43"/>
      <c r="AD182" s="43"/>
    </row>
    <row r="183" spans="18:30" ht="15">
      <c r="R183" s="43"/>
      <c r="S183" s="43"/>
      <c r="T183" s="43"/>
      <c r="U183" s="43"/>
      <c r="V183" s="43"/>
      <c r="W183" s="43"/>
      <c r="X183" s="43"/>
      <c r="Y183" s="43"/>
      <c r="Z183" s="43"/>
      <c r="AA183" s="43"/>
      <c r="AB183" s="43"/>
      <c r="AC183" s="43"/>
      <c r="AD183" s="43"/>
    </row>
    <row r="184" spans="18:30" ht="15">
      <c r="R184" s="43"/>
      <c r="S184" s="43"/>
      <c r="T184" s="43"/>
      <c r="U184" s="43"/>
      <c r="V184" s="43"/>
      <c r="W184" s="43"/>
      <c r="X184" s="43"/>
      <c r="Y184" s="43"/>
      <c r="Z184" s="43"/>
      <c r="AA184" s="43"/>
      <c r="AB184" s="43"/>
      <c r="AC184" s="43"/>
      <c r="AD184" s="43"/>
    </row>
    <row r="185" spans="18:30" ht="15">
      <c r="R185" s="43"/>
      <c r="S185" s="43"/>
      <c r="T185" s="43"/>
      <c r="U185" s="43"/>
      <c r="V185" s="43"/>
      <c r="W185" s="43"/>
      <c r="X185" s="43"/>
      <c r="Y185" s="43"/>
      <c r="Z185" s="43"/>
      <c r="AA185" s="43"/>
      <c r="AB185" s="43"/>
      <c r="AC185" s="43"/>
      <c r="AD185" s="43"/>
    </row>
    <row r="186" spans="18:30" ht="15">
      <c r="R186" s="43"/>
      <c r="S186" s="43"/>
      <c r="T186" s="43"/>
      <c r="U186" s="43"/>
      <c r="V186" s="43"/>
      <c r="W186" s="43"/>
      <c r="X186" s="43"/>
      <c r="Y186" s="43"/>
      <c r="Z186" s="43"/>
      <c r="AA186" s="43"/>
      <c r="AB186" s="43"/>
      <c r="AC186" s="43"/>
      <c r="AD186" s="43"/>
    </row>
    <row r="187" spans="18:30" ht="15">
      <c r="R187" s="43"/>
      <c r="S187" s="43"/>
      <c r="T187" s="43"/>
      <c r="U187" s="43"/>
      <c r="V187" s="43"/>
      <c r="W187" s="43"/>
      <c r="X187" s="43"/>
      <c r="Y187" s="43"/>
      <c r="Z187" s="43"/>
      <c r="AA187" s="43"/>
      <c r="AB187" s="43"/>
      <c r="AC187" s="43"/>
      <c r="AD187" s="43"/>
    </row>
    <row r="188" spans="18:30" ht="15">
      <c r="R188" s="43"/>
      <c r="S188" s="43"/>
      <c r="T188" s="43"/>
      <c r="U188" s="43"/>
      <c r="V188" s="43"/>
      <c r="W188" s="43"/>
      <c r="X188" s="43"/>
      <c r="Y188" s="43"/>
      <c r="Z188" s="43"/>
      <c r="AA188" s="43"/>
      <c r="AB188" s="43"/>
      <c r="AC188" s="43"/>
      <c r="AD188" s="43"/>
    </row>
    <row r="189" spans="18:30" ht="15">
      <c r="R189" s="43"/>
      <c r="S189" s="43"/>
      <c r="T189" s="43"/>
      <c r="U189" s="43"/>
      <c r="V189" s="43"/>
      <c r="W189" s="43"/>
      <c r="X189" s="43"/>
      <c r="Y189" s="43"/>
      <c r="Z189" s="43"/>
      <c r="AA189" s="43"/>
      <c r="AB189" s="43"/>
      <c r="AC189" s="43"/>
      <c r="AD189" s="43"/>
    </row>
    <row r="190" spans="18:30" ht="15">
      <c r="R190" s="43"/>
      <c r="S190" s="43"/>
      <c r="T190" s="43"/>
      <c r="U190" s="43"/>
      <c r="V190" s="43"/>
      <c r="W190" s="43"/>
      <c r="X190" s="43"/>
      <c r="Y190" s="43"/>
      <c r="Z190" s="43"/>
      <c r="AA190" s="43"/>
      <c r="AB190" s="43"/>
      <c r="AC190" s="43"/>
      <c r="AD190" s="43"/>
    </row>
    <row r="191" spans="18:30" ht="15">
      <c r="R191" s="43"/>
      <c r="S191" s="43"/>
      <c r="T191" s="43"/>
      <c r="U191" s="43"/>
      <c r="V191" s="43"/>
      <c r="W191" s="43"/>
      <c r="X191" s="43"/>
      <c r="Y191" s="43"/>
      <c r="Z191" s="43"/>
      <c r="AA191" s="43"/>
      <c r="AB191" s="43"/>
      <c r="AC191" s="43"/>
      <c r="AD191" s="43"/>
    </row>
    <row r="192" spans="18:30" ht="15">
      <c r="R192" s="43"/>
      <c r="S192" s="43"/>
      <c r="T192" s="43"/>
      <c r="U192" s="43"/>
      <c r="V192" s="43"/>
      <c r="W192" s="43"/>
      <c r="X192" s="43"/>
      <c r="Y192" s="43"/>
      <c r="Z192" s="43"/>
      <c r="AA192" s="43"/>
      <c r="AB192" s="43"/>
      <c r="AC192" s="43"/>
      <c r="AD192" s="43"/>
    </row>
    <row r="193" spans="18:30" ht="15">
      <c r="R193" s="43"/>
      <c r="S193" s="43"/>
      <c r="T193" s="43"/>
      <c r="U193" s="43"/>
      <c r="V193" s="43"/>
      <c r="W193" s="43"/>
      <c r="X193" s="43"/>
      <c r="Y193" s="43"/>
      <c r="Z193" s="43"/>
      <c r="AA193" s="43"/>
      <c r="AB193" s="43"/>
      <c r="AC193" s="43"/>
      <c r="AD193" s="43"/>
    </row>
    <row r="194" spans="18:30" ht="15">
      <c r="R194" s="43"/>
      <c r="S194" s="43"/>
      <c r="T194" s="43"/>
      <c r="U194" s="43"/>
      <c r="V194" s="43"/>
      <c r="W194" s="43"/>
      <c r="X194" s="43"/>
      <c r="Y194" s="43"/>
      <c r="Z194" s="43"/>
      <c r="AA194" s="43"/>
      <c r="AB194" s="43"/>
      <c r="AC194" s="43"/>
      <c r="AD194" s="43"/>
    </row>
    <row r="195" spans="18:30" ht="15">
      <c r="R195" s="43"/>
      <c r="S195" s="43"/>
      <c r="T195" s="43"/>
      <c r="U195" s="43"/>
      <c r="V195" s="43"/>
      <c r="W195" s="43"/>
      <c r="X195" s="43"/>
      <c r="Y195" s="43"/>
      <c r="Z195" s="43"/>
      <c r="AA195" s="43"/>
      <c r="AB195" s="43"/>
      <c r="AC195" s="43"/>
      <c r="AD195" s="43"/>
    </row>
    <row r="196" spans="18:30" ht="15">
      <c r="R196" s="43"/>
      <c r="S196" s="43"/>
      <c r="T196" s="43"/>
      <c r="U196" s="43"/>
      <c r="V196" s="43"/>
      <c r="W196" s="43"/>
      <c r="X196" s="43"/>
      <c r="Y196" s="43"/>
      <c r="Z196" s="43"/>
      <c r="AA196" s="43"/>
      <c r="AB196" s="43"/>
      <c r="AC196" s="43"/>
      <c r="AD196" s="43"/>
    </row>
    <row r="197" spans="18:30" ht="15">
      <c r="R197" s="43"/>
      <c r="S197" s="43"/>
      <c r="T197" s="43"/>
      <c r="U197" s="43"/>
      <c r="V197" s="43"/>
      <c r="W197" s="43"/>
      <c r="X197" s="43"/>
      <c r="Y197" s="43"/>
      <c r="Z197" s="43"/>
      <c r="AA197" s="43"/>
      <c r="AB197" s="43"/>
      <c r="AC197" s="43"/>
      <c r="AD197" s="43"/>
    </row>
    <row r="198" spans="18:30" ht="15">
      <c r="R198" s="43"/>
      <c r="S198" s="43"/>
      <c r="T198" s="43"/>
      <c r="U198" s="43"/>
      <c r="V198" s="43"/>
      <c r="W198" s="43"/>
      <c r="X198" s="43"/>
      <c r="Y198" s="43"/>
      <c r="Z198" s="43"/>
      <c r="AA198" s="43"/>
      <c r="AB198" s="43"/>
      <c r="AC198" s="43"/>
      <c r="AD198" s="43"/>
    </row>
    <row r="199" spans="18:30" ht="15">
      <c r="R199" s="43"/>
      <c r="S199" s="43"/>
      <c r="T199" s="43"/>
      <c r="U199" s="43"/>
      <c r="V199" s="43"/>
      <c r="W199" s="43"/>
      <c r="X199" s="43"/>
      <c r="Y199" s="43"/>
      <c r="Z199" s="43"/>
      <c r="AA199" s="43"/>
      <c r="AB199" s="43"/>
      <c r="AC199" s="43"/>
      <c r="AD199" s="43"/>
    </row>
    <row r="200" spans="18:30" ht="15">
      <c r="R200" s="43"/>
      <c r="S200" s="43"/>
      <c r="T200" s="43"/>
      <c r="U200" s="43"/>
      <c r="V200" s="43"/>
      <c r="W200" s="43"/>
      <c r="X200" s="43"/>
      <c r="Y200" s="43"/>
      <c r="Z200" s="43"/>
      <c r="AA200" s="43"/>
      <c r="AB200" s="43"/>
      <c r="AC200" s="43"/>
      <c r="AD200" s="43"/>
    </row>
    <row r="201" spans="18:30" ht="15">
      <c r="R201" s="43"/>
      <c r="S201" s="43"/>
      <c r="T201" s="43"/>
      <c r="U201" s="43"/>
      <c r="V201" s="43"/>
      <c r="W201" s="43"/>
      <c r="X201" s="43"/>
      <c r="Y201" s="43"/>
      <c r="Z201" s="43"/>
      <c r="AA201" s="43"/>
      <c r="AB201" s="43"/>
      <c r="AC201" s="43"/>
      <c r="AD201" s="43"/>
    </row>
    <row r="202" spans="18:30" ht="15">
      <c r="R202" s="43"/>
      <c r="S202" s="43"/>
      <c r="T202" s="43"/>
      <c r="U202" s="43"/>
      <c r="V202" s="43"/>
      <c r="W202" s="43"/>
      <c r="X202" s="43"/>
      <c r="Y202" s="43"/>
      <c r="Z202" s="43"/>
      <c r="AA202" s="43"/>
      <c r="AB202" s="43"/>
      <c r="AC202" s="43"/>
      <c r="AD202" s="43"/>
    </row>
    <row r="203" spans="18:30" ht="15">
      <c r="R203" s="43"/>
      <c r="S203" s="43"/>
      <c r="T203" s="43"/>
      <c r="U203" s="43"/>
      <c r="V203" s="43"/>
      <c r="W203" s="43"/>
      <c r="X203" s="43"/>
      <c r="Y203" s="43"/>
      <c r="Z203" s="43"/>
      <c r="AA203" s="43"/>
      <c r="AB203" s="43"/>
      <c r="AC203" s="43"/>
      <c r="AD203" s="43"/>
    </row>
    <row r="204" spans="18:30" ht="15">
      <c r="R204" s="43"/>
      <c r="S204" s="43"/>
      <c r="T204" s="43"/>
      <c r="U204" s="43"/>
      <c r="V204" s="43"/>
      <c r="W204" s="43"/>
      <c r="X204" s="43"/>
      <c r="Y204" s="43"/>
      <c r="Z204" s="43"/>
      <c r="AA204" s="43"/>
      <c r="AB204" s="43"/>
      <c r="AC204" s="43"/>
      <c r="AD204" s="43"/>
    </row>
    <row r="205" spans="18:30" ht="15">
      <c r="R205" s="43"/>
      <c r="S205" s="43"/>
      <c r="T205" s="43"/>
      <c r="U205" s="43"/>
      <c r="V205" s="43"/>
      <c r="W205" s="43"/>
      <c r="X205" s="43"/>
      <c r="Y205" s="43"/>
      <c r="Z205" s="43"/>
      <c r="AA205" s="43"/>
      <c r="AB205" s="43"/>
      <c r="AC205" s="43"/>
      <c r="AD205" s="43"/>
    </row>
    <row r="206" spans="18:30" ht="15">
      <c r="R206" s="43"/>
      <c r="S206" s="43"/>
      <c r="T206" s="43"/>
      <c r="U206" s="43"/>
      <c r="V206" s="43"/>
      <c r="W206" s="43"/>
      <c r="X206" s="43"/>
      <c r="Y206" s="43"/>
      <c r="Z206" s="43"/>
      <c r="AA206" s="43"/>
      <c r="AB206" s="43"/>
      <c r="AC206" s="43"/>
      <c r="AD206" s="43"/>
    </row>
    <row r="207" spans="18:30" ht="15">
      <c r="R207" s="43"/>
      <c r="S207" s="43"/>
      <c r="T207" s="43"/>
      <c r="U207" s="43"/>
      <c r="V207" s="43"/>
      <c r="W207" s="43"/>
      <c r="X207" s="43"/>
      <c r="Y207" s="43"/>
      <c r="Z207" s="43"/>
      <c r="AA207" s="43"/>
      <c r="AB207" s="43"/>
      <c r="AC207" s="43"/>
      <c r="AD207" s="43"/>
    </row>
    <row r="208" spans="18:30" ht="15">
      <c r="R208" s="43"/>
      <c r="S208" s="43"/>
      <c r="T208" s="43"/>
      <c r="U208" s="43"/>
      <c r="V208" s="43"/>
      <c r="W208" s="43"/>
      <c r="X208" s="43"/>
      <c r="Y208" s="43"/>
      <c r="Z208" s="43"/>
      <c r="AA208" s="43"/>
      <c r="AB208" s="43"/>
      <c r="AC208" s="43"/>
      <c r="AD208" s="43"/>
    </row>
    <row r="209" spans="18:30" ht="15">
      <c r="R209" s="43"/>
      <c r="S209" s="43"/>
      <c r="T209" s="43"/>
      <c r="U209" s="43"/>
      <c r="V209" s="43"/>
      <c r="W209" s="43"/>
      <c r="X209" s="43"/>
      <c r="Y209" s="43"/>
      <c r="Z209" s="43"/>
      <c r="AA209" s="43"/>
      <c r="AB209" s="43"/>
      <c r="AC209" s="43"/>
      <c r="AD209" s="43"/>
    </row>
    <row r="210" spans="18:30" ht="15">
      <c r="R210" s="43"/>
      <c r="S210" s="43"/>
      <c r="T210" s="43"/>
      <c r="U210" s="43"/>
      <c r="V210" s="43"/>
      <c r="W210" s="43"/>
      <c r="X210" s="43"/>
      <c r="Y210" s="43"/>
      <c r="Z210" s="43"/>
      <c r="AA210" s="43"/>
      <c r="AB210" s="43"/>
      <c r="AC210" s="43"/>
      <c r="AD210" s="43"/>
    </row>
    <row r="211" spans="18:30" ht="15">
      <c r="R211" s="43"/>
      <c r="S211" s="43"/>
      <c r="T211" s="43"/>
      <c r="U211" s="43"/>
      <c r="V211" s="43"/>
      <c r="W211" s="43"/>
      <c r="X211" s="43"/>
      <c r="Y211" s="43"/>
      <c r="Z211" s="43"/>
      <c r="AA211" s="43"/>
      <c r="AB211" s="43"/>
      <c r="AC211" s="43"/>
      <c r="AD211" s="43"/>
    </row>
    <row r="212" spans="18:30" ht="15">
      <c r="R212" s="43"/>
      <c r="S212" s="43"/>
      <c r="T212" s="43"/>
      <c r="U212" s="43"/>
      <c r="V212" s="43"/>
      <c r="W212" s="43"/>
      <c r="X212" s="43"/>
      <c r="Y212" s="43"/>
      <c r="Z212" s="43"/>
      <c r="AA212" s="43"/>
      <c r="AB212" s="43"/>
      <c r="AC212" s="43"/>
      <c r="AD212" s="43"/>
    </row>
    <row r="213" spans="18:30" ht="15">
      <c r="R213" s="43"/>
      <c r="S213" s="43"/>
      <c r="T213" s="43"/>
      <c r="U213" s="43"/>
      <c r="V213" s="43"/>
      <c r="W213" s="43"/>
      <c r="X213" s="43"/>
      <c r="Y213" s="43"/>
      <c r="Z213" s="43"/>
      <c r="AA213" s="43"/>
      <c r="AB213" s="43"/>
      <c r="AC213" s="43"/>
      <c r="AD213" s="43"/>
    </row>
    <row r="214" spans="18:30" ht="15">
      <c r="R214" s="43"/>
      <c r="S214" s="43"/>
      <c r="T214" s="43"/>
      <c r="U214" s="43"/>
      <c r="V214" s="43"/>
      <c r="W214" s="43"/>
      <c r="X214" s="43"/>
      <c r="Y214" s="43"/>
      <c r="Z214" s="43"/>
      <c r="AA214" s="43"/>
      <c r="AB214" s="43"/>
      <c r="AC214" s="43"/>
      <c r="AD214" s="43"/>
    </row>
    <row r="215" spans="18:30" ht="15">
      <c r="R215" s="43"/>
      <c r="S215" s="43"/>
      <c r="T215" s="43"/>
      <c r="U215" s="43"/>
      <c r="V215" s="43"/>
      <c r="W215" s="43"/>
      <c r="X215" s="43"/>
      <c r="Y215" s="43"/>
      <c r="Z215" s="43"/>
      <c r="AA215" s="43"/>
      <c r="AB215" s="43"/>
      <c r="AC215" s="43"/>
      <c r="AD215" s="43"/>
    </row>
    <row r="216" spans="18:30" ht="15">
      <c r="R216" s="43"/>
      <c r="S216" s="43"/>
      <c r="T216" s="43"/>
      <c r="U216" s="43"/>
      <c r="V216" s="43"/>
      <c r="W216" s="43"/>
      <c r="X216" s="43"/>
      <c r="Y216" s="43"/>
      <c r="Z216" s="43"/>
      <c r="AA216" s="43"/>
      <c r="AB216" s="43"/>
      <c r="AC216" s="43"/>
      <c r="AD216" s="43"/>
    </row>
    <row r="217" spans="18:30" ht="15">
      <c r="R217" s="43"/>
      <c r="S217" s="43"/>
      <c r="T217" s="43"/>
      <c r="U217" s="43"/>
      <c r="V217" s="43"/>
      <c r="W217" s="43"/>
      <c r="X217" s="43"/>
      <c r="Y217" s="43"/>
      <c r="Z217" s="43"/>
      <c r="AA217" s="43"/>
      <c r="AB217" s="43"/>
      <c r="AC217" s="43"/>
      <c r="AD217" s="43"/>
    </row>
    <row r="218" spans="18:30" ht="15">
      <c r="R218" s="43"/>
      <c r="S218" s="43"/>
      <c r="T218" s="43"/>
      <c r="U218" s="43"/>
      <c r="V218" s="43"/>
      <c r="W218" s="43"/>
      <c r="X218" s="43"/>
      <c r="Y218" s="43"/>
      <c r="Z218" s="43"/>
      <c r="AA218" s="43"/>
      <c r="AB218" s="43"/>
      <c r="AC218" s="43"/>
      <c r="AD218" s="43"/>
    </row>
    <row r="219" spans="18:30" ht="15">
      <c r="R219" s="43"/>
      <c r="S219" s="43"/>
      <c r="T219" s="43"/>
      <c r="U219" s="43"/>
      <c r="V219" s="43"/>
      <c r="W219" s="43"/>
      <c r="X219" s="43"/>
      <c r="Y219" s="43"/>
      <c r="Z219" s="43"/>
      <c r="AA219" s="43"/>
      <c r="AB219" s="43"/>
      <c r="AC219" s="43"/>
      <c r="AD219" s="43"/>
    </row>
    <row r="220" spans="18:30" ht="15">
      <c r="R220" s="43"/>
      <c r="S220" s="43"/>
      <c r="T220" s="43"/>
      <c r="U220" s="43"/>
      <c r="V220" s="43"/>
      <c r="W220" s="43"/>
      <c r="X220" s="43"/>
      <c r="Y220" s="43"/>
      <c r="Z220" s="43"/>
      <c r="AA220" s="43"/>
      <c r="AB220" s="43"/>
      <c r="AC220" s="43"/>
      <c r="AD220" s="43"/>
    </row>
    <row r="221" spans="18:30" ht="15">
      <c r="R221" s="43"/>
      <c r="S221" s="43"/>
      <c r="T221" s="43"/>
      <c r="U221" s="43"/>
      <c r="V221" s="43"/>
      <c r="W221" s="43"/>
      <c r="X221" s="43"/>
      <c r="Y221" s="43"/>
      <c r="Z221" s="43"/>
      <c r="AA221" s="43"/>
      <c r="AB221" s="43"/>
      <c r="AC221" s="43"/>
      <c r="AD221" s="43"/>
    </row>
    <row r="222" spans="18:30" ht="15">
      <c r="R222" s="43"/>
      <c r="S222" s="43"/>
      <c r="T222" s="43"/>
      <c r="U222" s="43"/>
      <c r="V222" s="43"/>
      <c r="W222" s="43"/>
      <c r="X222" s="43"/>
      <c r="Y222" s="43"/>
      <c r="Z222" s="43"/>
      <c r="AA222" s="43"/>
      <c r="AB222" s="43"/>
      <c r="AC222" s="43"/>
      <c r="AD222" s="43"/>
    </row>
    <row r="223" spans="18:30" ht="15">
      <c r="R223" s="43"/>
      <c r="S223" s="43"/>
      <c r="T223" s="43"/>
      <c r="U223" s="43"/>
      <c r="V223" s="43"/>
      <c r="W223" s="43"/>
      <c r="X223" s="43"/>
      <c r="Y223" s="43"/>
      <c r="Z223" s="43"/>
      <c r="AA223" s="43"/>
      <c r="AB223" s="43"/>
      <c r="AC223" s="43"/>
      <c r="AD223" s="43"/>
    </row>
    <row r="224" spans="18:30" ht="15">
      <c r="R224" s="43"/>
      <c r="S224" s="43"/>
      <c r="T224" s="43"/>
      <c r="U224" s="43"/>
      <c r="V224" s="43"/>
      <c r="W224" s="43"/>
      <c r="X224" s="43"/>
      <c r="Y224" s="43"/>
      <c r="Z224" s="43"/>
      <c r="AA224" s="43"/>
      <c r="AB224" s="43"/>
      <c r="AC224" s="43"/>
      <c r="AD224" s="43"/>
    </row>
    <row r="225" spans="18:30" ht="15">
      <c r="R225" s="43"/>
      <c r="S225" s="43"/>
      <c r="T225" s="43"/>
      <c r="U225" s="43"/>
      <c r="V225" s="43"/>
      <c r="W225" s="43"/>
      <c r="X225" s="43"/>
      <c r="Y225" s="43"/>
      <c r="Z225" s="43"/>
      <c r="AA225" s="43"/>
      <c r="AB225" s="43"/>
      <c r="AC225" s="43"/>
      <c r="AD225" s="43"/>
    </row>
    <row r="226" spans="18:30" ht="15">
      <c r="R226" s="43"/>
      <c r="S226" s="43"/>
      <c r="T226" s="43"/>
      <c r="U226" s="43"/>
      <c r="V226" s="43"/>
      <c r="W226" s="43"/>
      <c r="X226" s="43"/>
      <c r="Y226" s="43"/>
      <c r="Z226" s="43"/>
      <c r="AA226" s="43"/>
      <c r="AB226" s="43"/>
      <c r="AC226" s="43"/>
      <c r="AD226" s="43"/>
    </row>
    <row r="227" spans="18:30" ht="15">
      <c r="R227" s="43"/>
      <c r="S227" s="43"/>
      <c r="T227" s="43"/>
      <c r="U227" s="43"/>
      <c r="V227" s="43"/>
      <c r="W227" s="43"/>
      <c r="X227" s="43"/>
      <c r="Y227" s="43"/>
      <c r="Z227" s="43"/>
      <c r="AA227" s="43"/>
      <c r="AB227" s="43"/>
      <c r="AC227" s="43"/>
      <c r="AD227" s="43"/>
    </row>
    <row r="228" spans="18:30" ht="15">
      <c r="R228" s="43"/>
      <c r="S228" s="43"/>
      <c r="T228" s="43"/>
      <c r="U228" s="43"/>
      <c r="V228" s="43"/>
      <c r="W228" s="43"/>
      <c r="X228" s="43"/>
      <c r="Y228" s="43"/>
      <c r="Z228" s="43"/>
      <c r="AA228" s="43"/>
      <c r="AB228" s="43"/>
      <c r="AC228" s="43"/>
      <c r="AD228" s="43"/>
    </row>
    <row r="229" spans="18:30" ht="15">
      <c r="R229" s="43"/>
      <c r="S229" s="43"/>
      <c r="T229" s="43"/>
      <c r="U229" s="43"/>
      <c r="V229" s="43"/>
      <c r="W229" s="43"/>
      <c r="X229" s="43"/>
      <c r="Y229" s="43"/>
      <c r="Z229" s="43"/>
      <c r="AA229" s="43"/>
      <c r="AB229" s="43"/>
      <c r="AC229" s="43"/>
      <c r="AD229" s="43"/>
    </row>
    <row r="230" spans="18:30" ht="15">
      <c r="R230" s="43"/>
      <c r="S230" s="43"/>
      <c r="T230" s="43"/>
      <c r="U230" s="43"/>
      <c r="V230" s="43"/>
      <c r="W230" s="43"/>
      <c r="X230" s="43"/>
      <c r="Y230" s="43"/>
      <c r="Z230" s="43"/>
      <c r="AA230" s="43"/>
      <c r="AB230" s="43"/>
      <c r="AC230" s="43"/>
      <c r="AD230" s="43"/>
    </row>
    <row r="231" spans="18:30" ht="15">
      <c r="R231" s="43"/>
      <c r="S231" s="43"/>
      <c r="T231" s="43"/>
      <c r="U231" s="43"/>
      <c r="V231" s="43"/>
      <c r="W231" s="43"/>
      <c r="X231" s="43"/>
      <c r="Y231" s="43"/>
      <c r="Z231" s="43"/>
      <c r="AA231" s="43"/>
      <c r="AB231" s="43"/>
      <c r="AC231" s="43"/>
      <c r="AD231" s="43"/>
    </row>
    <row r="232" spans="18:30" ht="15">
      <c r="R232" s="43"/>
      <c r="S232" s="43"/>
      <c r="T232" s="43"/>
      <c r="U232" s="43"/>
      <c r="V232" s="43"/>
      <c r="W232" s="43"/>
      <c r="X232" s="43"/>
      <c r="Y232" s="43"/>
      <c r="Z232" s="43"/>
      <c r="AA232" s="43"/>
      <c r="AB232" s="43"/>
      <c r="AC232" s="43"/>
      <c r="AD232" s="43"/>
    </row>
    <row r="233" spans="18:30" ht="15">
      <c r="R233" s="43"/>
      <c r="S233" s="43"/>
      <c r="T233" s="43"/>
      <c r="U233" s="43"/>
      <c r="V233" s="43"/>
      <c r="W233" s="43"/>
      <c r="X233" s="43"/>
      <c r="Y233" s="43"/>
      <c r="Z233" s="43"/>
      <c r="AA233" s="43"/>
      <c r="AB233" s="43"/>
      <c r="AC233" s="43"/>
      <c r="AD233" s="43"/>
    </row>
    <row r="234" spans="18:30" ht="15">
      <c r="R234" s="43"/>
      <c r="S234" s="43"/>
      <c r="T234" s="43"/>
      <c r="U234" s="43"/>
      <c r="V234" s="43"/>
      <c r="W234" s="43"/>
      <c r="X234" s="43"/>
      <c r="Y234" s="43"/>
      <c r="Z234" s="43"/>
      <c r="AA234" s="43"/>
      <c r="AB234" s="43"/>
      <c r="AC234" s="43"/>
      <c r="AD234" s="43"/>
    </row>
    <row r="235" spans="18:30" ht="15">
      <c r="R235" s="43"/>
      <c r="S235" s="43"/>
      <c r="T235" s="43"/>
      <c r="U235" s="43"/>
      <c r="V235" s="43"/>
      <c r="W235" s="43"/>
      <c r="X235" s="43"/>
      <c r="Y235" s="43"/>
      <c r="Z235" s="43"/>
      <c r="AA235" s="43"/>
      <c r="AB235" s="43"/>
      <c r="AC235" s="43"/>
      <c r="AD235" s="43"/>
    </row>
    <row r="236" spans="18:30" ht="15">
      <c r="R236" s="43"/>
      <c r="S236" s="43"/>
      <c r="T236" s="43"/>
      <c r="U236" s="43"/>
      <c r="V236" s="43"/>
      <c r="W236" s="43"/>
      <c r="X236" s="43"/>
      <c r="Y236" s="43"/>
      <c r="Z236" s="43"/>
      <c r="AA236" s="43"/>
      <c r="AB236" s="43"/>
      <c r="AC236" s="43"/>
      <c r="AD236" s="43"/>
    </row>
    <row r="237" spans="18:30" ht="15">
      <c r="R237" s="43"/>
      <c r="S237" s="43"/>
      <c r="T237" s="43"/>
      <c r="U237" s="43"/>
      <c r="V237" s="43"/>
      <c r="W237" s="43"/>
      <c r="X237" s="43"/>
      <c r="Y237" s="43"/>
      <c r="Z237" s="43"/>
      <c r="AA237" s="43"/>
      <c r="AB237" s="43"/>
      <c r="AC237" s="43"/>
      <c r="AD237" s="43"/>
    </row>
    <row r="238" spans="18:30" ht="15">
      <c r="R238" s="43"/>
      <c r="S238" s="43"/>
      <c r="T238" s="43"/>
      <c r="U238" s="43"/>
      <c r="V238" s="43"/>
      <c r="W238" s="43"/>
      <c r="X238" s="43"/>
      <c r="Y238" s="43"/>
      <c r="Z238" s="43"/>
      <c r="AA238" s="43"/>
      <c r="AB238" s="43"/>
      <c r="AC238" s="43"/>
      <c r="AD238" s="43"/>
    </row>
    <row r="239" spans="18:30" ht="15">
      <c r="R239" s="43"/>
      <c r="S239" s="43"/>
      <c r="T239" s="43"/>
      <c r="U239" s="43"/>
      <c r="V239" s="43"/>
      <c r="W239" s="43"/>
      <c r="X239" s="43"/>
      <c r="Y239" s="43"/>
      <c r="Z239" s="43"/>
      <c r="AA239" s="43"/>
      <c r="AB239" s="43"/>
      <c r="AC239" s="43"/>
      <c r="AD239" s="43"/>
    </row>
    <row r="240" spans="18:30" ht="15">
      <c r="R240" s="43"/>
      <c r="S240" s="43"/>
      <c r="T240" s="43"/>
      <c r="U240" s="43"/>
      <c r="V240" s="43"/>
      <c r="W240" s="43"/>
      <c r="X240" s="43"/>
      <c r="Y240" s="43"/>
      <c r="Z240" s="43"/>
      <c r="AA240" s="43"/>
      <c r="AB240" s="43"/>
      <c r="AC240" s="43"/>
      <c r="AD240" s="43"/>
    </row>
    <row r="241" spans="18:30" ht="15">
      <c r="R241" s="43"/>
      <c r="S241" s="43"/>
      <c r="T241" s="43"/>
      <c r="U241" s="43"/>
      <c r="V241" s="43"/>
      <c r="W241" s="43"/>
      <c r="X241" s="43"/>
      <c r="Y241" s="43"/>
      <c r="Z241" s="43"/>
      <c r="AA241" s="43"/>
      <c r="AB241" s="43"/>
      <c r="AC241" s="43"/>
      <c r="AD241" s="43"/>
    </row>
    <row r="242" spans="18:30" ht="15">
      <c r="R242" s="43"/>
      <c r="S242" s="43"/>
      <c r="T242" s="43"/>
      <c r="U242" s="43"/>
      <c r="V242" s="43"/>
      <c r="W242" s="43"/>
      <c r="X242" s="43"/>
      <c r="Y242" s="43"/>
      <c r="Z242" s="43"/>
      <c r="AA242" s="43"/>
      <c r="AB242" s="43"/>
      <c r="AC242" s="43"/>
      <c r="AD242" s="43"/>
    </row>
    <row r="243" spans="18:30" ht="15">
      <c r="R243" s="43"/>
      <c r="S243" s="43"/>
      <c r="T243" s="43"/>
      <c r="U243" s="43"/>
      <c r="V243" s="43"/>
      <c r="W243" s="43"/>
      <c r="X243" s="43"/>
      <c r="Y243" s="43"/>
      <c r="Z243" s="43"/>
      <c r="AA243" s="43"/>
      <c r="AB243" s="43"/>
      <c r="AC243" s="43"/>
      <c r="AD243" s="43"/>
    </row>
    <row r="244" spans="18:30" ht="15">
      <c r="R244" s="43"/>
      <c r="S244" s="43"/>
      <c r="T244" s="43"/>
      <c r="U244" s="43"/>
      <c r="V244" s="43"/>
      <c r="W244" s="43"/>
      <c r="X244" s="43"/>
      <c r="Y244" s="43"/>
      <c r="Z244" s="43"/>
      <c r="AA244" s="43"/>
      <c r="AB244" s="43"/>
      <c r="AC244" s="43"/>
      <c r="AD244" s="43"/>
    </row>
    <row r="245" spans="18:30" ht="15">
      <c r="R245" s="43"/>
      <c r="S245" s="43"/>
      <c r="T245" s="43"/>
      <c r="U245" s="43"/>
      <c r="V245" s="43"/>
      <c r="W245" s="43"/>
      <c r="X245" s="43"/>
      <c r="Y245" s="43"/>
      <c r="Z245" s="43"/>
      <c r="AA245" s="43"/>
      <c r="AB245" s="43"/>
      <c r="AC245" s="43"/>
      <c r="AD245" s="43"/>
    </row>
    <row r="246" spans="18:30" ht="15">
      <c r="R246" s="43"/>
      <c r="S246" s="43"/>
      <c r="T246" s="43"/>
      <c r="U246" s="43"/>
      <c r="V246" s="43"/>
      <c r="W246" s="43"/>
      <c r="X246" s="43"/>
      <c r="Y246" s="43"/>
      <c r="Z246" s="43"/>
      <c r="AA246" s="43"/>
      <c r="AB246" s="43"/>
      <c r="AC246" s="43"/>
      <c r="AD246" s="43"/>
    </row>
    <row r="247" spans="18:30" ht="15">
      <c r="R247" s="43"/>
      <c r="S247" s="43"/>
      <c r="T247" s="43"/>
      <c r="U247" s="43"/>
      <c r="V247" s="43"/>
      <c r="W247" s="43"/>
      <c r="X247" s="43"/>
      <c r="Y247" s="43"/>
      <c r="Z247" s="43"/>
      <c r="AA247" s="43"/>
      <c r="AB247" s="43"/>
      <c r="AC247" s="43"/>
      <c r="AD247" s="43"/>
    </row>
    <row r="248" spans="18:30" ht="15">
      <c r="R248" s="43"/>
      <c r="S248" s="43"/>
      <c r="T248" s="43"/>
      <c r="U248" s="43"/>
      <c r="V248" s="43"/>
      <c r="W248" s="43"/>
      <c r="X248" s="43"/>
      <c r="Y248" s="43"/>
      <c r="Z248" s="43"/>
      <c r="AA248" s="43"/>
      <c r="AB248" s="43"/>
      <c r="AC248" s="43"/>
      <c r="AD248" s="43"/>
    </row>
    <row r="249" spans="18:30" ht="15">
      <c r="R249" s="43"/>
      <c r="S249" s="43"/>
      <c r="T249" s="43"/>
      <c r="U249" s="43"/>
      <c r="V249" s="43"/>
      <c r="W249" s="43"/>
      <c r="X249" s="43"/>
      <c r="Y249" s="43"/>
      <c r="Z249" s="43"/>
      <c r="AA249" s="43"/>
      <c r="AB249" s="43"/>
      <c r="AC249" s="43"/>
      <c r="AD249" s="43"/>
    </row>
    <row r="250" spans="18:30" ht="15">
      <c r="R250" s="43"/>
      <c r="S250" s="43"/>
      <c r="T250" s="43"/>
      <c r="U250" s="43"/>
      <c r="V250" s="43"/>
      <c r="W250" s="43"/>
      <c r="X250" s="43"/>
      <c r="Y250" s="43"/>
      <c r="Z250" s="43"/>
      <c r="AA250" s="43"/>
      <c r="AB250" s="43"/>
      <c r="AC250" s="43"/>
      <c r="AD250" s="43"/>
    </row>
    <row r="251" spans="18:30" ht="15">
      <c r="R251" s="43"/>
      <c r="S251" s="43"/>
      <c r="T251" s="43"/>
      <c r="U251" s="43"/>
      <c r="V251" s="43"/>
      <c r="W251" s="43"/>
      <c r="X251" s="43"/>
      <c r="Y251" s="43"/>
      <c r="Z251" s="43"/>
      <c r="AA251" s="43"/>
      <c r="AB251" s="43"/>
      <c r="AC251" s="43"/>
      <c r="AD251" s="43"/>
    </row>
    <row r="252" spans="18:30" ht="15">
      <c r="R252" s="43"/>
      <c r="S252" s="43"/>
      <c r="T252" s="43"/>
      <c r="U252" s="43"/>
      <c r="V252" s="43"/>
      <c r="W252" s="43"/>
      <c r="X252" s="43"/>
      <c r="Y252" s="43"/>
      <c r="Z252" s="43"/>
      <c r="AA252" s="43"/>
      <c r="AB252" s="43"/>
      <c r="AC252" s="43"/>
      <c r="AD252" s="43"/>
    </row>
    <row r="253" spans="18:30" ht="15">
      <c r="R253" s="43"/>
      <c r="S253" s="43"/>
      <c r="T253" s="43"/>
      <c r="U253" s="43"/>
      <c r="V253" s="43"/>
      <c r="W253" s="43"/>
      <c r="X253" s="43"/>
      <c r="Y253" s="43"/>
      <c r="Z253" s="43"/>
      <c r="AA253" s="43"/>
      <c r="AB253" s="43"/>
      <c r="AC253" s="43"/>
      <c r="AD253" s="43"/>
    </row>
    <row r="254" spans="18:30" ht="15">
      <c r="R254" s="43"/>
      <c r="S254" s="43"/>
      <c r="T254" s="43"/>
      <c r="U254" s="43"/>
      <c r="V254" s="43"/>
      <c r="W254" s="43"/>
      <c r="X254" s="43"/>
      <c r="Y254" s="43"/>
      <c r="Z254" s="43"/>
      <c r="AA254" s="43"/>
      <c r="AB254" s="43"/>
      <c r="AC254" s="43"/>
      <c r="AD254" s="43"/>
    </row>
    <row r="255" spans="18:30" ht="15">
      <c r="R255" s="43"/>
      <c r="S255" s="43"/>
      <c r="T255" s="43"/>
      <c r="U255" s="43"/>
      <c r="V255" s="43"/>
      <c r="W255" s="43"/>
      <c r="X255" s="43"/>
      <c r="Y255" s="43"/>
      <c r="Z255" s="43"/>
      <c r="AA255" s="43"/>
      <c r="AB255" s="43"/>
      <c r="AC255" s="43"/>
      <c r="AD255" s="43"/>
    </row>
    <row r="256" spans="18:30" ht="15">
      <c r="R256" s="43"/>
      <c r="S256" s="43"/>
      <c r="T256" s="43"/>
      <c r="U256" s="43"/>
      <c r="V256" s="43"/>
      <c r="W256" s="43"/>
      <c r="X256" s="43"/>
      <c r="Y256" s="43"/>
      <c r="Z256" s="43"/>
      <c r="AA256" s="43"/>
      <c r="AB256" s="43"/>
      <c r="AC256" s="43"/>
      <c r="AD256" s="43"/>
    </row>
    <row r="257" spans="18:30" ht="15">
      <c r="R257" s="43"/>
      <c r="S257" s="43"/>
      <c r="T257" s="43"/>
      <c r="U257" s="43"/>
      <c r="V257" s="43"/>
      <c r="W257" s="43"/>
      <c r="X257" s="43"/>
      <c r="Y257" s="43"/>
      <c r="Z257" s="43"/>
      <c r="AA257" s="43"/>
      <c r="AB257" s="43"/>
      <c r="AC257" s="43"/>
      <c r="AD257" s="43"/>
    </row>
    <row r="258" spans="18:30" ht="15">
      <c r="R258" s="43"/>
      <c r="S258" s="43"/>
      <c r="T258" s="43"/>
      <c r="U258" s="43"/>
      <c r="V258" s="43"/>
      <c r="W258" s="43"/>
      <c r="X258" s="43"/>
      <c r="Y258" s="43"/>
      <c r="Z258" s="43"/>
      <c r="AA258" s="43"/>
      <c r="AB258" s="43"/>
      <c r="AC258" s="43"/>
      <c r="AD258" s="43"/>
    </row>
    <row r="259" spans="18:30" ht="15">
      <c r="R259" s="43"/>
      <c r="S259" s="43"/>
      <c r="T259" s="43"/>
      <c r="U259" s="43"/>
      <c r="V259" s="43"/>
      <c r="W259" s="43"/>
      <c r="X259" s="43"/>
      <c r="Y259" s="43"/>
      <c r="Z259" s="43"/>
      <c r="AA259" s="43"/>
      <c r="AB259" s="43"/>
      <c r="AC259" s="43"/>
      <c r="AD259" s="43"/>
    </row>
    <row r="260" spans="18:30" ht="15">
      <c r="R260" s="43"/>
      <c r="S260" s="43"/>
      <c r="T260" s="43"/>
      <c r="U260" s="43"/>
      <c r="V260" s="43"/>
      <c r="W260" s="43"/>
      <c r="X260" s="43"/>
      <c r="Y260" s="43"/>
      <c r="Z260" s="43"/>
      <c r="AA260" s="43"/>
      <c r="AB260" s="43"/>
      <c r="AC260" s="43"/>
      <c r="AD260" s="43"/>
    </row>
    <row r="261" spans="18:30" ht="15">
      <c r="R261" s="43"/>
      <c r="S261" s="43"/>
      <c r="T261" s="43"/>
      <c r="U261" s="43"/>
      <c r="V261" s="43"/>
      <c r="W261" s="43"/>
      <c r="X261" s="43"/>
      <c r="Y261" s="43"/>
      <c r="Z261" s="43"/>
      <c r="AA261" s="43"/>
      <c r="AB261" s="43"/>
      <c r="AC261" s="43"/>
      <c r="AD261" s="43"/>
    </row>
    <row r="262" spans="18:30" ht="15">
      <c r="R262" s="43"/>
      <c r="S262" s="43"/>
      <c r="T262" s="43"/>
      <c r="U262" s="43"/>
      <c r="V262" s="43"/>
      <c r="W262" s="43"/>
      <c r="X262" s="43"/>
      <c r="Y262" s="43"/>
      <c r="Z262" s="43"/>
      <c r="AA262" s="43"/>
      <c r="AB262" s="43"/>
      <c r="AC262" s="43"/>
      <c r="AD262" s="43"/>
    </row>
    <row r="263" spans="18:30" ht="15">
      <c r="R263" s="43"/>
      <c r="S263" s="43"/>
      <c r="T263" s="43"/>
      <c r="U263" s="43"/>
      <c r="V263" s="43"/>
      <c r="W263" s="43"/>
      <c r="X263" s="43"/>
      <c r="Y263" s="43"/>
      <c r="Z263" s="43"/>
      <c r="AA263" s="43"/>
      <c r="AB263" s="43"/>
      <c r="AC263" s="43"/>
      <c r="AD263" s="43"/>
    </row>
    <row r="264" spans="18:30" ht="15">
      <c r="R264" s="43"/>
      <c r="S264" s="43"/>
      <c r="T264" s="43"/>
      <c r="U264" s="43"/>
      <c r="V264" s="43"/>
      <c r="W264" s="43"/>
      <c r="X264" s="43"/>
      <c r="Y264" s="43"/>
      <c r="Z264" s="43"/>
      <c r="AA264" s="43"/>
      <c r="AB264" s="43"/>
      <c r="AC264" s="43"/>
      <c r="AD264" s="43"/>
    </row>
    <row r="265" spans="18:30" ht="15">
      <c r="R265" s="43"/>
      <c r="S265" s="43"/>
      <c r="T265" s="43"/>
      <c r="U265" s="43"/>
      <c r="V265" s="43"/>
      <c r="W265" s="43"/>
      <c r="X265" s="43"/>
      <c r="Y265" s="43"/>
      <c r="Z265" s="43"/>
      <c r="AA265" s="43"/>
      <c r="AB265" s="43"/>
      <c r="AC265" s="43"/>
      <c r="AD265" s="43"/>
    </row>
    <row r="266" spans="18:30" ht="15">
      <c r="R266" s="43"/>
      <c r="S266" s="43"/>
      <c r="T266" s="43"/>
      <c r="U266" s="43"/>
      <c r="V266" s="43"/>
      <c r="W266" s="43"/>
      <c r="X266" s="43"/>
      <c r="Y266" s="43"/>
      <c r="Z266" s="43"/>
      <c r="AA266" s="43"/>
      <c r="AB266" s="43"/>
      <c r="AC266" s="43"/>
      <c r="AD266" s="43"/>
    </row>
    <row r="267" spans="18:30" ht="15">
      <c r="R267" s="43"/>
      <c r="S267" s="43"/>
      <c r="T267" s="43"/>
      <c r="U267" s="43"/>
      <c r="V267" s="43"/>
      <c r="W267" s="43"/>
      <c r="X267" s="43"/>
      <c r="Y267" s="43"/>
      <c r="Z267" s="43"/>
      <c r="AA267" s="43"/>
      <c r="AB267" s="43"/>
      <c r="AC267" s="43"/>
      <c r="AD267" s="43"/>
    </row>
    <row r="268" spans="18:30" ht="15">
      <c r="R268" s="43"/>
      <c r="S268" s="43"/>
      <c r="T268" s="43"/>
      <c r="U268" s="43"/>
      <c r="V268" s="43"/>
      <c r="W268" s="43"/>
      <c r="X268" s="43"/>
      <c r="Y268" s="43"/>
      <c r="Z268" s="43"/>
      <c r="AA268" s="43"/>
      <c r="AB268" s="43"/>
      <c r="AC268" s="43"/>
      <c r="AD268" s="43"/>
    </row>
    <row r="269" spans="18:30" ht="15">
      <c r="R269" s="43"/>
      <c r="S269" s="43"/>
      <c r="T269" s="43"/>
      <c r="U269" s="43"/>
      <c r="V269" s="43"/>
      <c r="W269" s="43"/>
      <c r="X269" s="43"/>
      <c r="Y269" s="43"/>
      <c r="Z269" s="43"/>
      <c r="AA269" s="43"/>
      <c r="AB269" s="43"/>
      <c r="AC269" s="43"/>
      <c r="AD269" s="43"/>
    </row>
    <row r="270" spans="18:30" ht="15">
      <c r="R270" s="43"/>
      <c r="S270" s="43"/>
      <c r="T270" s="43"/>
      <c r="U270" s="43"/>
      <c r="V270" s="43"/>
      <c r="W270" s="43"/>
      <c r="X270" s="43"/>
      <c r="Y270" s="43"/>
      <c r="Z270" s="43"/>
      <c r="AA270" s="43"/>
      <c r="AB270" s="43"/>
      <c r="AC270" s="43"/>
      <c r="AD270" s="43"/>
    </row>
    <row r="271" spans="18:30" ht="15">
      <c r="R271" s="43"/>
      <c r="S271" s="43"/>
      <c r="T271" s="43"/>
      <c r="U271" s="43"/>
      <c r="V271" s="43"/>
      <c r="W271" s="43"/>
      <c r="X271" s="43"/>
      <c r="Y271" s="43"/>
      <c r="Z271" s="43"/>
      <c r="AA271" s="43"/>
      <c r="AB271" s="43"/>
      <c r="AC271" s="43"/>
      <c r="AD271" s="43"/>
    </row>
    <row r="272" spans="18:30" ht="15">
      <c r="R272" s="43"/>
      <c r="S272" s="43"/>
      <c r="T272" s="43"/>
      <c r="U272" s="43"/>
      <c r="V272" s="43"/>
      <c r="W272" s="43"/>
      <c r="X272" s="43"/>
      <c r="Y272" s="43"/>
      <c r="Z272" s="43"/>
      <c r="AA272" s="43"/>
      <c r="AB272" s="43"/>
      <c r="AC272" s="43"/>
      <c r="AD272" s="43"/>
    </row>
    <row r="273" spans="18:30" ht="15">
      <c r="R273" s="43"/>
      <c r="S273" s="43"/>
      <c r="T273" s="43"/>
      <c r="U273" s="43"/>
      <c r="V273" s="43"/>
      <c r="W273" s="43"/>
      <c r="X273" s="43"/>
      <c r="Y273" s="43"/>
      <c r="Z273" s="43"/>
      <c r="AA273" s="43"/>
      <c r="AB273" s="43"/>
      <c r="AC273" s="43"/>
      <c r="AD273" s="43"/>
    </row>
    <row r="274" spans="18:30" ht="15">
      <c r="R274" s="43"/>
      <c r="S274" s="43"/>
      <c r="T274" s="43"/>
      <c r="U274" s="43"/>
      <c r="V274" s="43"/>
      <c r="W274" s="43"/>
      <c r="X274" s="43"/>
      <c r="Y274" s="43"/>
      <c r="Z274" s="43"/>
      <c r="AA274" s="43"/>
      <c r="AB274" s="43"/>
      <c r="AC274" s="43"/>
      <c r="AD274" s="43"/>
    </row>
    <row r="275" spans="18:30" ht="15">
      <c r="R275" s="43"/>
      <c r="S275" s="43"/>
      <c r="T275" s="43"/>
      <c r="U275" s="43"/>
      <c r="V275" s="43"/>
      <c r="W275" s="43"/>
      <c r="X275" s="43"/>
      <c r="Y275" s="43"/>
      <c r="Z275" s="43"/>
      <c r="AA275" s="43"/>
      <c r="AB275" s="43"/>
      <c r="AC275" s="43"/>
      <c r="AD275" s="43"/>
    </row>
    <row r="276" spans="18:30" ht="15">
      <c r="R276" s="43"/>
      <c r="S276" s="43"/>
      <c r="T276" s="43"/>
      <c r="U276" s="43"/>
      <c r="V276" s="43"/>
      <c r="W276" s="43"/>
      <c r="X276" s="43"/>
      <c r="Y276" s="43"/>
      <c r="Z276" s="43"/>
      <c r="AA276" s="43"/>
      <c r="AB276" s="43"/>
      <c r="AC276" s="43"/>
      <c r="AD276" s="43"/>
    </row>
    <row r="277" spans="18:30" ht="15">
      <c r="R277" s="43"/>
      <c r="S277" s="43"/>
      <c r="T277" s="43"/>
      <c r="U277" s="43"/>
      <c r="V277" s="43"/>
      <c r="W277" s="43"/>
      <c r="X277" s="43"/>
      <c r="Y277" s="43"/>
      <c r="Z277" s="43"/>
      <c r="AA277" s="43"/>
      <c r="AB277" s="43"/>
      <c r="AC277" s="43"/>
      <c r="AD277" s="43"/>
    </row>
    <row r="278" spans="18:30" ht="15">
      <c r="R278" s="43"/>
      <c r="S278" s="43"/>
      <c r="T278" s="43"/>
      <c r="U278" s="43"/>
      <c r="V278" s="43"/>
      <c r="W278" s="43"/>
      <c r="X278" s="43"/>
      <c r="Y278" s="43"/>
      <c r="Z278" s="43"/>
      <c r="AA278" s="43"/>
      <c r="AB278" s="43"/>
      <c r="AC278" s="43"/>
      <c r="AD278" s="43"/>
    </row>
    <row r="279" spans="18:30" ht="15">
      <c r="R279" s="43"/>
      <c r="S279" s="43"/>
      <c r="T279" s="43"/>
      <c r="U279" s="43"/>
      <c r="V279" s="43"/>
      <c r="W279" s="43"/>
      <c r="X279" s="43"/>
      <c r="Y279" s="43"/>
      <c r="Z279" s="43"/>
      <c r="AA279" s="43"/>
      <c r="AB279" s="43"/>
      <c r="AC279" s="43"/>
      <c r="AD279" s="43"/>
    </row>
    <row r="280" spans="18:30" ht="15">
      <c r="R280" s="43"/>
      <c r="S280" s="43"/>
      <c r="T280" s="43"/>
      <c r="U280" s="43"/>
      <c r="V280" s="43"/>
      <c r="W280" s="43"/>
      <c r="X280" s="43"/>
      <c r="Y280" s="43"/>
      <c r="Z280" s="43"/>
      <c r="AA280" s="43"/>
      <c r="AB280" s="43"/>
      <c r="AC280" s="43"/>
      <c r="AD280" s="43"/>
    </row>
    <row r="281" spans="18:30" ht="15">
      <c r="R281" s="43"/>
      <c r="S281" s="43"/>
      <c r="T281" s="43"/>
      <c r="U281" s="43"/>
      <c r="V281" s="43"/>
      <c r="W281" s="43"/>
      <c r="X281" s="43"/>
      <c r="Y281" s="43"/>
      <c r="Z281" s="43"/>
      <c r="AA281" s="43"/>
      <c r="AB281" s="43"/>
      <c r="AC281" s="43"/>
      <c r="AD281" s="43"/>
    </row>
    <row r="282" spans="18:30" ht="15">
      <c r="R282" s="43"/>
      <c r="S282" s="43"/>
      <c r="T282" s="43"/>
      <c r="U282" s="43"/>
      <c r="V282" s="43"/>
      <c r="W282" s="43"/>
      <c r="X282" s="43"/>
      <c r="Y282" s="43"/>
      <c r="Z282" s="43"/>
      <c r="AA282" s="43"/>
      <c r="AB282" s="43"/>
      <c r="AC282" s="43"/>
      <c r="AD282" s="43"/>
    </row>
    <row r="283" spans="18:30" ht="15">
      <c r="R283" s="43"/>
      <c r="S283" s="43"/>
      <c r="T283" s="43"/>
      <c r="U283" s="43"/>
      <c r="V283" s="43"/>
      <c r="W283" s="43"/>
      <c r="X283" s="43"/>
      <c r="Y283" s="43"/>
      <c r="Z283" s="43"/>
      <c r="AA283" s="43"/>
      <c r="AB283" s="43"/>
      <c r="AC283" s="43"/>
      <c r="AD283" s="43"/>
    </row>
    <row r="284" spans="18:30" ht="15">
      <c r="R284" s="43"/>
      <c r="S284" s="43"/>
      <c r="T284" s="43"/>
      <c r="U284" s="43"/>
      <c r="V284" s="43"/>
      <c r="W284" s="43"/>
      <c r="X284" s="43"/>
      <c r="Y284" s="43"/>
      <c r="Z284" s="43"/>
      <c r="AA284" s="43"/>
      <c r="AB284" s="43"/>
      <c r="AC284" s="43"/>
      <c r="AD284" s="43"/>
    </row>
    <row r="285" spans="18:30" ht="15">
      <c r="R285" s="43"/>
      <c r="S285" s="43"/>
      <c r="T285" s="43"/>
      <c r="U285" s="43"/>
      <c r="V285" s="43"/>
      <c r="W285" s="43"/>
      <c r="X285" s="43"/>
      <c r="Y285" s="43"/>
      <c r="Z285" s="43"/>
      <c r="AA285" s="43"/>
      <c r="AB285" s="43"/>
      <c r="AC285" s="43"/>
      <c r="AD285" s="43"/>
    </row>
    <row r="286" spans="18:30" ht="15">
      <c r="R286" s="43"/>
      <c r="S286" s="43"/>
      <c r="T286" s="43"/>
      <c r="U286" s="43"/>
      <c r="V286" s="43"/>
      <c r="W286" s="43"/>
      <c r="X286" s="43"/>
      <c r="Y286" s="43"/>
      <c r="Z286" s="43"/>
      <c r="AA286" s="43"/>
      <c r="AB286" s="43"/>
      <c r="AC286" s="43"/>
      <c r="AD286" s="43"/>
    </row>
    <row r="287" spans="18:30" ht="15">
      <c r="R287" s="43"/>
      <c r="S287" s="43"/>
      <c r="T287" s="43"/>
      <c r="U287" s="43"/>
      <c r="V287" s="43"/>
      <c r="W287" s="43"/>
      <c r="X287" s="43"/>
      <c r="Y287" s="43"/>
      <c r="Z287" s="43"/>
      <c r="AA287" s="43"/>
      <c r="AB287" s="43"/>
      <c r="AC287" s="43"/>
      <c r="AD287" s="43"/>
    </row>
    <row r="288" spans="18:30" ht="15">
      <c r="R288" s="43"/>
      <c r="S288" s="43"/>
      <c r="T288" s="43"/>
      <c r="U288" s="43"/>
      <c r="V288" s="43"/>
      <c r="W288" s="43"/>
      <c r="X288" s="43"/>
      <c r="Y288" s="43"/>
      <c r="Z288" s="43"/>
      <c r="AA288" s="43"/>
      <c r="AB288" s="43"/>
      <c r="AC288" s="43"/>
      <c r="AD288" s="43"/>
    </row>
    <row r="289" spans="18:30" ht="15">
      <c r="R289" s="43"/>
      <c r="S289" s="43"/>
      <c r="T289" s="43"/>
      <c r="U289" s="43"/>
      <c r="V289" s="43"/>
      <c r="W289" s="43"/>
      <c r="X289" s="43"/>
      <c r="Y289" s="43"/>
      <c r="Z289" s="43"/>
      <c r="AA289" s="43"/>
      <c r="AB289" s="43"/>
      <c r="AC289" s="43"/>
      <c r="AD289" s="43"/>
    </row>
    <row r="290" spans="18:30" ht="15">
      <c r="R290" s="43"/>
      <c r="S290" s="43"/>
      <c r="T290" s="43"/>
      <c r="U290" s="43"/>
      <c r="V290" s="43"/>
      <c r="W290" s="43"/>
      <c r="X290" s="43"/>
      <c r="Y290" s="43"/>
      <c r="Z290" s="43"/>
      <c r="AA290" s="43"/>
      <c r="AB290" s="43"/>
      <c r="AC290" s="43"/>
      <c r="AD290" s="43"/>
    </row>
    <row r="291" spans="18:30" ht="15">
      <c r="R291" s="43"/>
      <c r="S291" s="43"/>
      <c r="T291" s="43"/>
      <c r="U291" s="43"/>
      <c r="V291" s="43"/>
      <c r="W291" s="43"/>
      <c r="X291" s="43"/>
      <c r="Y291" s="43"/>
      <c r="Z291" s="43"/>
      <c r="AA291" s="43"/>
      <c r="AB291" s="43"/>
      <c r="AC291" s="43"/>
      <c r="AD291" s="43"/>
    </row>
    <row r="292" spans="18:30" ht="15">
      <c r="R292" s="43"/>
      <c r="S292" s="43"/>
      <c r="T292" s="43"/>
      <c r="U292" s="43"/>
      <c r="V292" s="43"/>
      <c r="W292" s="43"/>
      <c r="X292" s="43"/>
      <c r="Y292" s="43"/>
      <c r="Z292" s="43"/>
      <c r="AA292" s="43"/>
      <c r="AB292" s="43"/>
      <c r="AC292" s="43"/>
      <c r="AD292" s="43"/>
    </row>
    <row r="293" spans="18:30" ht="15">
      <c r="R293" s="43"/>
      <c r="S293" s="43"/>
      <c r="T293" s="43"/>
      <c r="U293" s="43"/>
      <c r="V293" s="43"/>
      <c r="W293" s="43"/>
      <c r="X293" s="43"/>
      <c r="Y293" s="43"/>
      <c r="Z293" s="43"/>
      <c r="AA293" s="43"/>
      <c r="AB293" s="43"/>
      <c r="AC293" s="43"/>
      <c r="AD293" s="43"/>
    </row>
    <row r="294" spans="18:30" ht="15">
      <c r="R294" s="43"/>
      <c r="S294" s="43"/>
      <c r="T294" s="43"/>
      <c r="U294" s="43"/>
      <c r="V294" s="43"/>
      <c r="W294" s="43"/>
      <c r="X294" s="43"/>
      <c r="Y294" s="43"/>
      <c r="Z294" s="43"/>
      <c r="AA294" s="43"/>
      <c r="AB294" s="43"/>
      <c r="AC294" s="43"/>
      <c r="AD294" s="43"/>
    </row>
    <row r="295" spans="18:30" ht="15">
      <c r="R295" s="43"/>
      <c r="S295" s="43"/>
      <c r="T295" s="43"/>
      <c r="U295" s="43"/>
      <c r="V295" s="43"/>
      <c r="W295" s="43"/>
      <c r="X295" s="43"/>
      <c r="Y295" s="43"/>
      <c r="Z295" s="43"/>
      <c r="AA295" s="43"/>
      <c r="AB295" s="43"/>
      <c r="AC295" s="43"/>
      <c r="AD295" s="43"/>
    </row>
    <row r="296" spans="18:30" ht="15">
      <c r="R296" s="43"/>
      <c r="S296" s="43"/>
      <c r="T296" s="43"/>
      <c r="U296" s="43"/>
      <c r="V296" s="43"/>
      <c r="W296" s="43"/>
      <c r="X296" s="43"/>
      <c r="Y296" s="43"/>
      <c r="Z296" s="43"/>
      <c r="AA296" s="43"/>
      <c r="AB296" s="43"/>
      <c r="AC296" s="43"/>
      <c r="AD296" s="43"/>
    </row>
    <row r="297" spans="18:30" ht="15">
      <c r="R297" s="43"/>
      <c r="S297" s="43"/>
      <c r="T297" s="43"/>
      <c r="U297" s="43"/>
      <c r="V297" s="43"/>
      <c r="W297" s="43"/>
      <c r="X297" s="43"/>
      <c r="Y297" s="43"/>
      <c r="Z297" s="43"/>
      <c r="AA297" s="43"/>
      <c r="AB297" s="43"/>
      <c r="AC297" s="43"/>
      <c r="AD297" s="43"/>
    </row>
    <row r="298" spans="18:30" ht="15">
      <c r="R298" s="43"/>
      <c r="S298" s="43"/>
      <c r="T298" s="43"/>
      <c r="U298" s="43"/>
      <c r="V298" s="43"/>
      <c r="W298" s="43"/>
      <c r="X298" s="43"/>
      <c r="Y298" s="43"/>
      <c r="Z298" s="43"/>
      <c r="AA298" s="43"/>
      <c r="AB298" s="43"/>
      <c r="AC298" s="43"/>
      <c r="AD298" s="43"/>
    </row>
    <row r="299" spans="18:30" ht="15">
      <c r="R299" s="43"/>
      <c r="S299" s="43"/>
      <c r="T299" s="43"/>
      <c r="U299" s="43"/>
      <c r="V299" s="43"/>
      <c r="W299" s="43"/>
      <c r="X299" s="43"/>
      <c r="Y299" s="43"/>
      <c r="Z299" s="43"/>
      <c r="AA299" s="43"/>
      <c r="AB299" s="43"/>
      <c r="AC299" s="43"/>
      <c r="AD299" s="43"/>
    </row>
    <row r="300" spans="18:30" ht="15">
      <c r="R300" s="43"/>
      <c r="S300" s="43"/>
      <c r="T300" s="43"/>
      <c r="U300" s="43"/>
      <c r="V300" s="43"/>
      <c r="W300" s="43"/>
      <c r="X300" s="43"/>
      <c r="Y300" s="43"/>
      <c r="Z300" s="43"/>
      <c r="AA300" s="43"/>
      <c r="AB300" s="43"/>
      <c r="AC300" s="43"/>
      <c r="AD300" s="43"/>
    </row>
    <row r="301" spans="18:30" ht="15">
      <c r="R301" s="43"/>
      <c r="S301" s="43"/>
      <c r="T301" s="43"/>
      <c r="U301" s="43"/>
      <c r="V301" s="43"/>
      <c r="W301" s="43"/>
      <c r="X301" s="43"/>
      <c r="Y301" s="43"/>
      <c r="Z301" s="43"/>
      <c r="AA301" s="43"/>
      <c r="AB301" s="43"/>
      <c r="AC301" s="43"/>
      <c r="AD301" s="43"/>
    </row>
    <row r="302" spans="18:30" ht="15">
      <c r="R302" s="43"/>
      <c r="S302" s="43"/>
      <c r="T302" s="43"/>
      <c r="U302" s="43"/>
      <c r="V302" s="43"/>
      <c r="W302" s="43"/>
      <c r="X302" s="43"/>
      <c r="Y302" s="43"/>
      <c r="Z302" s="43"/>
      <c r="AA302" s="43"/>
      <c r="AB302" s="43"/>
      <c r="AC302" s="43"/>
      <c r="AD302" s="43"/>
    </row>
    <row r="303" spans="18:30" ht="15">
      <c r="R303" s="43"/>
      <c r="S303" s="43"/>
      <c r="T303" s="43"/>
      <c r="U303" s="43"/>
      <c r="V303" s="43"/>
      <c r="W303" s="43"/>
      <c r="X303" s="43"/>
      <c r="Y303" s="43"/>
      <c r="Z303" s="43"/>
      <c r="AA303" s="43"/>
      <c r="AB303" s="43"/>
      <c r="AC303" s="43"/>
      <c r="AD303" s="43"/>
    </row>
    <row r="304" spans="18:30" ht="15">
      <c r="R304" s="43"/>
      <c r="S304" s="43"/>
      <c r="T304" s="43"/>
      <c r="U304" s="43"/>
      <c r="V304" s="43"/>
      <c r="W304" s="43"/>
      <c r="X304" s="43"/>
      <c r="Y304" s="43"/>
      <c r="Z304" s="43"/>
      <c r="AA304" s="43"/>
      <c r="AB304" s="43"/>
      <c r="AC304" s="43"/>
      <c r="AD304" s="43"/>
    </row>
    <row r="305" spans="18:30" ht="15">
      <c r="R305" s="43"/>
      <c r="S305" s="43"/>
      <c r="T305" s="43"/>
      <c r="U305" s="43"/>
      <c r="V305" s="43"/>
      <c r="W305" s="43"/>
      <c r="X305" s="43"/>
      <c r="Y305" s="43"/>
      <c r="Z305" s="43"/>
      <c r="AA305" s="43"/>
      <c r="AB305" s="43"/>
      <c r="AC305" s="43"/>
      <c r="AD305" s="43"/>
    </row>
    <row r="306" spans="18:30" ht="15">
      <c r="R306" s="43"/>
      <c r="S306" s="43"/>
      <c r="T306" s="43"/>
      <c r="U306" s="43"/>
      <c r="V306" s="43"/>
      <c r="W306" s="43"/>
      <c r="X306" s="43"/>
      <c r="Y306" s="43"/>
      <c r="Z306" s="43"/>
      <c r="AA306" s="43"/>
      <c r="AB306" s="43"/>
      <c r="AC306" s="43"/>
      <c r="AD306" s="43"/>
    </row>
    <row r="307" spans="18:30" ht="15">
      <c r="R307" s="43"/>
      <c r="S307" s="43"/>
      <c r="T307" s="43"/>
      <c r="U307" s="43"/>
      <c r="V307" s="43"/>
      <c r="W307" s="43"/>
      <c r="X307" s="43"/>
      <c r="Y307" s="43"/>
      <c r="Z307" s="43"/>
      <c r="AA307" s="43"/>
      <c r="AB307" s="43"/>
      <c r="AC307" s="43"/>
      <c r="AD307" s="43"/>
    </row>
    <row r="308" spans="18:30" ht="15">
      <c r="R308" s="43"/>
      <c r="S308" s="43"/>
      <c r="T308" s="43"/>
      <c r="U308" s="43"/>
      <c r="V308" s="43"/>
      <c r="W308" s="43"/>
      <c r="X308" s="43"/>
      <c r="Y308" s="43"/>
      <c r="Z308" s="43"/>
      <c r="AA308" s="43"/>
      <c r="AB308" s="43"/>
      <c r="AC308" s="43"/>
      <c r="AD308" s="43"/>
    </row>
    <row r="309" spans="18:30" ht="15">
      <c r="R309" s="43"/>
      <c r="S309" s="43"/>
      <c r="T309" s="43"/>
      <c r="U309" s="43"/>
      <c r="V309" s="43"/>
      <c r="W309" s="43"/>
      <c r="X309" s="43"/>
      <c r="Y309" s="43"/>
      <c r="Z309" s="43"/>
      <c r="AA309" s="43"/>
      <c r="AB309" s="43"/>
      <c r="AC309" s="43"/>
      <c r="AD309" s="43"/>
    </row>
    <row r="310" spans="18:30" ht="15">
      <c r="R310" s="43"/>
      <c r="S310" s="43"/>
      <c r="T310" s="43"/>
      <c r="U310" s="43"/>
      <c r="V310" s="43"/>
      <c r="W310" s="43"/>
      <c r="X310" s="43"/>
      <c r="Y310" s="43"/>
      <c r="Z310" s="43"/>
      <c r="AA310" s="43"/>
      <c r="AB310" s="43"/>
      <c r="AC310" s="43"/>
      <c r="AD310" s="43"/>
    </row>
    <row r="311" spans="18:30" ht="15">
      <c r="R311" s="43"/>
      <c r="S311" s="43"/>
      <c r="T311" s="43"/>
      <c r="U311" s="43"/>
      <c r="V311" s="43"/>
      <c r="W311" s="43"/>
      <c r="X311" s="43"/>
      <c r="Y311" s="43"/>
      <c r="Z311" s="43"/>
      <c r="AA311" s="43"/>
      <c r="AB311" s="43"/>
      <c r="AC311" s="43"/>
      <c r="AD311" s="43"/>
    </row>
    <row r="312" spans="18:30" ht="15">
      <c r="R312" s="43"/>
      <c r="S312" s="43"/>
      <c r="T312" s="43"/>
      <c r="U312" s="43"/>
      <c r="V312" s="43"/>
      <c r="W312" s="43"/>
      <c r="X312" s="43"/>
      <c r="Y312" s="43"/>
      <c r="Z312" s="43"/>
      <c r="AA312" s="43"/>
      <c r="AB312" s="43"/>
      <c r="AC312" s="43"/>
      <c r="AD312" s="43"/>
    </row>
    <row r="313" spans="18:30" ht="15">
      <c r="R313" s="43"/>
      <c r="S313" s="43"/>
      <c r="T313" s="43"/>
      <c r="U313" s="43"/>
      <c r="V313" s="43"/>
      <c r="W313" s="43"/>
      <c r="X313" s="43"/>
      <c r="Y313" s="43"/>
      <c r="Z313" s="43"/>
      <c r="AA313" s="43"/>
      <c r="AB313" s="43"/>
      <c r="AC313" s="43"/>
      <c r="AD313" s="43"/>
    </row>
    <row r="314" spans="18:30" ht="15">
      <c r="R314" s="43"/>
      <c r="S314" s="43"/>
      <c r="T314" s="43"/>
      <c r="U314" s="43"/>
      <c r="V314" s="43"/>
      <c r="W314" s="43"/>
      <c r="X314" s="43"/>
      <c r="Y314" s="43"/>
      <c r="Z314" s="43"/>
      <c r="AA314" s="43"/>
      <c r="AB314" s="43"/>
      <c r="AC314" s="43"/>
      <c r="AD314" s="43"/>
    </row>
    <row r="315" spans="18:30" ht="15">
      <c r="R315" s="43"/>
      <c r="S315" s="43"/>
      <c r="T315" s="43"/>
      <c r="U315" s="43"/>
      <c r="V315" s="43"/>
      <c r="W315" s="43"/>
      <c r="X315" s="43"/>
      <c r="Y315" s="43"/>
      <c r="Z315" s="43"/>
      <c r="AA315" s="43"/>
      <c r="AB315" s="43"/>
      <c r="AC315" s="43"/>
      <c r="AD315" s="43"/>
    </row>
    <row r="316" spans="18:30" ht="15">
      <c r="R316" s="43"/>
      <c r="S316" s="43"/>
      <c r="T316" s="43"/>
      <c r="U316" s="43"/>
      <c r="V316" s="43"/>
      <c r="W316" s="43"/>
      <c r="X316" s="43"/>
      <c r="Y316" s="43"/>
      <c r="Z316" s="43"/>
      <c r="AA316" s="43"/>
      <c r="AB316" s="43"/>
      <c r="AC316" s="43"/>
      <c r="AD316" s="43"/>
    </row>
    <row r="317" spans="18:30" ht="15">
      <c r="R317" s="43"/>
      <c r="S317" s="43"/>
      <c r="T317" s="43"/>
      <c r="U317" s="43"/>
      <c r="V317" s="43"/>
      <c r="W317" s="43"/>
      <c r="X317" s="43"/>
      <c r="Y317" s="43"/>
      <c r="Z317" s="43"/>
      <c r="AA317" s="43"/>
      <c r="AB317" s="43"/>
      <c r="AC317" s="43"/>
      <c r="AD317" s="43"/>
    </row>
    <row r="318" spans="18:30" ht="15">
      <c r="R318" s="43"/>
      <c r="S318" s="43"/>
      <c r="T318" s="43"/>
      <c r="U318" s="43"/>
      <c r="V318" s="43"/>
      <c r="W318" s="43"/>
      <c r="X318" s="43"/>
      <c r="Y318" s="43"/>
      <c r="Z318" s="43"/>
      <c r="AA318" s="43"/>
      <c r="AB318" s="43"/>
      <c r="AC318" s="43"/>
      <c r="AD318" s="43"/>
    </row>
    <row r="319" spans="18:30" ht="15">
      <c r="R319" s="43"/>
      <c r="S319" s="43"/>
      <c r="T319" s="43"/>
      <c r="U319" s="43"/>
      <c r="V319" s="43"/>
      <c r="W319" s="43"/>
      <c r="X319" s="43"/>
      <c r="Y319" s="43"/>
      <c r="Z319" s="43"/>
      <c r="AA319" s="43"/>
      <c r="AB319" s="43"/>
      <c r="AC319" s="43"/>
      <c r="AD319" s="43"/>
    </row>
    <row r="320" spans="18:30" ht="15">
      <c r="R320" s="43"/>
      <c r="S320" s="43"/>
      <c r="T320" s="43"/>
      <c r="U320" s="43"/>
      <c r="V320" s="43"/>
      <c r="W320" s="43"/>
      <c r="X320" s="43"/>
      <c r="Y320" s="43"/>
      <c r="Z320" s="43"/>
      <c r="AA320" s="43"/>
      <c r="AB320" s="43"/>
      <c r="AC320" s="43"/>
      <c r="AD320" s="43"/>
    </row>
    <row r="321" spans="18:30" ht="15">
      <c r="R321" s="43"/>
      <c r="S321" s="43"/>
      <c r="T321" s="43"/>
      <c r="U321" s="43"/>
      <c r="V321" s="43"/>
      <c r="W321" s="43"/>
      <c r="X321" s="43"/>
      <c r="Y321" s="43"/>
      <c r="Z321" s="43"/>
      <c r="AA321" s="43"/>
      <c r="AB321" s="43"/>
      <c r="AC321" s="43"/>
      <c r="AD321" s="43"/>
    </row>
    <row r="322" spans="18:30" ht="15">
      <c r="R322" s="43"/>
      <c r="S322" s="43"/>
      <c r="T322" s="43"/>
      <c r="U322" s="43"/>
      <c r="V322" s="43"/>
      <c r="W322" s="43"/>
      <c r="X322" s="43"/>
      <c r="Y322" s="43"/>
      <c r="Z322" s="43"/>
      <c r="AA322" s="43"/>
      <c r="AB322" s="43"/>
      <c r="AC322" s="43"/>
      <c r="AD322" s="43"/>
    </row>
    <row r="323" spans="18:30" ht="15">
      <c r="R323" s="43"/>
      <c r="S323" s="43"/>
      <c r="T323" s="43"/>
      <c r="U323" s="43"/>
      <c r="V323" s="43"/>
      <c r="W323" s="43"/>
      <c r="X323" s="43"/>
      <c r="Y323" s="43"/>
      <c r="Z323" s="43"/>
      <c r="AA323" s="43"/>
      <c r="AB323" s="43"/>
      <c r="AC323" s="43"/>
      <c r="AD323" s="43"/>
    </row>
    <row r="324" spans="18:30" ht="15">
      <c r="R324" s="43"/>
      <c r="S324" s="43"/>
      <c r="T324" s="43"/>
      <c r="U324" s="43"/>
      <c r="V324" s="43"/>
      <c r="W324" s="43"/>
      <c r="X324" s="43"/>
      <c r="Y324" s="43"/>
      <c r="Z324" s="43"/>
      <c r="AA324" s="43"/>
      <c r="AB324" s="43"/>
      <c r="AC324" s="43"/>
      <c r="AD324" s="43"/>
    </row>
    <row r="325" spans="18:30" ht="15">
      <c r="R325" s="43"/>
      <c r="S325" s="43"/>
      <c r="T325" s="43"/>
      <c r="U325" s="43"/>
      <c r="V325" s="43"/>
      <c r="W325" s="43"/>
      <c r="X325" s="43"/>
      <c r="Y325" s="43"/>
      <c r="Z325" s="43"/>
      <c r="AA325" s="43"/>
      <c r="AB325" s="43"/>
      <c r="AC325" s="43"/>
      <c r="AD325" s="43"/>
    </row>
    <row r="326" spans="18:30" ht="15">
      <c r="R326" s="43"/>
      <c r="S326" s="43"/>
      <c r="T326" s="43"/>
      <c r="U326" s="43"/>
      <c r="V326" s="43"/>
      <c r="W326" s="43"/>
      <c r="X326" s="43"/>
      <c r="Y326" s="43"/>
      <c r="Z326" s="43"/>
      <c r="AA326" s="43"/>
      <c r="AB326" s="43"/>
      <c r="AC326" s="43"/>
      <c r="AD326" s="43"/>
    </row>
    <row r="327" spans="18:30" ht="15">
      <c r="R327" s="43"/>
      <c r="S327" s="43"/>
      <c r="T327" s="43"/>
      <c r="U327" s="43"/>
      <c r="V327" s="43"/>
      <c r="W327" s="43"/>
      <c r="X327" s="43"/>
      <c r="Y327" s="43"/>
      <c r="Z327" s="43"/>
      <c r="AA327" s="43"/>
      <c r="AB327" s="43"/>
      <c r="AC327" s="43"/>
      <c r="AD327" s="43"/>
    </row>
    <row r="328" spans="18:30" ht="15">
      <c r="R328" s="43"/>
      <c r="S328" s="43"/>
      <c r="T328" s="43"/>
      <c r="U328" s="43"/>
      <c r="V328" s="43"/>
      <c r="W328" s="43"/>
      <c r="X328" s="43"/>
      <c r="Y328" s="43"/>
      <c r="Z328" s="43"/>
      <c r="AA328" s="43"/>
      <c r="AB328" s="43"/>
      <c r="AC328" s="43"/>
      <c r="AD328" s="43"/>
    </row>
    <row r="329" spans="18:30" ht="15">
      <c r="R329" s="43"/>
      <c r="S329" s="43"/>
      <c r="T329" s="43"/>
      <c r="U329" s="43"/>
      <c r="V329" s="43"/>
      <c r="W329" s="43"/>
      <c r="X329" s="43"/>
      <c r="Y329" s="43"/>
      <c r="Z329" s="43"/>
      <c r="AA329" s="43"/>
      <c r="AB329" s="43"/>
      <c r="AC329" s="43"/>
      <c r="AD329" s="43"/>
    </row>
    <row r="330" spans="18:30" ht="15">
      <c r="R330" s="43"/>
      <c r="S330" s="43"/>
      <c r="T330" s="43"/>
      <c r="U330" s="43"/>
      <c r="V330" s="43"/>
      <c r="W330" s="43"/>
      <c r="X330" s="43"/>
      <c r="Y330" s="43"/>
      <c r="Z330" s="43"/>
      <c r="AA330" s="43"/>
      <c r="AB330" s="43"/>
      <c r="AC330" s="43"/>
      <c r="AD330" s="43"/>
    </row>
    <row r="331" spans="18:30" ht="15">
      <c r="R331" s="43"/>
      <c r="S331" s="43"/>
      <c r="T331" s="43"/>
      <c r="U331" s="43"/>
      <c r="V331" s="43"/>
      <c r="W331" s="43"/>
      <c r="X331" s="43"/>
      <c r="Y331" s="43"/>
      <c r="Z331" s="43"/>
      <c r="AA331" s="43"/>
      <c r="AB331" s="43"/>
      <c r="AC331" s="43"/>
      <c r="AD331" s="43"/>
    </row>
    <row r="332" spans="18:30" ht="15">
      <c r="R332" s="43"/>
      <c r="S332" s="43"/>
      <c r="T332" s="43"/>
      <c r="U332" s="43"/>
      <c r="V332" s="43"/>
      <c r="W332" s="43"/>
      <c r="X332" s="43"/>
      <c r="Y332" s="43"/>
      <c r="Z332" s="43"/>
      <c r="AA332" s="43"/>
      <c r="AB332" s="43"/>
      <c r="AC332" s="43"/>
      <c r="AD332" s="43"/>
    </row>
    <row r="333" spans="18:30" ht="15">
      <c r="R333" s="43"/>
      <c r="S333" s="43"/>
      <c r="T333" s="43"/>
      <c r="U333" s="43"/>
      <c r="V333" s="43"/>
      <c r="W333" s="43"/>
      <c r="X333" s="43"/>
      <c r="Y333" s="43"/>
      <c r="Z333" s="43"/>
      <c r="AA333" s="43"/>
      <c r="AB333" s="43"/>
      <c r="AC333" s="43"/>
      <c r="AD333" s="43"/>
    </row>
    <row r="334" spans="18:30" ht="15">
      <c r="R334" s="43"/>
      <c r="S334" s="43"/>
      <c r="T334" s="43"/>
      <c r="U334" s="43"/>
      <c r="V334" s="43"/>
      <c r="W334" s="43"/>
      <c r="X334" s="43"/>
      <c r="Y334" s="43"/>
      <c r="Z334" s="43"/>
      <c r="AA334" s="43"/>
      <c r="AB334" s="43"/>
      <c r="AC334" s="43"/>
      <c r="AD334" s="43"/>
    </row>
    <row r="335" spans="18:30" ht="15">
      <c r="R335" s="43"/>
      <c r="S335" s="43"/>
      <c r="T335" s="43"/>
      <c r="U335" s="43"/>
      <c r="V335" s="43"/>
      <c r="W335" s="43"/>
      <c r="X335" s="43"/>
      <c r="Y335" s="43"/>
      <c r="Z335" s="43"/>
      <c r="AA335" s="43"/>
      <c r="AB335" s="43"/>
      <c r="AC335" s="43"/>
      <c r="AD335" s="43"/>
    </row>
    <row r="336" spans="18:30" ht="15">
      <c r="R336" s="43"/>
      <c r="S336" s="43"/>
      <c r="T336" s="43"/>
      <c r="U336" s="43"/>
      <c r="V336" s="43"/>
      <c r="W336" s="43"/>
      <c r="X336" s="43"/>
      <c r="Y336" s="43"/>
      <c r="Z336" s="43"/>
      <c r="AA336" s="43"/>
      <c r="AB336" s="43"/>
      <c r="AC336" s="43"/>
      <c r="AD336" s="43"/>
    </row>
    <row r="337" spans="18:30" ht="15">
      <c r="R337" s="43"/>
      <c r="S337" s="43"/>
      <c r="T337" s="43"/>
      <c r="U337" s="43"/>
      <c r="V337" s="43"/>
      <c r="W337" s="43"/>
      <c r="X337" s="43"/>
      <c r="Y337" s="43"/>
      <c r="Z337" s="43"/>
      <c r="AA337" s="43"/>
      <c r="AB337" s="43"/>
      <c r="AC337" s="43"/>
      <c r="AD337" s="43"/>
    </row>
    <row r="338" spans="18:30" ht="15">
      <c r="R338" s="43"/>
      <c r="S338" s="43"/>
      <c r="T338" s="43"/>
      <c r="U338" s="43"/>
      <c r="V338" s="43"/>
      <c r="W338" s="43"/>
      <c r="X338" s="43"/>
      <c r="Y338" s="43"/>
      <c r="Z338" s="43"/>
      <c r="AA338" s="43"/>
      <c r="AB338" s="43"/>
      <c r="AC338" s="43"/>
      <c r="AD338" s="43"/>
    </row>
    <row r="339" spans="18:30" ht="15">
      <c r="R339" s="43"/>
      <c r="S339" s="43"/>
      <c r="T339" s="43"/>
      <c r="U339" s="43"/>
      <c r="V339" s="43"/>
      <c r="W339" s="43"/>
      <c r="X339" s="43"/>
      <c r="Y339" s="43"/>
      <c r="Z339" s="43"/>
      <c r="AA339" s="43"/>
      <c r="AB339" s="43"/>
      <c r="AC339" s="43"/>
      <c r="AD339" s="43"/>
    </row>
    <row r="340" spans="18:30" ht="15">
      <c r="R340" s="43"/>
      <c r="S340" s="43"/>
      <c r="T340" s="43"/>
      <c r="U340" s="43"/>
      <c r="V340" s="43"/>
      <c r="W340" s="43"/>
      <c r="X340" s="43"/>
      <c r="Y340" s="43"/>
      <c r="Z340" s="43"/>
      <c r="AA340" s="43"/>
      <c r="AB340" s="43"/>
      <c r="AC340" s="43"/>
      <c r="AD340" s="43"/>
    </row>
    <row r="341" spans="18:30" ht="15">
      <c r="R341" s="43"/>
      <c r="S341" s="43"/>
      <c r="T341" s="43"/>
      <c r="U341" s="43"/>
      <c r="V341" s="43"/>
      <c r="W341" s="43"/>
      <c r="X341" s="43"/>
      <c r="Y341" s="43"/>
      <c r="Z341" s="43"/>
      <c r="AA341" s="43"/>
      <c r="AB341" s="43"/>
      <c r="AC341" s="43"/>
      <c r="AD341" s="43"/>
    </row>
    <row r="342" spans="18:30" ht="15">
      <c r="R342" s="43"/>
      <c r="S342" s="43"/>
      <c r="T342" s="43"/>
      <c r="U342" s="43"/>
      <c r="V342" s="43"/>
      <c r="W342" s="43"/>
      <c r="X342" s="43"/>
      <c r="Y342" s="43"/>
      <c r="Z342" s="43"/>
      <c r="AA342" s="43"/>
      <c r="AB342" s="43"/>
      <c r="AC342" s="43"/>
      <c r="AD342" s="43"/>
    </row>
    <row r="343" spans="18:30" ht="15">
      <c r="R343" s="43"/>
      <c r="S343" s="43"/>
      <c r="T343" s="43"/>
      <c r="U343" s="43"/>
      <c r="V343" s="43"/>
      <c r="W343" s="43"/>
      <c r="X343" s="43"/>
      <c r="Y343" s="43"/>
      <c r="Z343" s="43"/>
      <c r="AA343" s="43"/>
      <c r="AB343" s="43"/>
      <c r="AC343" s="43"/>
      <c r="AD343" s="43"/>
    </row>
    <row r="344" spans="18:30" ht="15">
      <c r="R344" s="43"/>
      <c r="S344" s="43"/>
      <c r="T344" s="43"/>
      <c r="U344" s="43"/>
      <c r="V344" s="43"/>
      <c r="W344" s="43"/>
      <c r="X344" s="43"/>
      <c r="Y344" s="43"/>
      <c r="Z344" s="43"/>
      <c r="AA344" s="43"/>
      <c r="AB344" s="43"/>
      <c r="AC344" s="43"/>
      <c r="AD344" s="43"/>
    </row>
    <row r="345" spans="18:30" ht="15">
      <c r="R345" s="43"/>
      <c r="S345" s="43"/>
      <c r="T345" s="43"/>
      <c r="U345" s="43"/>
      <c r="V345" s="43"/>
      <c r="W345" s="43"/>
      <c r="X345" s="43"/>
      <c r="Y345" s="43"/>
      <c r="Z345" s="43"/>
      <c r="AA345" s="43"/>
      <c r="AB345" s="43"/>
      <c r="AC345" s="43"/>
      <c r="AD345" s="43"/>
    </row>
    <row r="346" spans="18:30" ht="15">
      <c r="R346" s="43"/>
      <c r="S346" s="43"/>
      <c r="T346" s="43"/>
      <c r="U346" s="43"/>
      <c r="V346" s="43"/>
      <c r="W346" s="43"/>
      <c r="X346" s="43"/>
      <c r="Y346" s="43"/>
      <c r="Z346" s="43"/>
      <c r="AA346" s="43"/>
      <c r="AB346" s="43"/>
      <c r="AC346" s="43"/>
      <c r="AD346" s="43"/>
    </row>
    <row r="347" spans="18:30" ht="15">
      <c r="R347" s="43"/>
      <c r="S347" s="43"/>
      <c r="T347" s="43"/>
      <c r="U347" s="43"/>
      <c r="V347" s="43"/>
      <c r="W347" s="43"/>
      <c r="X347" s="43"/>
      <c r="Y347" s="43"/>
      <c r="Z347" s="43"/>
      <c r="AA347" s="43"/>
      <c r="AB347" s="43"/>
      <c r="AC347" s="43"/>
      <c r="AD347" s="43"/>
    </row>
    <row r="348" spans="18:30" ht="15">
      <c r="R348" s="43"/>
      <c r="S348" s="43"/>
      <c r="T348" s="43"/>
      <c r="U348" s="43"/>
      <c r="V348" s="43"/>
      <c r="W348" s="43"/>
      <c r="X348" s="43"/>
      <c r="Y348" s="43"/>
      <c r="Z348" s="43"/>
      <c r="AA348" s="43"/>
      <c r="AB348" s="43"/>
      <c r="AC348" s="43"/>
      <c r="AD348" s="43"/>
    </row>
    <row r="349" spans="18:30" ht="15">
      <c r="R349" s="43"/>
      <c r="S349" s="43"/>
      <c r="T349" s="43"/>
      <c r="U349" s="43"/>
      <c r="V349" s="43"/>
      <c r="W349" s="43"/>
      <c r="X349" s="43"/>
      <c r="Y349" s="43"/>
      <c r="Z349" s="43"/>
      <c r="AA349" s="43"/>
      <c r="AB349" s="43"/>
      <c r="AC349" s="43"/>
      <c r="AD349" s="43"/>
    </row>
    <row r="350" spans="18:30" ht="15">
      <c r="R350" s="43"/>
      <c r="S350" s="43"/>
      <c r="T350" s="43"/>
      <c r="U350" s="43"/>
      <c r="V350" s="43"/>
      <c r="W350" s="43"/>
      <c r="X350" s="43"/>
      <c r="Y350" s="43"/>
      <c r="Z350" s="43"/>
      <c r="AA350" s="43"/>
      <c r="AB350" s="43"/>
      <c r="AC350" s="43"/>
      <c r="AD350" s="43"/>
    </row>
    <row r="351" spans="18:30" ht="15">
      <c r="R351" s="43"/>
      <c r="S351" s="43"/>
      <c r="T351" s="43"/>
      <c r="U351" s="43"/>
      <c r="V351" s="43"/>
      <c r="W351" s="43"/>
      <c r="X351" s="43"/>
      <c r="Y351" s="43"/>
      <c r="Z351" s="43"/>
      <c r="AA351" s="43"/>
      <c r="AB351" s="43"/>
      <c r="AC351" s="43"/>
      <c r="AD351" s="43"/>
    </row>
    <row r="352" spans="18:30" ht="15">
      <c r="R352" s="43"/>
      <c r="S352" s="43"/>
      <c r="T352" s="43"/>
      <c r="U352" s="43"/>
      <c r="V352" s="43"/>
      <c r="W352" s="43"/>
      <c r="X352" s="43"/>
      <c r="Y352" s="43"/>
      <c r="Z352" s="43"/>
      <c r="AA352" s="43"/>
      <c r="AB352" s="43"/>
      <c r="AC352" s="43"/>
      <c r="AD352" s="43"/>
    </row>
    <row r="353" spans="18:30" ht="15">
      <c r="R353" s="43"/>
      <c r="S353" s="43"/>
      <c r="T353" s="43"/>
      <c r="U353" s="43"/>
      <c r="V353" s="43"/>
      <c r="W353" s="43"/>
      <c r="X353" s="43"/>
      <c r="Y353" s="43"/>
      <c r="Z353" s="43"/>
      <c r="AA353" s="43"/>
      <c r="AB353" s="43"/>
      <c r="AC353" s="43"/>
      <c r="AD353" s="43"/>
    </row>
    <row r="354" spans="18:30" ht="15">
      <c r="R354" s="43"/>
      <c r="S354" s="43"/>
      <c r="T354" s="43"/>
      <c r="U354" s="43"/>
      <c r="V354" s="43"/>
      <c r="W354" s="43"/>
      <c r="X354" s="43"/>
      <c r="Y354" s="43"/>
      <c r="Z354" s="43"/>
      <c r="AA354" s="43"/>
      <c r="AB354" s="43"/>
      <c r="AC354" s="43"/>
      <c r="AD354" s="43"/>
    </row>
    <row r="355" spans="18:30" ht="15">
      <c r="R355" s="43"/>
      <c r="S355" s="43"/>
      <c r="T355" s="43"/>
      <c r="U355" s="43"/>
      <c r="V355" s="43"/>
      <c r="W355" s="43"/>
      <c r="X355" s="43"/>
      <c r="Y355" s="43"/>
      <c r="Z355" s="43"/>
      <c r="AA355" s="43"/>
      <c r="AB355" s="43"/>
      <c r="AC355" s="43"/>
      <c r="AD355" s="43"/>
    </row>
    <row r="356" spans="18:30" ht="15">
      <c r="R356" s="43"/>
      <c r="S356" s="43"/>
      <c r="T356" s="43"/>
      <c r="U356" s="43"/>
      <c r="V356" s="43"/>
      <c r="W356" s="43"/>
      <c r="X356" s="43"/>
      <c r="Y356" s="43"/>
      <c r="Z356" s="43"/>
      <c r="AA356" s="43"/>
      <c r="AB356" s="43"/>
      <c r="AC356" s="43"/>
      <c r="AD356" s="43"/>
    </row>
    <row r="357" spans="18:30" ht="15">
      <c r="R357" s="43"/>
      <c r="S357" s="43"/>
      <c r="T357" s="43"/>
      <c r="U357" s="43"/>
      <c r="V357" s="43"/>
      <c r="W357" s="43"/>
      <c r="X357" s="43"/>
      <c r="Y357" s="43"/>
      <c r="Z357" s="43"/>
      <c r="AA357" s="43"/>
      <c r="AB357" s="43"/>
      <c r="AC357" s="43"/>
      <c r="AD357" s="43"/>
    </row>
    <row r="358" spans="18:30" ht="15">
      <c r="R358" s="43"/>
      <c r="S358" s="43"/>
      <c r="T358" s="43"/>
      <c r="U358" s="43"/>
      <c r="V358" s="43"/>
      <c r="W358" s="43"/>
      <c r="X358" s="43"/>
      <c r="Y358" s="43"/>
      <c r="Z358" s="43"/>
      <c r="AA358" s="43"/>
      <c r="AB358" s="43"/>
      <c r="AC358" s="43"/>
      <c r="AD358" s="43"/>
    </row>
    <row r="359" spans="18:30" ht="15">
      <c r="R359" s="43"/>
      <c r="S359" s="43"/>
      <c r="T359" s="43"/>
      <c r="U359" s="43"/>
      <c r="V359" s="43"/>
      <c r="W359" s="43"/>
      <c r="X359" s="43"/>
      <c r="Y359" s="43"/>
      <c r="Z359" s="43"/>
      <c r="AA359" s="43"/>
      <c r="AB359" s="43"/>
      <c r="AC359" s="43"/>
      <c r="AD359" s="43"/>
    </row>
    <row r="360" spans="18:30" ht="15">
      <c r="R360" s="43"/>
      <c r="S360" s="43"/>
      <c r="T360" s="43"/>
      <c r="U360" s="43"/>
      <c r="V360" s="43"/>
      <c r="W360" s="43"/>
      <c r="X360" s="43"/>
      <c r="Y360" s="43"/>
      <c r="Z360" s="43"/>
      <c r="AA360" s="43"/>
      <c r="AB360" s="43"/>
      <c r="AC360" s="43"/>
      <c r="AD360" s="43"/>
    </row>
    <row r="361" spans="18:30" ht="15">
      <c r="R361" s="43"/>
      <c r="S361" s="43"/>
      <c r="T361" s="43"/>
      <c r="U361" s="43"/>
      <c r="V361" s="43"/>
      <c r="W361" s="43"/>
      <c r="X361" s="43"/>
      <c r="Y361" s="43"/>
      <c r="Z361" s="43"/>
      <c r="AA361" s="43"/>
      <c r="AB361" s="43"/>
      <c r="AC361" s="43"/>
      <c r="AD361" s="43"/>
    </row>
    <row r="362" spans="18:30" ht="15">
      <c r="R362" s="43"/>
      <c r="S362" s="43"/>
      <c r="T362" s="43"/>
      <c r="U362" s="43"/>
      <c r="V362" s="43"/>
      <c r="W362" s="43"/>
      <c r="X362" s="43"/>
      <c r="Y362" s="43"/>
      <c r="Z362" s="43"/>
      <c r="AA362" s="43"/>
      <c r="AB362" s="43"/>
      <c r="AC362" s="43"/>
      <c r="AD362" s="43"/>
    </row>
    <row r="363" spans="18:30" ht="15">
      <c r="R363" s="43"/>
      <c r="S363" s="43"/>
      <c r="T363" s="43"/>
      <c r="U363" s="43"/>
      <c r="V363" s="43"/>
      <c r="W363" s="43"/>
      <c r="X363" s="43"/>
      <c r="Y363" s="43"/>
      <c r="Z363" s="43"/>
      <c r="AA363" s="43"/>
      <c r="AB363" s="43"/>
      <c r="AC363" s="43"/>
      <c r="AD363" s="43"/>
    </row>
    <row r="364" spans="18:30" ht="15">
      <c r="R364" s="43"/>
      <c r="S364" s="43"/>
      <c r="T364" s="43"/>
      <c r="U364" s="43"/>
      <c r="V364" s="43"/>
      <c r="W364" s="43"/>
      <c r="X364" s="43"/>
      <c r="Y364" s="43"/>
      <c r="Z364" s="43"/>
      <c r="AA364" s="43"/>
      <c r="AB364" s="43"/>
      <c r="AC364" s="43"/>
      <c r="AD364" s="43"/>
    </row>
    <row r="365" spans="18:30" ht="15">
      <c r="R365" s="43"/>
      <c r="S365" s="43"/>
      <c r="T365" s="43"/>
      <c r="U365" s="43"/>
      <c r="V365" s="43"/>
      <c r="W365" s="43"/>
      <c r="X365" s="43"/>
      <c r="Y365" s="43"/>
      <c r="Z365" s="43"/>
      <c r="AA365" s="43"/>
      <c r="AB365" s="43"/>
      <c r="AC365" s="43"/>
      <c r="AD365" s="43"/>
    </row>
    <row r="366" spans="18:30" ht="15">
      <c r="R366" s="43"/>
      <c r="S366" s="43"/>
      <c r="T366" s="43"/>
      <c r="U366" s="43"/>
      <c r="V366" s="43"/>
      <c r="W366" s="43"/>
      <c r="X366" s="43"/>
      <c r="Y366" s="43"/>
      <c r="Z366" s="43"/>
      <c r="AA366" s="43"/>
      <c r="AB366" s="43"/>
      <c r="AC366" s="43"/>
      <c r="AD366" s="43"/>
    </row>
    <row r="367" spans="18:30" ht="15">
      <c r="R367" s="43"/>
      <c r="S367" s="43"/>
      <c r="T367" s="43"/>
      <c r="U367" s="43"/>
      <c r="V367" s="43"/>
      <c r="W367" s="43"/>
      <c r="X367" s="43"/>
      <c r="Y367" s="43"/>
      <c r="Z367" s="43"/>
      <c r="AA367" s="43"/>
      <c r="AB367" s="43"/>
      <c r="AC367" s="43"/>
      <c r="AD367" s="43"/>
    </row>
    <row r="368" spans="18:30" ht="15">
      <c r="R368" s="43"/>
      <c r="S368" s="43"/>
      <c r="T368" s="43"/>
      <c r="U368" s="43"/>
      <c r="V368" s="43"/>
      <c r="W368" s="43"/>
      <c r="X368" s="43"/>
      <c r="Y368" s="43"/>
      <c r="Z368" s="43"/>
      <c r="AA368" s="43"/>
      <c r="AB368" s="43"/>
      <c r="AC368" s="43"/>
      <c r="AD368" s="43"/>
    </row>
    <row r="369" spans="18:30" ht="15">
      <c r="R369" s="43"/>
      <c r="S369" s="43"/>
      <c r="T369" s="43"/>
      <c r="U369" s="43"/>
      <c r="V369" s="43"/>
      <c r="W369" s="43"/>
      <c r="X369" s="43"/>
      <c r="Y369" s="43"/>
      <c r="Z369" s="43"/>
      <c r="AA369" s="43"/>
      <c r="AB369" s="43"/>
      <c r="AC369" s="43"/>
      <c r="AD369" s="43"/>
    </row>
    <row r="370" spans="18:30" ht="15">
      <c r="R370" s="43"/>
      <c r="S370" s="43"/>
      <c r="T370" s="43"/>
      <c r="U370" s="43"/>
      <c r="V370" s="43"/>
      <c r="W370" s="43"/>
      <c r="X370" s="43"/>
      <c r="Y370" s="43"/>
      <c r="Z370" s="43"/>
      <c r="AA370" s="43"/>
      <c r="AB370" s="43"/>
      <c r="AC370" s="43"/>
      <c r="AD370" s="43"/>
    </row>
    <row r="371" spans="18:30" ht="15">
      <c r="R371" s="43"/>
      <c r="S371" s="43"/>
      <c r="T371" s="43"/>
      <c r="U371" s="43"/>
      <c r="V371" s="43"/>
      <c r="W371" s="43"/>
      <c r="X371" s="43"/>
      <c r="Y371" s="43"/>
      <c r="Z371" s="43"/>
      <c r="AA371" s="43"/>
      <c r="AB371" s="43"/>
      <c r="AC371" s="43"/>
      <c r="AD371" s="43"/>
    </row>
    <row r="372" spans="18:30" ht="15">
      <c r="R372" s="43"/>
      <c r="S372" s="43"/>
      <c r="T372" s="43"/>
      <c r="U372" s="43"/>
      <c r="V372" s="43"/>
      <c r="W372" s="43"/>
      <c r="X372" s="43"/>
      <c r="Y372" s="43"/>
      <c r="Z372" s="43"/>
      <c r="AA372" s="43"/>
      <c r="AB372" s="43"/>
      <c r="AC372" s="43"/>
      <c r="AD372" s="43"/>
    </row>
    <row r="373" spans="18:30" ht="15">
      <c r="R373" s="43"/>
      <c r="S373" s="43"/>
      <c r="T373" s="43"/>
      <c r="U373" s="43"/>
      <c r="V373" s="43"/>
      <c r="W373" s="43"/>
      <c r="X373" s="43"/>
      <c r="Y373" s="43"/>
      <c r="Z373" s="43"/>
      <c r="AA373" s="43"/>
      <c r="AB373" s="43"/>
      <c r="AC373" s="43"/>
      <c r="AD373" s="43"/>
    </row>
    <row r="374" spans="18:30" ht="15">
      <c r="R374" s="43"/>
      <c r="S374" s="43"/>
      <c r="T374" s="43"/>
      <c r="U374" s="43"/>
      <c r="V374" s="43"/>
      <c r="W374" s="43"/>
      <c r="X374" s="43"/>
      <c r="Y374" s="43"/>
      <c r="Z374" s="43"/>
      <c r="AA374" s="43"/>
      <c r="AB374" s="43"/>
      <c r="AC374" s="43"/>
      <c r="AD374" s="43"/>
    </row>
    <row r="375" spans="18:30" ht="15">
      <c r="R375" s="43"/>
      <c r="S375" s="43"/>
      <c r="T375" s="43"/>
      <c r="U375" s="43"/>
      <c r="V375" s="43"/>
      <c r="W375" s="43"/>
      <c r="X375" s="43"/>
      <c r="Y375" s="43"/>
      <c r="Z375" s="43"/>
      <c r="AA375" s="43"/>
      <c r="AB375" s="43"/>
      <c r="AC375" s="43"/>
      <c r="AD375" s="43"/>
    </row>
    <row r="376" spans="18:30" ht="15">
      <c r="R376" s="43"/>
      <c r="S376" s="43"/>
      <c r="T376" s="43"/>
      <c r="U376" s="43"/>
      <c r="V376" s="43"/>
      <c r="W376" s="43"/>
      <c r="X376" s="43"/>
      <c r="Y376" s="43"/>
      <c r="Z376" s="43"/>
      <c r="AA376" s="43"/>
      <c r="AB376" s="43"/>
      <c r="AC376" s="43"/>
      <c r="AD376" s="43"/>
    </row>
    <row r="377" spans="18:30" ht="15">
      <c r="R377" s="43"/>
      <c r="S377" s="43"/>
      <c r="T377" s="43"/>
      <c r="U377" s="43"/>
      <c r="V377" s="43"/>
      <c r="W377" s="43"/>
      <c r="X377" s="43"/>
      <c r="Y377" s="43"/>
      <c r="Z377" s="43"/>
      <c r="AA377" s="43"/>
      <c r="AB377" s="43"/>
      <c r="AC377" s="43"/>
      <c r="AD377" s="43"/>
    </row>
    <row r="378" spans="18:30" ht="15">
      <c r="R378" s="43"/>
      <c r="S378" s="43"/>
      <c r="T378" s="43"/>
      <c r="U378" s="43"/>
      <c r="V378" s="43"/>
      <c r="W378" s="43"/>
      <c r="X378" s="43"/>
      <c r="Y378" s="43"/>
      <c r="Z378" s="43"/>
      <c r="AA378" s="43"/>
      <c r="AB378" s="43"/>
      <c r="AC378" s="43"/>
      <c r="AD378" s="43"/>
    </row>
    <row r="379" spans="18:30" ht="15">
      <c r="R379" s="43"/>
      <c r="S379" s="43"/>
      <c r="T379" s="43"/>
      <c r="U379" s="43"/>
      <c r="V379" s="43"/>
      <c r="W379" s="43"/>
      <c r="X379" s="43"/>
      <c r="Y379" s="43"/>
      <c r="Z379" s="43"/>
      <c r="AA379" s="43"/>
      <c r="AB379" s="43"/>
      <c r="AC379" s="43"/>
      <c r="AD379" s="43"/>
    </row>
    <row r="380" spans="18:30" ht="15">
      <c r="R380" s="43"/>
      <c r="S380" s="43"/>
      <c r="T380" s="43"/>
      <c r="U380" s="43"/>
      <c r="V380" s="43"/>
      <c r="W380" s="43"/>
      <c r="X380" s="43"/>
      <c r="Y380" s="43"/>
      <c r="Z380" s="43"/>
      <c r="AA380" s="43"/>
      <c r="AB380" s="43"/>
      <c r="AC380" s="43"/>
      <c r="AD380" s="43"/>
    </row>
    <row r="381" spans="18:30" ht="15">
      <c r="R381" s="43"/>
      <c r="S381" s="43"/>
      <c r="T381" s="43"/>
      <c r="U381" s="43"/>
      <c r="V381" s="43"/>
      <c r="W381" s="43"/>
      <c r="X381" s="43"/>
      <c r="Y381" s="43"/>
      <c r="Z381" s="43"/>
      <c r="AA381" s="43"/>
      <c r="AB381" s="43"/>
      <c r="AC381" s="43"/>
      <c r="AD381" s="43"/>
    </row>
    <row r="382" spans="18:30" ht="15">
      <c r="R382" s="43"/>
      <c r="S382" s="43"/>
      <c r="T382" s="43"/>
      <c r="U382" s="43"/>
      <c r="V382" s="43"/>
      <c r="W382" s="43"/>
      <c r="X382" s="43"/>
      <c r="Y382" s="43"/>
      <c r="Z382" s="43"/>
      <c r="AA382" s="43"/>
      <c r="AB382" s="43"/>
      <c r="AC382" s="43"/>
      <c r="AD382" s="43"/>
    </row>
    <row r="383" spans="18:30" ht="15">
      <c r="R383" s="43"/>
      <c r="S383" s="43"/>
      <c r="T383" s="43"/>
      <c r="U383" s="43"/>
      <c r="V383" s="43"/>
      <c r="W383" s="43"/>
      <c r="X383" s="43"/>
      <c r="Y383" s="43"/>
      <c r="Z383" s="43"/>
      <c r="AA383" s="43"/>
      <c r="AB383" s="43"/>
      <c r="AC383" s="43"/>
      <c r="AD383" s="43"/>
    </row>
    <row r="384" spans="18:30" ht="15">
      <c r="R384" s="43"/>
      <c r="S384" s="43"/>
      <c r="T384" s="43"/>
      <c r="U384" s="43"/>
      <c r="V384" s="43"/>
      <c r="W384" s="43"/>
      <c r="X384" s="43"/>
      <c r="Y384" s="43"/>
      <c r="Z384" s="43"/>
      <c r="AA384" s="43"/>
      <c r="AB384" s="43"/>
      <c r="AC384" s="43"/>
      <c r="AD384" s="43"/>
    </row>
    <row r="385" spans="18:30" ht="15">
      <c r="R385" s="43"/>
      <c r="S385" s="43"/>
      <c r="T385" s="43"/>
      <c r="U385" s="43"/>
      <c r="V385" s="43"/>
      <c r="W385" s="43"/>
      <c r="X385" s="43"/>
      <c r="Y385" s="43"/>
      <c r="Z385" s="43"/>
      <c r="AA385" s="43"/>
      <c r="AB385" s="43"/>
      <c r="AC385" s="43"/>
      <c r="AD385" s="43"/>
    </row>
    <row r="386" spans="18:30" ht="15">
      <c r="R386" s="43"/>
      <c r="S386" s="43"/>
      <c r="T386" s="43"/>
      <c r="U386" s="43"/>
      <c r="V386" s="43"/>
      <c r="W386" s="43"/>
      <c r="X386" s="43"/>
      <c r="Y386" s="43"/>
      <c r="Z386" s="43"/>
      <c r="AA386" s="43"/>
      <c r="AB386" s="43"/>
      <c r="AC386" s="43"/>
      <c r="AD386" s="43"/>
    </row>
    <row r="387" spans="18:30" ht="15">
      <c r="R387" s="43"/>
      <c r="S387" s="43"/>
      <c r="T387" s="43"/>
      <c r="U387" s="43"/>
      <c r="V387" s="43"/>
      <c r="W387" s="43"/>
      <c r="X387" s="43"/>
      <c r="Y387" s="43"/>
      <c r="Z387" s="43"/>
      <c r="AA387" s="43"/>
      <c r="AB387" s="43"/>
      <c r="AC387" s="43"/>
      <c r="AD387" s="43"/>
    </row>
    <row r="388" spans="18:30" ht="15">
      <c r="R388" s="43"/>
      <c r="S388" s="43"/>
      <c r="T388" s="43"/>
      <c r="U388" s="43"/>
      <c r="V388" s="43"/>
      <c r="W388" s="43"/>
      <c r="X388" s="43"/>
      <c r="Y388" s="43"/>
      <c r="Z388" s="43"/>
      <c r="AA388" s="43"/>
      <c r="AB388" s="43"/>
      <c r="AC388" s="43"/>
      <c r="AD388" s="43"/>
    </row>
    <row r="389" spans="18:30" ht="15">
      <c r="R389" s="43"/>
      <c r="S389" s="43"/>
      <c r="T389" s="43"/>
      <c r="U389" s="43"/>
      <c r="V389" s="43"/>
      <c r="W389" s="43"/>
      <c r="X389" s="43"/>
      <c r="Y389" s="43"/>
      <c r="Z389" s="43"/>
      <c r="AA389" s="43"/>
      <c r="AB389" s="43"/>
      <c r="AC389" s="43"/>
      <c r="AD389" s="43"/>
    </row>
    <row r="390" spans="18:30" ht="15">
      <c r="R390" s="43"/>
      <c r="S390" s="43"/>
      <c r="T390" s="43"/>
      <c r="U390" s="43"/>
      <c r="V390" s="43"/>
      <c r="W390" s="43"/>
      <c r="X390" s="43"/>
      <c r="Y390" s="43"/>
      <c r="Z390" s="43"/>
      <c r="AA390" s="43"/>
      <c r="AB390" s="43"/>
      <c r="AC390" s="43"/>
      <c r="AD390" s="43"/>
    </row>
    <row r="391" spans="18:30" ht="15">
      <c r="R391" s="43"/>
      <c r="S391" s="43"/>
      <c r="T391" s="43"/>
      <c r="U391" s="43"/>
      <c r="V391" s="43"/>
      <c r="W391" s="43"/>
      <c r="X391" s="43"/>
      <c r="Y391" s="43"/>
      <c r="Z391" s="43"/>
      <c r="AA391" s="43"/>
      <c r="AB391" s="43"/>
      <c r="AC391" s="43"/>
      <c r="AD391" s="43"/>
    </row>
    <row r="392" spans="18:30" ht="15">
      <c r="R392" s="43"/>
      <c r="S392" s="43"/>
      <c r="T392" s="43"/>
      <c r="U392" s="43"/>
      <c r="V392" s="43"/>
      <c r="W392" s="43"/>
      <c r="X392" s="43"/>
      <c r="Y392" s="43"/>
      <c r="Z392" s="43"/>
      <c r="AA392" s="43"/>
      <c r="AB392" s="43"/>
      <c r="AC392" s="43"/>
      <c r="AD392" s="43"/>
    </row>
    <row r="393" spans="18:30" ht="15">
      <c r="R393" s="43"/>
      <c r="S393" s="43"/>
      <c r="T393" s="43"/>
      <c r="U393" s="43"/>
      <c r="V393" s="43"/>
      <c r="W393" s="43"/>
      <c r="X393" s="43"/>
      <c r="Y393" s="43"/>
      <c r="Z393" s="43"/>
      <c r="AA393" s="43"/>
      <c r="AB393" s="43"/>
      <c r="AC393" s="43"/>
      <c r="AD393" s="43"/>
    </row>
    <row r="394" spans="18:30" ht="15">
      <c r="R394" s="43"/>
      <c r="S394" s="43"/>
      <c r="T394" s="43"/>
      <c r="U394" s="43"/>
      <c r="V394" s="43"/>
      <c r="W394" s="43"/>
      <c r="X394" s="43"/>
      <c r="Y394" s="43"/>
      <c r="Z394" s="43"/>
      <c r="AA394" s="43"/>
      <c r="AB394" s="43"/>
      <c r="AC394" s="43"/>
      <c r="AD394" s="43"/>
    </row>
    <row r="395" spans="18:30" ht="15">
      <c r="R395" s="43"/>
      <c r="S395" s="43"/>
      <c r="T395" s="43"/>
      <c r="U395" s="43"/>
      <c r="V395" s="43"/>
      <c r="W395" s="43"/>
      <c r="X395" s="43"/>
      <c r="Y395" s="43"/>
      <c r="Z395" s="43"/>
      <c r="AA395" s="43"/>
      <c r="AB395" s="43"/>
      <c r="AC395" s="43"/>
      <c r="AD395" s="43"/>
    </row>
    <row r="396" spans="18:30" ht="15">
      <c r="R396" s="43"/>
      <c r="S396" s="43"/>
      <c r="T396" s="43"/>
      <c r="U396" s="43"/>
      <c r="V396" s="43"/>
      <c r="W396" s="43"/>
      <c r="X396" s="43"/>
      <c r="Y396" s="43"/>
      <c r="Z396" s="43"/>
      <c r="AA396" s="43"/>
      <c r="AB396" s="43"/>
      <c r="AC396" s="43"/>
      <c r="AD396" s="43"/>
    </row>
    <row r="397" spans="18:30" ht="15">
      <c r="R397" s="43"/>
      <c r="S397" s="43"/>
      <c r="T397" s="43"/>
      <c r="U397" s="43"/>
      <c r="V397" s="43"/>
      <c r="W397" s="43"/>
      <c r="X397" s="43"/>
      <c r="Y397" s="43"/>
      <c r="Z397" s="43"/>
      <c r="AA397" s="43"/>
      <c r="AB397" s="43"/>
      <c r="AC397" s="43"/>
      <c r="AD397" s="43"/>
    </row>
    <row r="398" spans="18:30" ht="15">
      <c r="R398" s="43"/>
      <c r="S398" s="43"/>
      <c r="T398" s="43"/>
      <c r="U398" s="43"/>
      <c r="V398" s="43"/>
      <c r="W398" s="43"/>
      <c r="X398" s="43"/>
      <c r="Y398" s="43"/>
      <c r="Z398" s="43"/>
      <c r="AA398" s="43"/>
      <c r="AB398" s="43"/>
      <c r="AC398" s="43"/>
      <c r="AD398" s="43"/>
    </row>
    <row r="399" spans="18:30" ht="15">
      <c r="R399" s="43"/>
      <c r="S399" s="43"/>
      <c r="T399" s="43"/>
      <c r="U399" s="43"/>
      <c r="V399" s="43"/>
      <c r="W399" s="43"/>
      <c r="X399" s="43"/>
      <c r="Y399" s="43"/>
      <c r="Z399" s="43"/>
      <c r="AA399" s="43"/>
      <c r="AB399" s="43"/>
      <c r="AC399" s="43"/>
      <c r="AD399" s="43"/>
    </row>
    <row r="400" spans="18:30" ht="15">
      <c r="R400" s="43"/>
      <c r="S400" s="43"/>
      <c r="T400" s="43"/>
      <c r="U400" s="43"/>
      <c r="V400" s="43"/>
      <c r="W400" s="43"/>
      <c r="X400" s="43"/>
      <c r="Y400" s="43"/>
      <c r="Z400" s="43"/>
      <c r="AA400" s="43"/>
      <c r="AB400" s="43"/>
      <c r="AC400" s="43"/>
      <c r="AD400" s="43"/>
    </row>
    <row r="401" spans="18:30" ht="15">
      <c r="R401" s="43"/>
      <c r="S401" s="43"/>
      <c r="T401" s="43"/>
      <c r="U401" s="43"/>
      <c r="V401" s="43"/>
      <c r="W401" s="43"/>
      <c r="X401" s="43"/>
      <c r="Y401" s="43"/>
      <c r="Z401" s="43"/>
      <c r="AA401" s="43"/>
      <c r="AB401" s="43"/>
      <c r="AC401" s="43"/>
      <c r="AD401" s="43"/>
    </row>
    <row r="402" spans="18:30" ht="15">
      <c r="R402" s="43"/>
      <c r="S402" s="43"/>
      <c r="T402" s="43"/>
      <c r="U402" s="43"/>
      <c r="V402" s="43"/>
      <c r="W402" s="43"/>
      <c r="X402" s="43"/>
      <c r="Y402" s="43"/>
      <c r="Z402" s="43"/>
      <c r="AA402" s="43"/>
      <c r="AB402" s="43"/>
      <c r="AC402" s="43"/>
      <c r="AD402" s="43"/>
    </row>
    <row r="403" spans="18:30" ht="15">
      <c r="R403" s="43"/>
      <c r="S403" s="43"/>
      <c r="T403" s="43"/>
      <c r="U403" s="43"/>
      <c r="V403" s="43"/>
      <c r="W403" s="43"/>
      <c r="X403" s="43"/>
      <c r="Y403" s="43"/>
      <c r="Z403" s="43"/>
      <c r="AA403" s="43"/>
      <c r="AB403" s="43"/>
      <c r="AC403" s="43"/>
      <c r="AD403" s="43"/>
    </row>
    <row r="404" spans="18:30" ht="15">
      <c r="R404" s="43"/>
      <c r="S404" s="43"/>
      <c r="T404" s="43"/>
      <c r="U404" s="43"/>
      <c r="V404" s="43"/>
      <c r="W404" s="43"/>
      <c r="X404" s="43"/>
      <c r="Y404" s="43"/>
      <c r="Z404" s="43"/>
      <c r="AA404" s="43"/>
      <c r="AB404" s="43"/>
      <c r="AC404" s="43"/>
      <c r="AD404" s="43"/>
    </row>
    <row r="405" spans="18:30" ht="15">
      <c r="R405" s="43"/>
      <c r="S405" s="43"/>
      <c r="T405" s="43"/>
      <c r="U405" s="43"/>
      <c r="V405" s="43"/>
      <c r="W405" s="43"/>
      <c r="X405" s="43"/>
      <c r="Y405" s="43"/>
      <c r="Z405" s="43"/>
      <c r="AA405" s="43"/>
      <c r="AB405" s="43"/>
      <c r="AC405" s="43"/>
      <c r="AD405" s="43"/>
    </row>
    <row r="406" spans="18:30" ht="15">
      <c r="R406" s="43"/>
      <c r="S406" s="43"/>
      <c r="T406" s="43"/>
      <c r="U406" s="43"/>
      <c r="V406" s="43"/>
      <c r="W406" s="43"/>
      <c r="X406" s="43"/>
      <c r="Y406" s="43"/>
      <c r="Z406" s="43"/>
      <c r="AA406" s="43"/>
      <c r="AB406" s="43"/>
      <c r="AC406" s="43"/>
      <c r="AD406" s="43"/>
    </row>
    <row r="407" spans="18:30" ht="15">
      <c r="R407" s="43"/>
      <c r="S407" s="43"/>
      <c r="T407" s="43"/>
      <c r="U407" s="43"/>
      <c r="V407" s="43"/>
      <c r="W407" s="43"/>
      <c r="X407" s="43"/>
      <c r="Y407" s="43"/>
      <c r="Z407" s="43"/>
      <c r="AA407" s="43"/>
      <c r="AB407" s="43"/>
      <c r="AC407" s="43"/>
      <c r="AD407" s="43"/>
    </row>
    <row r="408" spans="18:30" ht="15">
      <c r="R408" s="43"/>
      <c r="S408" s="43"/>
      <c r="T408" s="43"/>
      <c r="U408" s="43"/>
      <c r="V408" s="43"/>
      <c r="W408" s="43"/>
      <c r="X408" s="43"/>
      <c r="Y408" s="43"/>
      <c r="Z408" s="43"/>
      <c r="AA408" s="43"/>
      <c r="AB408" s="43"/>
      <c r="AC408" s="43"/>
      <c r="AD408" s="43"/>
    </row>
    <row r="409" spans="18:30" ht="15">
      <c r="R409" s="43"/>
      <c r="S409" s="43"/>
      <c r="T409" s="43"/>
      <c r="U409" s="43"/>
      <c r="V409" s="43"/>
      <c r="W409" s="43"/>
      <c r="X409" s="43"/>
      <c r="Y409" s="43"/>
      <c r="Z409" s="43"/>
      <c r="AA409" s="43"/>
      <c r="AB409" s="43"/>
      <c r="AC409" s="43"/>
      <c r="AD409" s="43"/>
    </row>
    <row r="410" spans="18:30" ht="15">
      <c r="R410" s="43"/>
      <c r="S410" s="43"/>
      <c r="T410" s="43"/>
      <c r="U410" s="43"/>
      <c r="V410" s="43"/>
      <c r="W410" s="43"/>
      <c r="X410" s="43"/>
      <c r="Y410" s="43"/>
      <c r="Z410" s="43"/>
      <c r="AA410" s="43"/>
      <c r="AB410" s="43"/>
      <c r="AC410" s="43"/>
      <c r="AD410" s="43"/>
    </row>
    <row r="411" spans="18:30" ht="15">
      <c r="R411" s="43"/>
      <c r="S411" s="43"/>
      <c r="T411" s="43"/>
      <c r="U411" s="43"/>
      <c r="V411" s="43"/>
      <c r="W411" s="43"/>
      <c r="X411" s="43"/>
      <c r="Y411" s="43"/>
      <c r="Z411" s="43"/>
      <c r="AA411" s="43"/>
      <c r="AB411" s="43"/>
      <c r="AC411" s="43"/>
      <c r="AD411" s="43"/>
    </row>
    <row r="412" spans="18:30" ht="15">
      <c r="R412" s="43"/>
      <c r="S412" s="43"/>
      <c r="T412" s="43"/>
      <c r="U412" s="43"/>
      <c r="V412" s="43"/>
      <c r="W412" s="43"/>
      <c r="X412" s="43"/>
      <c r="Y412" s="43"/>
      <c r="Z412" s="43"/>
      <c r="AA412" s="43"/>
      <c r="AB412" s="43"/>
      <c r="AC412" s="43"/>
      <c r="AD412" s="43"/>
    </row>
    <row r="413" spans="18:30" ht="15">
      <c r="R413" s="43"/>
      <c r="S413" s="43"/>
      <c r="T413" s="43"/>
      <c r="U413" s="43"/>
      <c r="V413" s="43"/>
      <c r="W413" s="43"/>
      <c r="X413" s="43"/>
      <c r="Y413" s="43"/>
      <c r="Z413" s="43"/>
      <c r="AA413" s="43"/>
      <c r="AB413" s="43"/>
      <c r="AC413" s="43"/>
      <c r="AD413" s="43"/>
    </row>
    <row r="414" spans="18:30" ht="15">
      <c r="R414" s="43"/>
      <c r="S414" s="43"/>
      <c r="T414" s="43"/>
      <c r="U414" s="43"/>
      <c r="V414" s="43"/>
      <c r="W414" s="43"/>
      <c r="X414" s="43"/>
      <c r="Y414" s="43"/>
      <c r="Z414" s="43"/>
      <c r="AA414" s="43"/>
      <c r="AB414" s="43"/>
      <c r="AC414" s="43"/>
      <c r="AD414" s="43"/>
    </row>
    <row r="415" spans="18:30" ht="15">
      <c r="R415" s="43"/>
      <c r="S415" s="43"/>
      <c r="T415" s="43"/>
      <c r="U415" s="43"/>
      <c r="V415" s="43"/>
      <c r="W415" s="43"/>
      <c r="X415" s="43"/>
      <c r="Y415" s="43"/>
      <c r="Z415" s="43"/>
      <c r="AA415" s="43"/>
      <c r="AB415" s="43"/>
      <c r="AC415" s="43"/>
      <c r="AD415" s="43"/>
    </row>
    <row r="416" spans="18:30" ht="15">
      <c r="R416" s="43"/>
      <c r="S416" s="43"/>
      <c r="T416" s="43"/>
      <c r="U416" s="43"/>
      <c r="V416" s="43"/>
      <c r="W416" s="43"/>
      <c r="X416" s="43"/>
      <c r="Y416" s="43"/>
      <c r="Z416" s="43"/>
      <c r="AA416" s="43"/>
      <c r="AB416" s="43"/>
      <c r="AC416" s="43"/>
      <c r="AD416" s="43"/>
    </row>
    <row r="417" spans="18:30" ht="15">
      <c r="R417" s="43"/>
      <c r="S417" s="43"/>
      <c r="T417" s="43"/>
      <c r="U417" s="43"/>
      <c r="V417" s="43"/>
      <c r="W417" s="43"/>
      <c r="X417" s="43"/>
      <c r="Y417" s="43"/>
      <c r="Z417" s="43"/>
      <c r="AA417" s="43"/>
      <c r="AB417" s="43"/>
      <c r="AC417" s="43"/>
      <c r="AD417" s="43"/>
    </row>
    <row r="418" spans="18:30" ht="15">
      <c r="R418" s="43"/>
      <c r="S418" s="43"/>
      <c r="T418" s="43"/>
      <c r="U418" s="43"/>
      <c r="V418" s="43"/>
      <c r="W418" s="43"/>
      <c r="X418" s="43"/>
      <c r="Y418" s="43"/>
      <c r="Z418" s="43"/>
      <c r="AA418" s="43"/>
      <c r="AB418" s="43"/>
      <c r="AC418" s="43"/>
      <c r="AD418" s="43"/>
    </row>
    <row r="419" spans="18:30" ht="15">
      <c r="R419" s="43"/>
      <c r="S419" s="43"/>
      <c r="T419" s="43"/>
      <c r="U419" s="43"/>
      <c r="V419" s="43"/>
      <c r="W419" s="43"/>
      <c r="X419" s="43"/>
      <c r="Y419" s="43"/>
      <c r="Z419" s="43"/>
      <c r="AA419" s="43"/>
      <c r="AB419" s="43"/>
      <c r="AC419" s="43"/>
      <c r="AD419" s="43"/>
    </row>
    <row r="420" spans="18:30" ht="15">
      <c r="R420" s="43"/>
      <c r="S420" s="43"/>
      <c r="T420" s="43"/>
      <c r="U420" s="43"/>
      <c r="V420" s="43"/>
      <c r="W420" s="43"/>
      <c r="X420" s="43"/>
      <c r="Y420" s="43"/>
      <c r="Z420" s="43"/>
      <c r="AA420" s="43"/>
      <c r="AB420" s="43"/>
      <c r="AC420" s="43"/>
      <c r="AD420" s="43"/>
    </row>
    <row r="421" spans="18:30" ht="15">
      <c r="R421" s="43"/>
      <c r="S421" s="43"/>
      <c r="T421" s="43"/>
      <c r="U421" s="43"/>
      <c r="V421" s="43"/>
      <c r="W421" s="43"/>
      <c r="X421" s="43"/>
      <c r="Y421" s="43"/>
      <c r="Z421" s="43"/>
      <c r="AA421" s="43"/>
      <c r="AB421" s="43"/>
      <c r="AC421" s="43"/>
      <c r="AD421" s="43"/>
    </row>
    <row r="422" spans="18:30" ht="15">
      <c r="R422" s="43"/>
      <c r="S422" s="43"/>
      <c r="T422" s="43"/>
      <c r="U422" s="43"/>
      <c r="V422" s="43"/>
      <c r="W422" s="43"/>
      <c r="X422" s="43"/>
      <c r="Y422" s="43"/>
      <c r="Z422" s="43"/>
      <c r="AA422" s="43"/>
      <c r="AB422" s="43"/>
      <c r="AC422" s="43"/>
      <c r="AD422" s="43"/>
    </row>
    <row r="423" spans="18:30" ht="15">
      <c r="R423" s="43"/>
      <c r="S423" s="43"/>
      <c r="T423" s="43"/>
      <c r="U423" s="43"/>
      <c r="V423" s="43"/>
      <c r="W423" s="43"/>
      <c r="X423" s="43"/>
      <c r="Y423" s="43"/>
      <c r="Z423" s="43"/>
      <c r="AA423" s="43"/>
      <c r="AB423" s="43"/>
      <c r="AC423" s="43"/>
      <c r="AD423" s="43"/>
    </row>
    <row r="424" spans="18:30" ht="15">
      <c r="R424" s="43"/>
      <c r="S424" s="43"/>
      <c r="T424" s="43"/>
      <c r="U424" s="43"/>
      <c r="V424" s="43"/>
      <c r="W424" s="43"/>
      <c r="X424" s="43"/>
      <c r="Y424" s="43"/>
      <c r="Z424" s="43"/>
      <c r="AA424" s="43"/>
      <c r="AB424" s="43"/>
      <c r="AC424" s="43"/>
      <c r="AD424" s="43"/>
    </row>
    <row r="425" spans="18:30" ht="15">
      <c r="R425" s="43"/>
      <c r="S425" s="43"/>
      <c r="T425" s="43"/>
      <c r="U425" s="43"/>
      <c r="V425" s="43"/>
      <c r="W425" s="43"/>
      <c r="X425" s="43"/>
      <c r="Y425" s="43"/>
      <c r="Z425" s="43"/>
      <c r="AA425" s="43"/>
      <c r="AB425" s="43"/>
      <c r="AC425" s="43"/>
      <c r="AD425" s="43"/>
    </row>
    <row r="426" spans="18:30" ht="15">
      <c r="R426" s="43"/>
      <c r="S426" s="43"/>
      <c r="T426" s="43"/>
      <c r="U426" s="43"/>
      <c r="V426" s="43"/>
      <c r="W426" s="43"/>
      <c r="X426" s="43"/>
      <c r="Y426" s="43"/>
      <c r="Z426" s="43"/>
      <c r="AA426" s="43"/>
      <c r="AB426" s="43"/>
      <c r="AC426" s="43"/>
      <c r="AD426" s="43"/>
    </row>
    <row r="427" spans="18:30" ht="15">
      <c r="R427" s="43"/>
      <c r="S427" s="43"/>
      <c r="T427" s="43"/>
      <c r="U427" s="43"/>
      <c r="V427" s="43"/>
      <c r="W427" s="43"/>
      <c r="X427" s="43"/>
      <c r="Y427" s="43"/>
      <c r="Z427" s="43"/>
      <c r="AA427" s="43"/>
      <c r="AB427" s="43"/>
      <c r="AC427" s="43"/>
      <c r="AD427" s="43"/>
    </row>
    <row r="428" spans="18:30" ht="15">
      <c r="R428" s="43"/>
      <c r="S428" s="43"/>
      <c r="T428" s="43"/>
      <c r="U428" s="43"/>
      <c r="V428" s="43"/>
      <c r="W428" s="43"/>
      <c r="X428" s="43"/>
      <c r="Y428" s="43"/>
      <c r="Z428" s="43"/>
      <c r="AA428" s="43"/>
      <c r="AB428" s="43"/>
      <c r="AC428" s="43"/>
      <c r="AD428" s="43"/>
    </row>
    <row r="429" spans="18:30" ht="15">
      <c r="R429" s="43"/>
      <c r="S429" s="43"/>
      <c r="T429" s="43"/>
      <c r="U429" s="43"/>
      <c r="V429" s="43"/>
      <c r="W429" s="43"/>
      <c r="X429" s="43"/>
      <c r="Y429" s="43"/>
      <c r="Z429" s="43"/>
      <c r="AA429" s="43"/>
      <c r="AB429" s="43"/>
      <c r="AC429" s="43"/>
      <c r="AD429" s="43"/>
    </row>
    <row r="430" spans="18:30" ht="15">
      <c r="R430" s="43"/>
      <c r="S430" s="43"/>
      <c r="T430" s="43"/>
      <c r="U430" s="43"/>
      <c r="V430" s="43"/>
      <c r="W430" s="43"/>
      <c r="X430" s="43"/>
      <c r="Y430" s="43"/>
      <c r="Z430" s="43"/>
      <c r="AA430" s="43"/>
      <c r="AB430" s="43"/>
      <c r="AC430" s="43"/>
      <c r="AD430" s="43"/>
    </row>
    <row r="431" spans="18:30" ht="15">
      <c r="R431" s="43"/>
      <c r="S431" s="43"/>
      <c r="T431" s="43"/>
      <c r="U431" s="43"/>
      <c r="V431" s="43"/>
      <c r="W431" s="43"/>
      <c r="X431" s="43"/>
      <c r="Y431" s="43"/>
      <c r="Z431" s="43"/>
      <c r="AA431" s="43"/>
      <c r="AB431" s="43"/>
      <c r="AC431" s="43"/>
      <c r="AD431" s="43"/>
    </row>
    <row r="432" spans="18:30" ht="15">
      <c r="R432" s="43"/>
      <c r="S432" s="43"/>
      <c r="T432" s="43"/>
      <c r="U432" s="43"/>
      <c r="V432" s="43"/>
      <c r="W432" s="43"/>
      <c r="X432" s="43"/>
      <c r="Y432" s="43"/>
      <c r="Z432" s="43"/>
      <c r="AA432" s="43"/>
      <c r="AB432" s="43"/>
      <c r="AC432" s="43"/>
      <c r="AD432" s="43"/>
    </row>
    <row r="433" spans="18:30" ht="15">
      <c r="R433" s="43"/>
      <c r="S433" s="43"/>
      <c r="T433" s="43"/>
      <c r="U433" s="43"/>
      <c r="V433" s="43"/>
      <c r="W433" s="43"/>
      <c r="X433" s="43"/>
      <c r="Y433" s="43"/>
      <c r="Z433" s="43"/>
      <c r="AA433" s="43"/>
      <c r="AB433" s="43"/>
      <c r="AC433" s="43"/>
      <c r="AD433" s="43"/>
    </row>
    <row r="434" spans="18:30" ht="15">
      <c r="R434" s="43"/>
      <c r="S434" s="43"/>
      <c r="T434" s="43"/>
      <c r="U434" s="43"/>
      <c r="V434" s="43"/>
      <c r="W434" s="43"/>
      <c r="X434" s="43"/>
      <c r="Y434" s="43"/>
      <c r="Z434" s="43"/>
      <c r="AA434" s="43"/>
      <c r="AB434" s="43"/>
      <c r="AC434" s="43"/>
      <c r="AD434" s="43"/>
    </row>
    <row r="435" spans="18:30" ht="15">
      <c r="R435" s="43"/>
      <c r="S435" s="43"/>
      <c r="T435" s="43"/>
      <c r="U435" s="43"/>
      <c r="V435" s="43"/>
      <c r="W435" s="43"/>
      <c r="X435" s="43"/>
      <c r="Y435" s="43"/>
      <c r="Z435" s="43"/>
      <c r="AA435" s="43"/>
      <c r="AB435" s="43"/>
      <c r="AC435" s="43"/>
      <c r="AD435" s="43"/>
    </row>
    <row r="436" spans="18:30" ht="15">
      <c r="R436" s="43"/>
      <c r="S436" s="43"/>
      <c r="T436" s="43"/>
      <c r="U436" s="43"/>
      <c r="V436" s="43"/>
      <c r="W436" s="43"/>
      <c r="X436" s="43"/>
      <c r="Y436" s="43"/>
      <c r="Z436" s="43"/>
      <c r="AA436" s="43"/>
      <c r="AB436" s="43"/>
      <c r="AC436" s="43"/>
      <c r="AD436" s="43"/>
    </row>
    <row r="437" spans="18:30" ht="15">
      <c r="R437" s="43"/>
      <c r="S437" s="43"/>
      <c r="T437" s="43"/>
      <c r="U437" s="43"/>
      <c r="V437" s="43"/>
      <c r="W437" s="43"/>
      <c r="X437" s="43"/>
      <c r="Y437" s="43"/>
      <c r="Z437" s="43"/>
      <c r="AA437" s="43"/>
      <c r="AB437" s="43"/>
      <c r="AC437" s="43"/>
      <c r="AD437" s="43"/>
    </row>
    <row r="438" spans="18:30" ht="15">
      <c r="R438" s="43"/>
      <c r="S438" s="43"/>
      <c r="T438" s="43"/>
      <c r="U438" s="43"/>
      <c r="V438" s="43"/>
      <c r="W438" s="43"/>
      <c r="X438" s="43"/>
      <c r="Y438" s="43"/>
      <c r="Z438" s="43"/>
      <c r="AA438" s="43"/>
      <c r="AB438" s="43"/>
      <c r="AC438" s="43"/>
      <c r="AD438" s="43"/>
    </row>
    <row r="439" spans="18:30" ht="15">
      <c r="R439" s="43"/>
      <c r="S439" s="43"/>
      <c r="T439" s="43"/>
      <c r="U439" s="43"/>
      <c r="V439" s="43"/>
      <c r="W439" s="43"/>
      <c r="X439" s="43"/>
      <c r="Y439" s="43"/>
      <c r="Z439" s="43"/>
      <c r="AA439" s="43"/>
      <c r="AB439" s="43"/>
      <c r="AC439" s="43"/>
      <c r="AD439" s="43"/>
    </row>
    <row r="440" spans="18:30" ht="15">
      <c r="R440" s="43"/>
      <c r="S440" s="43"/>
      <c r="T440" s="43"/>
      <c r="U440" s="43"/>
      <c r="V440" s="43"/>
      <c r="W440" s="43"/>
      <c r="X440" s="43"/>
      <c r="Y440" s="43"/>
      <c r="Z440" s="43"/>
      <c r="AA440" s="43"/>
      <c r="AB440" s="43"/>
      <c r="AC440" s="43"/>
      <c r="AD440" s="43"/>
    </row>
    <row r="441" spans="18:30" ht="15">
      <c r="R441" s="43"/>
      <c r="S441" s="43"/>
      <c r="T441" s="43"/>
      <c r="U441" s="43"/>
      <c r="V441" s="43"/>
      <c r="W441" s="43"/>
      <c r="X441" s="43"/>
      <c r="Y441" s="43"/>
      <c r="Z441" s="43"/>
      <c r="AA441" s="43"/>
      <c r="AB441" s="43"/>
      <c r="AC441" s="43"/>
      <c r="AD441" s="43"/>
    </row>
    <row r="442" spans="18:30" ht="15">
      <c r="R442" s="43"/>
      <c r="S442" s="43"/>
      <c r="T442" s="43"/>
      <c r="U442" s="43"/>
      <c r="V442" s="43"/>
      <c r="W442" s="43"/>
      <c r="X442" s="43"/>
      <c r="Y442" s="43"/>
      <c r="Z442" s="43"/>
      <c r="AA442" s="43"/>
      <c r="AB442" s="43"/>
      <c r="AC442" s="43"/>
      <c r="AD442" s="43"/>
    </row>
    <row r="443" spans="18:30" ht="15">
      <c r="R443" s="43"/>
      <c r="S443" s="43"/>
      <c r="T443" s="43"/>
      <c r="U443" s="43"/>
      <c r="V443" s="43"/>
      <c r="W443" s="43"/>
      <c r="X443" s="43"/>
      <c r="Y443" s="43"/>
      <c r="Z443" s="43"/>
      <c r="AA443" s="43"/>
      <c r="AB443" s="43"/>
      <c r="AC443" s="43"/>
      <c r="AD443" s="43"/>
    </row>
    <row r="444" spans="18:30" ht="15">
      <c r="R444" s="43"/>
      <c r="S444" s="43"/>
      <c r="T444" s="43"/>
      <c r="U444" s="43"/>
      <c r="V444" s="43"/>
      <c r="W444" s="43"/>
      <c r="X444" s="43"/>
      <c r="Y444" s="43"/>
      <c r="Z444" s="43"/>
      <c r="AA444" s="43"/>
      <c r="AB444" s="43"/>
      <c r="AC444" s="43"/>
      <c r="AD444" s="43"/>
    </row>
    <row r="445" spans="18:30" ht="15">
      <c r="R445" s="43"/>
      <c r="S445" s="43"/>
      <c r="T445" s="43"/>
      <c r="U445" s="43"/>
      <c r="V445" s="43"/>
      <c r="W445" s="43"/>
      <c r="X445" s="43"/>
      <c r="Y445" s="43"/>
      <c r="Z445" s="43"/>
      <c r="AA445" s="43"/>
      <c r="AB445" s="43"/>
      <c r="AC445" s="43"/>
      <c r="AD445" s="43"/>
    </row>
    <row r="446" spans="18:30" ht="15">
      <c r="R446" s="43"/>
      <c r="S446" s="43"/>
      <c r="T446" s="43"/>
      <c r="U446" s="43"/>
      <c r="V446" s="43"/>
      <c r="W446" s="43"/>
      <c r="X446" s="43"/>
      <c r="Y446" s="43"/>
      <c r="Z446" s="43"/>
      <c r="AA446" s="43"/>
      <c r="AB446" s="43"/>
      <c r="AC446" s="43"/>
      <c r="AD446" s="43"/>
    </row>
    <row r="447" spans="18:30" ht="15">
      <c r="R447" s="43"/>
      <c r="S447" s="43"/>
      <c r="T447" s="43"/>
      <c r="U447" s="43"/>
      <c r="V447" s="43"/>
      <c r="W447" s="43"/>
      <c r="X447" s="43"/>
      <c r="Y447" s="43"/>
      <c r="Z447" s="43"/>
      <c r="AA447" s="43"/>
      <c r="AB447" s="43"/>
      <c r="AC447" s="43"/>
      <c r="AD447" s="43"/>
    </row>
    <row r="448" spans="18:30" ht="15">
      <c r="R448" s="43"/>
      <c r="S448" s="43"/>
      <c r="T448" s="43"/>
      <c r="U448" s="43"/>
      <c r="V448" s="43"/>
      <c r="W448" s="43"/>
      <c r="X448" s="43"/>
      <c r="Y448" s="43"/>
      <c r="Z448" s="43"/>
      <c r="AA448" s="43"/>
      <c r="AB448" s="43"/>
      <c r="AC448" s="43"/>
      <c r="AD448" s="43"/>
    </row>
    <row r="449" spans="18:30" ht="15">
      <c r="R449" s="43"/>
      <c r="S449" s="43"/>
      <c r="T449" s="43"/>
      <c r="U449" s="43"/>
      <c r="V449" s="43"/>
      <c r="W449" s="43"/>
      <c r="X449" s="43"/>
      <c r="Y449" s="43"/>
      <c r="Z449" s="43"/>
      <c r="AA449" s="43"/>
      <c r="AB449" s="43"/>
      <c r="AC449" s="43"/>
      <c r="AD449" s="43"/>
    </row>
    <row r="450" spans="18:30" ht="15">
      <c r="R450" s="43"/>
      <c r="S450" s="43"/>
      <c r="T450" s="43"/>
      <c r="U450" s="43"/>
      <c r="V450" s="43"/>
      <c r="W450" s="43"/>
      <c r="X450" s="43"/>
      <c r="Y450" s="43"/>
      <c r="Z450" s="43"/>
      <c r="AA450" s="43"/>
      <c r="AB450" s="43"/>
      <c r="AC450" s="43"/>
      <c r="AD450" s="43"/>
    </row>
    <row r="451" spans="18:30" ht="15">
      <c r="R451" s="43"/>
      <c r="S451" s="43"/>
      <c r="T451" s="43"/>
      <c r="U451" s="43"/>
      <c r="V451" s="43"/>
      <c r="W451" s="43"/>
      <c r="X451" s="43"/>
      <c r="Y451" s="43"/>
      <c r="Z451" s="43"/>
      <c r="AA451" s="43"/>
      <c r="AB451" s="43"/>
      <c r="AC451" s="43"/>
      <c r="AD451" s="43"/>
    </row>
    <row r="452" spans="18:30" ht="15">
      <c r="R452" s="43"/>
      <c r="S452" s="43"/>
      <c r="T452" s="43"/>
      <c r="U452" s="43"/>
      <c r="V452" s="43"/>
      <c r="W452" s="43"/>
      <c r="X452" s="43"/>
      <c r="Y452" s="43"/>
      <c r="Z452" s="43"/>
      <c r="AA452" s="43"/>
      <c r="AB452" s="43"/>
      <c r="AC452" s="43"/>
      <c r="AD452" s="43"/>
    </row>
    <row r="453" spans="18:30" ht="15">
      <c r="R453" s="43"/>
      <c r="S453" s="43"/>
      <c r="T453" s="43"/>
      <c r="U453" s="43"/>
      <c r="V453" s="43"/>
      <c r="W453" s="43"/>
      <c r="X453" s="43"/>
      <c r="Y453" s="43"/>
      <c r="Z453" s="43"/>
      <c r="AA453" s="43"/>
      <c r="AB453" s="43"/>
      <c r="AC453" s="43"/>
      <c r="AD453" s="43"/>
    </row>
    <row r="454" spans="18:30" ht="15">
      <c r="R454" s="43"/>
      <c r="S454" s="43"/>
      <c r="T454" s="43"/>
      <c r="U454" s="43"/>
      <c r="V454" s="43"/>
      <c r="W454" s="43"/>
      <c r="X454" s="43"/>
      <c r="Y454" s="43"/>
      <c r="Z454" s="43"/>
      <c r="AA454" s="43"/>
      <c r="AB454" s="43"/>
      <c r="AC454" s="43"/>
      <c r="AD454" s="43"/>
    </row>
    <row r="455" spans="18:30" ht="15">
      <c r="R455" s="43"/>
      <c r="S455" s="43"/>
      <c r="T455" s="43"/>
      <c r="U455" s="43"/>
      <c r="V455" s="43"/>
      <c r="W455" s="43"/>
      <c r="X455" s="43"/>
      <c r="Y455" s="43"/>
      <c r="Z455" s="43"/>
      <c r="AA455" s="43"/>
      <c r="AB455" s="43"/>
      <c r="AC455" s="43"/>
      <c r="AD455" s="43"/>
    </row>
    <row r="456" spans="18:30" ht="15">
      <c r="R456" s="43"/>
      <c r="S456" s="43"/>
      <c r="T456" s="43"/>
      <c r="U456" s="43"/>
      <c r="V456" s="43"/>
      <c r="W456" s="43"/>
      <c r="X456" s="43"/>
      <c r="Y456" s="43"/>
      <c r="Z456" s="43"/>
      <c r="AA456" s="43"/>
      <c r="AB456" s="43"/>
      <c r="AC456" s="43"/>
      <c r="AD456" s="43"/>
    </row>
    <row r="457" spans="18:30" ht="15">
      <c r="R457" s="43"/>
      <c r="S457" s="43"/>
      <c r="T457" s="43"/>
      <c r="U457" s="43"/>
      <c r="V457" s="43"/>
      <c r="W457" s="43"/>
      <c r="X457" s="43"/>
      <c r="Y457" s="43"/>
      <c r="Z457" s="43"/>
      <c r="AA457" s="43"/>
      <c r="AB457" s="43"/>
      <c r="AC457" s="43"/>
      <c r="AD457" s="43"/>
    </row>
    <row r="458" spans="18:30" ht="15">
      <c r="R458" s="43"/>
      <c r="S458" s="43"/>
      <c r="T458" s="43"/>
      <c r="U458" s="43"/>
      <c r="V458" s="43"/>
      <c r="W458" s="43"/>
      <c r="X458" s="43"/>
      <c r="Y458" s="43"/>
      <c r="Z458" s="43"/>
      <c r="AA458" s="43"/>
      <c r="AB458" s="43"/>
      <c r="AC458" s="43"/>
      <c r="AD458" s="43"/>
    </row>
    <row r="459" spans="18:30" ht="15">
      <c r="R459" s="43"/>
      <c r="S459" s="43"/>
      <c r="T459" s="43"/>
      <c r="U459" s="43"/>
      <c r="V459" s="43"/>
      <c r="W459" s="43"/>
      <c r="X459" s="43"/>
      <c r="Y459" s="43"/>
      <c r="Z459" s="43"/>
      <c r="AA459" s="43"/>
      <c r="AB459" s="43"/>
      <c r="AC459" s="43"/>
      <c r="AD459" s="43"/>
    </row>
    <row r="460" spans="18:30" ht="15">
      <c r="R460" s="43"/>
      <c r="S460" s="43"/>
      <c r="T460" s="43"/>
      <c r="U460" s="43"/>
      <c r="V460" s="43"/>
      <c r="W460" s="43"/>
      <c r="X460" s="43"/>
      <c r="Y460" s="43"/>
      <c r="Z460" s="43"/>
      <c r="AA460" s="43"/>
      <c r="AB460" s="43"/>
      <c r="AC460" s="43"/>
      <c r="AD460" s="43"/>
    </row>
    <row r="461" spans="18:30" ht="15">
      <c r="R461" s="43"/>
      <c r="S461" s="43"/>
      <c r="T461" s="43"/>
      <c r="U461" s="43"/>
      <c r="V461" s="43"/>
      <c r="W461" s="43"/>
      <c r="X461" s="43"/>
      <c r="Y461" s="43"/>
      <c r="Z461" s="43"/>
      <c r="AA461" s="43"/>
      <c r="AB461" s="43"/>
      <c r="AC461" s="43"/>
      <c r="AD461" s="43"/>
    </row>
    <row r="462" spans="18:30" ht="15">
      <c r="R462" s="43"/>
      <c r="S462" s="43"/>
      <c r="T462" s="43"/>
      <c r="U462" s="43"/>
      <c r="V462" s="43"/>
      <c r="W462" s="43"/>
      <c r="X462" s="43"/>
      <c r="Y462" s="43"/>
      <c r="Z462" s="43"/>
      <c r="AA462" s="43"/>
      <c r="AB462" s="43"/>
      <c r="AC462" s="43"/>
      <c r="AD462" s="43"/>
    </row>
    <row r="463" spans="18:30" ht="15">
      <c r="R463" s="43"/>
      <c r="S463" s="43"/>
      <c r="T463" s="43"/>
      <c r="U463" s="43"/>
      <c r="V463" s="43"/>
      <c r="W463" s="43"/>
      <c r="X463" s="43"/>
      <c r="Y463" s="43"/>
      <c r="Z463" s="43"/>
      <c r="AA463" s="43"/>
      <c r="AB463" s="43"/>
      <c r="AC463" s="43"/>
      <c r="AD463" s="43"/>
    </row>
    <row r="464" spans="18:30" ht="15">
      <c r="R464" s="43"/>
      <c r="S464" s="43"/>
      <c r="T464" s="43"/>
      <c r="U464" s="43"/>
      <c r="V464" s="43"/>
      <c r="W464" s="43"/>
      <c r="X464" s="43"/>
      <c r="Y464" s="43"/>
      <c r="Z464" s="43"/>
      <c r="AA464" s="43"/>
      <c r="AB464" s="43"/>
      <c r="AC464" s="43"/>
      <c r="AD464" s="43"/>
    </row>
    <row r="465" spans="18:30" ht="15">
      <c r="R465" s="43"/>
      <c r="S465" s="43"/>
      <c r="T465" s="43"/>
      <c r="U465" s="43"/>
      <c r="V465" s="43"/>
      <c r="W465" s="43"/>
      <c r="X465" s="43"/>
      <c r="Y465" s="43"/>
      <c r="Z465" s="43"/>
      <c r="AA465" s="43"/>
      <c r="AB465" s="43"/>
      <c r="AC465" s="43"/>
      <c r="AD465" s="43"/>
    </row>
    <row r="466" spans="18:30" ht="15">
      <c r="R466" s="43"/>
      <c r="S466" s="43"/>
      <c r="T466" s="43"/>
      <c r="U466" s="43"/>
      <c r="V466" s="43"/>
      <c r="W466" s="43"/>
      <c r="X466" s="43"/>
      <c r="Y466" s="43"/>
      <c r="Z466" s="43"/>
      <c r="AA466" s="43"/>
      <c r="AB466" s="43"/>
      <c r="AC466" s="43"/>
      <c r="AD466" s="43"/>
    </row>
    <row r="467" spans="18:30" ht="15">
      <c r="R467" s="43"/>
      <c r="S467" s="43"/>
      <c r="T467" s="43"/>
      <c r="U467" s="43"/>
      <c r="V467" s="43"/>
      <c r="W467" s="43"/>
      <c r="X467" s="43"/>
      <c r="Y467" s="43"/>
      <c r="Z467" s="43"/>
      <c r="AA467" s="43"/>
      <c r="AB467" s="43"/>
      <c r="AC467" s="43"/>
      <c r="AD467" s="43"/>
    </row>
    <row r="468" spans="18:30" ht="15">
      <c r="R468" s="43"/>
      <c r="S468" s="43"/>
      <c r="T468" s="43"/>
      <c r="U468" s="43"/>
      <c r="V468" s="43"/>
      <c r="W468" s="43"/>
      <c r="X468" s="43"/>
      <c r="Y468" s="43"/>
      <c r="Z468" s="43"/>
      <c r="AA468" s="43"/>
      <c r="AB468" s="43"/>
      <c r="AC468" s="43"/>
      <c r="AD468" s="43"/>
    </row>
    <row r="469" spans="18:30" ht="15">
      <c r="R469" s="43"/>
      <c r="S469" s="43"/>
      <c r="T469" s="43"/>
      <c r="U469" s="43"/>
      <c r="V469" s="43"/>
      <c r="W469" s="43"/>
      <c r="X469" s="43"/>
      <c r="Y469" s="43"/>
      <c r="Z469" s="43"/>
      <c r="AA469" s="43"/>
      <c r="AB469" s="43"/>
      <c r="AC469" s="43"/>
      <c r="AD469" s="43"/>
    </row>
    <row r="470" spans="18:30" ht="15">
      <c r="R470" s="43"/>
      <c r="S470" s="43"/>
      <c r="T470" s="43"/>
      <c r="U470" s="43"/>
      <c r="V470" s="43"/>
      <c r="W470" s="43"/>
      <c r="X470" s="43"/>
      <c r="Y470" s="43"/>
      <c r="Z470" s="43"/>
      <c r="AA470" s="43"/>
      <c r="AB470" s="43"/>
      <c r="AC470" s="43"/>
      <c r="AD470" s="43"/>
    </row>
    <row r="471" spans="18:30" ht="15">
      <c r="R471" s="43"/>
      <c r="S471" s="43"/>
      <c r="T471" s="43"/>
      <c r="U471" s="43"/>
      <c r="V471" s="43"/>
      <c r="W471" s="43"/>
      <c r="X471" s="43"/>
      <c r="Y471" s="43"/>
      <c r="Z471" s="43"/>
      <c r="AA471" s="43"/>
      <c r="AB471" s="43"/>
      <c r="AC471" s="43"/>
      <c r="AD471" s="43"/>
    </row>
    <row r="472" spans="18:30" ht="15">
      <c r="R472" s="43"/>
      <c r="S472" s="43"/>
      <c r="T472" s="43"/>
      <c r="U472" s="43"/>
      <c r="V472" s="43"/>
      <c r="W472" s="43"/>
      <c r="X472" s="43"/>
      <c r="Y472" s="43"/>
      <c r="Z472" s="43"/>
      <c r="AA472" s="43"/>
      <c r="AB472" s="43"/>
      <c r="AC472" s="43"/>
      <c r="AD472" s="43"/>
    </row>
    <row r="473" spans="18:30" ht="15">
      <c r="R473" s="43"/>
      <c r="S473" s="43"/>
      <c r="T473" s="43"/>
      <c r="U473" s="43"/>
      <c r="V473" s="43"/>
      <c r="W473" s="43"/>
      <c r="X473" s="43"/>
      <c r="Y473" s="43"/>
      <c r="Z473" s="43"/>
      <c r="AA473" s="43"/>
      <c r="AB473" s="43"/>
      <c r="AC473" s="43"/>
      <c r="AD473" s="43"/>
    </row>
    <row r="474" spans="18:30" ht="15">
      <c r="R474" s="43"/>
      <c r="S474" s="43"/>
      <c r="T474" s="43"/>
      <c r="U474" s="43"/>
      <c r="V474" s="43"/>
      <c r="W474" s="43"/>
      <c r="X474" s="43"/>
      <c r="Y474" s="43"/>
      <c r="Z474" s="43"/>
      <c r="AA474" s="43"/>
      <c r="AB474" s="43"/>
      <c r="AC474" s="43"/>
      <c r="AD474" s="43"/>
    </row>
    <row r="475" spans="18:30" ht="15">
      <c r="R475" s="43"/>
      <c r="S475" s="43"/>
      <c r="T475" s="43"/>
      <c r="U475" s="43"/>
      <c r="V475" s="43"/>
      <c r="W475" s="43"/>
      <c r="X475" s="43"/>
      <c r="Y475" s="43"/>
      <c r="Z475" s="43"/>
      <c r="AA475" s="43"/>
      <c r="AB475" s="43"/>
      <c r="AC475" s="43"/>
      <c r="AD475" s="43"/>
    </row>
    <row r="476" spans="18:30" ht="15">
      <c r="R476" s="43"/>
      <c r="S476" s="43"/>
      <c r="T476" s="43"/>
      <c r="U476" s="43"/>
      <c r="V476" s="43"/>
      <c r="W476" s="43"/>
      <c r="X476" s="43"/>
      <c r="Y476" s="43"/>
      <c r="Z476" s="43"/>
      <c r="AA476" s="43"/>
      <c r="AB476" s="43"/>
      <c r="AC476" s="43"/>
      <c r="AD476" s="43"/>
    </row>
    <row r="477" spans="18:30" ht="15">
      <c r="R477" s="43"/>
      <c r="S477" s="43"/>
      <c r="T477" s="43"/>
      <c r="U477" s="43"/>
      <c r="V477" s="43"/>
      <c r="W477" s="43"/>
      <c r="X477" s="43"/>
      <c r="Y477" s="43"/>
      <c r="Z477" s="43"/>
      <c r="AA477" s="43"/>
      <c r="AB477" s="43"/>
      <c r="AC477" s="43"/>
      <c r="AD477" s="43"/>
    </row>
    <row r="478" spans="18:30" ht="15">
      <c r="R478" s="43"/>
      <c r="S478" s="43"/>
      <c r="T478" s="43"/>
      <c r="U478" s="43"/>
      <c r="V478" s="43"/>
      <c r="W478" s="43"/>
      <c r="X478" s="43"/>
      <c r="Y478" s="43"/>
      <c r="Z478" s="43"/>
      <c r="AA478" s="43"/>
      <c r="AB478" s="43"/>
      <c r="AC478" s="43"/>
      <c r="AD478" s="43"/>
    </row>
    <row r="479" spans="18:30" ht="15">
      <c r="R479" s="43"/>
      <c r="S479" s="43"/>
      <c r="T479" s="43"/>
      <c r="U479" s="43"/>
      <c r="V479" s="43"/>
      <c r="W479" s="43"/>
      <c r="X479" s="43"/>
      <c r="Y479" s="43"/>
      <c r="Z479" s="43"/>
      <c r="AA479" s="43"/>
      <c r="AB479" s="43"/>
      <c r="AC479" s="43"/>
      <c r="AD479" s="43"/>
    </row>
    <row r="480" spans="18:30" ht="15">
      <c r="R480" s="43"/>
      <c r="S480" s="43"/>
      <c r="T480" s="43"/>
      <c r="U480" s="43"/>
      <c r="V480" s="43"/>
      <c r="W480" s="43"/>
      <c r="X480" s="43"/>
      <c r="Y480" s="43"/>
      <c r="Z480" s="43"/>
      <c r="AA480" s="43"/>
      <c r="AB480" s="43"/>
      <c r="AC480" s="43"/>
      <c r="AD480" s="43"/>
    </row>
    <row r="481" spans="18:30" ht="15">
      <c r="R481" s="43"/>
      <c r="S481" s="43"/>
      <c r="T481" s="43"/>
      <c r="U481" s="43"/>
      <c r="V481" s="43"/>
      <c r="W481" s="43"/>
      <c r="X481" s="43"/>
      <c r="Y481" s="43"/>
      <c r="Z481" s="43"/>
      <c r="AA481" s="43"/>
      <c r="AB481" s="43"/>
      <c r="AC481" s="43"/>
      <c r="AD481" s="43"/>
    </row>
    <row r="482" spans="18:30" ht="15">
      <c r="R482" s="43"/>
      <c r="S482" s="43"/>
      <c r="T482" s="43"/>
      <c r="U482" s="43"/>
      <c r="V482" s="43"/>
      <c r="W482" s="43"/>
      <c r="X482" s="43"/>
      <c r="Y482" s="43"/>
      <c r="Z482" s="43"/>
      <c r="AA482" s="43"/>
      <c r="AB482" s="43"/>
      <c r="AC482" s="43"/>
      <c r="AD482" s="43"/>
    </row>
    <row r="483" spans="18:30" ht="15">
      <c r="R483" s="43"/>
      <c r="S483" s="43"/>
      <c r="T483" s="43"/>
      <c r="U483" s="43"/>
      <c r="V483" s="43"/>
      <c r="W483" s="43"/>
      <c r="X483" s="43"/>
      <c r="Y483" s="43"/>
      <c r="Z483" s="43"/>
      <c r="AA483" s="43"/>
      <c r="AB483" s="43"/>
      <c r="AC483" s="43"/>
      <c r="AD483" s="43"/>
    </row>
    <row r="484" spans="18:30" ht="15">
      <c r="R484" s="43"/>
      <c r="S484" s="43"/>
      <c r="T484" s="43"/>
      <c r="U484" s="43"/>
      <c r="V484" s="43"/>
      <c r="W484" s="43"/>
      <c r="X484" s="43"/>
      <c r="Y484" s="43"/>
      <c r="Z484" s="43"/>
      <c r="AA484" s="43"/>
      <c r="AB484" s="43"/>
      <c r="AC484" s="43"/>
      <c r="AD484" s="43"/>
    </row>
    <row r="485" spans="18:30" ht="15">
      <c r="R485" s="43"/>
      <c r="S485" s="43"/>
      <c r="T485" s="43"/>
      <c r="U485" s="43"/>
      <c r="V485" s="43"/>
      <c r="W485" s="43"/>
      <c r="X485" s="43"/>
      <c r="Y485" s="43"/>
      <c r="Z485" s="43"/>
      <c r="AA485" s="43"/>
      <c r="AB485" s="43"/>
      <c r="AC485" s="43"/>
      <c r="AD485" s="43"/>
    </row>
    <row r="486" spans="18:30" ht="15">
      <c r="R486" s="43"/>
      <c r="S486" s="43"/>
      <c r="T486" s="43"/>
      <c r="U486" s="43"/>
      <c r="V486" s="43"/>
      <c r="W486" s="43"/>
      <c r="X486" s="43"/>
      <c r="Y486" s="43"/>
      <c r="Z486" s="43"/>
      <c r="AA486" s="43"/>
      <c r="AB486" s="43"/>
      <c r="AC486" s="43"/>
      <c r="AD486" s="43"/>
    </row>
    <row r="487" spans="18:30" ht="15">
      <c r="R487" s="43"/>
      <c r="S487" s="43"/>
      <c r="T487" s="43"/>
      <c r="U487" s="43"/>
      <c r="V487" s="43"/>
      <c r="W487" s="43"/>
      <c r="X487" s="43"/>
      <c r="Y487" s="43"/>
      <c r="Z487" s="43"/>
      <c r="AA487" s="43"/>
      <c r="AB487" s="43"/>
      <c r="AC487" s="43"/>
      <c r="AD487" s="43"/>
    </row>
    <row r="488" spans="18:30" ht="15">
      <c r="R488" s="43"/>
      <c r="S488" s="43"/>
      <c r="T488" s="43"/>
      <c r="U488" s="43"/>
      <c r="V488" s="43"/>
      <c r="W488" s="43"/>
      <c r="X488" s="43"/>
      <c r="Y488" s="43"/>
      <c r="Z488" s="43"/>
      <c r="AA488" s="43"/>
      <c r="AB488" s="43"/>
      <c r="AC488" s="43"/>
      <c r="AD488" s="43"/>
    </row>
    <row r="489" spans="18:30" ht="15">
      <c r="R489" s="43"/>
      <c r="S489" s="43"/>
      <c r="T489" s="43"/>
      <c r="U489" s="43"/>
      <c r="V489" s="43"/>
      <c r="W489" s="43"/>
      <c r="X489" s="43"/>
      <c r="Y489" s="43"/>
      <c r="Z489" s="43"/>
      <c r="AA489" s="43"/>
      <c r="AB489" s="43"/>
      <c r="AC489" s="43"/>
      <c r="AD489" s="43"/>
    </row>
    <row r="490" spans="18:30" ht="15">
      <c r="R490" s="43"/>
      <c r="S490" s="43"/>
      <c r="T490" s="43"/>
      <c r="U490" s="43"/>
      <c r="V490" s="43"/>
      <c r="W490" s="43"/>
      <c r="X490" s="43"/>
      <c r="Y490" s="43"/>
      <c r="Z490" s="43"/>
      <c r="AA490" s="43"/>
      <c r="AB490" s="43"/>
      <c r="AC490" s="43"/>
      <c r="AD490" s="43"/>
    </row>
    <row r="491" spans="18:30" ht="15">
      <c r="R491" s="43"/>
      <c r="S491" s="43"/>
      <c r="T491" s="43"/>
      <c r="U491" s="43"/>
      <c r="V491" s="43"/>
      <c r="W491" s="43"/>
      <c r="X491" s="43"/>
      <c r="Y491" s="43"/>
      <c r="Z491" s="43"/>
      <c r="AA491" s="43"/>
      <c r="AB491" s="43"/>
      <c r="AC491" s="43"/>
      <c r="AD491" s="43"/>
    </row>
    <row r="492" spans="18:30" ht="15">
      <c r="R492" s="43"/>
      <c r="S492" s="43"/>
      <c r="T492" s="43"/>
      <c r="U492" s="43"/>
      <c r="V492" s="43"/>
      <c r="W492" s="43"/>
      <c r="X492" s="43"/>
      <c r="Y492" s="43"/>
      <c r="Z492" s="43"/>
      <c r="AA492" s="43"/>
      <c r="AB492" s="43"/>
      <c r="AC492" s="43"/>
      <c r="AD492" s="43"/>
    </row>
    <row r="493" spans="18:30" ht="15">
      <c r="R493" s="43"/>
      <c r="S493" s="43"/>
      <c r="T493" s="43"/>
      <c r="U493" s="43"/>
      <c r="V493" s="43"/>
      <c r="W493" s="43"/>
      <c r="X493" s="43"/>
      <c r="Y493" s="43"/>
      <c r="Z493" s="43"/>
      <c r="AA493" s="43"/>
      <c r="AB493" s="43"/>
      <c r="AC493" s="43"/>
      <c r="AD493" s="43"/>
    </row>
    <row r="494" spans="18:30" ht="15">
      <c r="R494" s="43"/>
      <c r="S494" s="43"/>
      <c r="T494" s="43"/>
      <c r="U494" s="43"/>
      <c r="V494" s="43"/>
      <c r="W494" s="43"/>
      <c r="X494" s="43"/>
      <c r="Y494" s="43"/>
      <c r="Z494" s="43"/>
      <c r="AA494" s="43"/>
      <c r="AB494" s="43"/>
      <c r="AC494" s="43"/>
      <c r="AD494" s="43"/>
    </row>
    <row r="495" spans="18:30" ht="15">
      <c r="R495" s="43"/>
      <c r="S495" s="43"/>
      <c r="T495" s="43"/>
      <c r="U495" s="43"/>
      <c r="V495" s="43"/>
      <c r="W495" s="43"/>
      <c r="X495" s="43"/>
      <c r="Y495" s="43"/>
      <c r="Z495" s="43"/>
      <c r="AA495" s="43"/>
      <c r="AB495" s="43"/>
      <c r="AC495" s="43"/>
      <c r="AD495" s="43"/>
    </row>
    <row r="496" spans="18:30" ht="15">
      <c r="R496" s="43"/>
      <c r="S496" s="43"/>
      <c r="T496" s="43"/>
      <c r="U496" s="43"/>
      <c r="V496" s="43"/>
      <c r="W496" s="43"/>
      <c r="X496" s="43"/>
      <c r="Y496" s="43"/>
      <c r="Z496" s="43"/>
      <c r="AA496" s="43"/>
      <c r="AB496" s="43"/>
      <c r="AC496" s="43"/>
      <c r="AD496" s="43"/>
    </row>
    <row r="497" spans="18:30" ht="15">
      <c r="R497" s="43"/>
      <c r="S497" s="43"/>
      <c r="T497" s="43"/>
      <c r="U497" s="43"/>
      <c r="V497" s="43"/>
      <c r="W497" s="43"/>
      <c r="X497" s="43"/>
      <c r="Y497" s="43"/>
      <c r="Z497" s="43"/>
      <c r="AA497" s="43"/>
      <c r="AB497" s="43"/>
      <c r="AC497" s="43"/>
      <c r="AD497" s="43"/>
    </row>
    <row r="498" spans="18:30" ht="15">
      <c r="R498" s="43"/>
      <c r="S498" s="43"/>
      <c r="T498" s="43"/>
      <c r="U498" s="43"/>
      <c r="V498" s="43"/>
      <c r="W498" s="43"/>
      <c r="X498" s="43"/>
      <c r="Y498" s="43"/>
      <c r="Z498" s="43"/>
      <c r="AA498" s="43"/>
      <c r="AB498" s="43"/>
      <c r="AC498" s="43"/>
      <c r="AD498" s="43"/>
    </row>
    <row r="499" spans="18:30" ht="15">
      <c r="R499" s="43"/>
      <c r="S499" s="43"/>
      <c r="T499" s="43"/>
      <c r="U499" s="43"/>
      <c r="V499" s="43"/>
      <c r="W499" s="43"/>
      <c r="X499" s="43"/>
      <c r="Y499" s="43"/>
      <c r="Z499" s="43"/>
      <c r="AA499" s="43"/>
      <c r="AB499" s="43"/>
      <c r="AC499" s="43"/>
      <c r="AD499" s="43"/>
    </row>
    <row r="500" spans="18:30" ht="15">
      <c r="R500" s="43"/>
      <c r="S500" s="43"/>
      <c r="T500" s="43"/>
      <c r="U500" s="43"/>
      <c r="V500" s="43"/>
      <c r="W500" s="43"/>
      <c r="X500" s="43"/>
      <c r="Y500" s="43"/>
      <c r="Z500" s="43"/>
      <c r="AA500" s="43"/>
      <c r="AB500" s="43"/>
      <c r="AC500" s="43"/>
      <c r="AD500" s="43"/>
    </row>
    <row r="501" spans="18:30" ht="15">
      <c r="R501" s="43"/>
      <c r="S501" s="43"/>
      <c r="T501" s="43"/>
      <c r="U501" s="43"/>
      <c r="V501" s="43"/>
      <c r="W501" s="43"/>
      <c r="X501" s="43"/>
      <c r="Y501" s="43"/>
      <c r="Z501" s="43"/>
      <c r="AA501" s="43"/>
      <c r="AB501" s="43"/>
      <c r="AC501" s="43"/>
      <c r="AD501" s="43"/>
    </row>
    <row r="502" spans="18:30" ht="15">
      <c r="R502" s="43"/>
      <c r="S502" s="43"/>
      <c r="T502" s="43"/>
      <c r="U502" s="43"/>
      <c r="V502" s="43"/>
      <c r="W502" s="43"/>
      <c r="X502" s="43"/>
      <c r="Y502" s="43"/>
      <c r="Z502" s="43"/>
      <c r="AA502" s="43"/>
      <c r="AB502" s="43"/>
      <c r="AC502" s="43"/>
      <c r="AD502" s="43"/>
    </row>
    <row r="503" spans="18:30" ht="15">
      <c r="R503" s="43"/>
      <c r="S503" s="43"/>
      <c r="T503" s="43"/>
      <c r="U503" s="43"/>
      <c r="V503" s="43"/>
      <c r="W503" s="43"/>
      <c r="X503" s="43"/>
      <c r="Y503" s="43"/>
      <c r="Z503" s="43"/>
      <c r="AA503" s="43"/>
      <c r="AB503" s="43"/>
      <c r="AC503" s="43"/>
      <c r="AD503" s="43"/>
    </row>
    <row r="504" spans="18:30" ht="15">
      <c r="R504" s="43"/>
      <c r="S504" s="43"/>
      <c r="T504" s="43"/>
      <c r="U504" s="43"/>
      <c r="V504" s="43"/>
      <c r="W504" s="43"/>
      <c r="X504" s="43"/>
      <c r="Y504" s="43"/>
      <c r="Z504" s="43"/>
      <c r="AA504" s="43"/>
      <c r="AB504" s="43"/>
      <c r="AC504" s="43"/>
      <c r="AD504" s="43"/>
    </row>
    <row r="505" spans="18:30" ht="15">
      <c r="R505" s="43"/>
      <c r="S505" s="43"/>
      <c r="T505" s="43"/>
      <c r="U505" s="43"/>
      <c r="V505" s="43"/>
      <c r="W505" s="43"/>
      <c r="X505" s="43"/>
      <c r="Y505" s="43"/>
      <c r="Z505" s="43"/>
      <c r="AA505" s="43"/>
      <c r="AB505" s="43"/>
      <c r="AC505" s="43"/>
      <c r="AD505" s="43"/>
    </row>
    <row r="506" spans="18:30" ht="15">
      <c r="R506" s="43"/>
      <c r="S506" s="43"/>
      <c r="T506" s="43"/>
      <c r="U506" s="43"/>
      <c r="V506" s="43"/>
      <c r="W506" s="43"/>
      <c r="X506" s="43"/>
      <c r="Y506" s="43"/>
      <c r="Z506" s="43"/>
      <c r="AA506" s="43"/>
      <c r="AB506" s="43"/>
      <c r="AC506" s="43"/>
      <c r="AD506" s="43"/>
    </row>
    <row r="507" spans="18:30" ht="15">
      <c r="R507" s="43"/>
      <c r="S507" s="43"/>
      <c r="T507" s="43"/>
      <c r="U507" s="43"/>
      <c r="V507" s="43"/>
      <c r="W507" s="43"/>
      <c r="X507" s="43"/>
      <c r="Y507" s="43"/>
      <c r="Z507" s="43"/>
      <c r="AA507" s="43"/>
      <c r="AB507" s="43"/>
      <c r="AC507" s="43"/>
      <c r="AD507" s="43"/>
    </row>
    <row r="508" spans="18:30" ht="15">
      <c r="R508" s="43"/>
      <c r="S508" s="43"/>
      <c r="T508" s="43"/>
      <c r="U508" s="43"/>
      <c r="V508" s="43"/>
      <c r="W508" s="43"/>
      <c r="X508" s="43"/>
      <c r="Y508" s="43"/>
      <c r="Z508" s="43"/>
      <c r="AA508" s="43"/>
      <c r="AB508" s="43"/>
      <c r="AC508" s="43"/>
      <c r="AD508" s="43"/>
    </row>
    <row r="509" spans="18:30" ht="15">
      <c r="R509" s="43"/>
      <c r="S509" s="43"/>
      <c r="T509" s="43"/>
      <c r="U509" s="43"/>
      <c r="V509" s="43"/>
      <c r="W509" s="43"/>
      <c r="X509" s="43"/>
      <c r="Y509" s="43"/>
      <c r="Z509" s="43"/>
      <c r="AA509" s="43"/>
      <c r="AB509" s="43"/>
      <c r="AC509" s="43"/>
      <c r="AD509" s="43"/>
    </row>
    <row r="510" spans="18:30" ht="15">
      <c r="R510" s="43"/>
      <c r="S510" s="43"/>
      <c r="T510" s="43"/>
      <c r="U510" s="43"/>
      <c r="V510" s="43"/>
      <c r="W510" s="43"/>
      <c r="X510" s="43"/>
      <c r="Y510" s="43"/>
      <c r="Z510" s="43"/>
      <c r="AA510" s="43"/>
      <c r="AB510" s="43"/>
      <c r="AC510" s="43"/>
      <c r="AD510" s="43"/>
    </row>
    <row r="511" spans="18:30" ht="15">
      <c r="R511" s="43"/>
      <c r="S511" s="43"/>
      <c r="T511" s="43"/>
      <c r="U511" s="43"/>
      <c r="V511" s="43"/>
      <c r="W511" s="43"/>
      <c r="X511" s="43"/>
      <c r="Y511" s="43"/>
      <c r="Z511" s="43"/>
      <c r="AA511" s="43"/>
      <c r="AB511" s="43"/>
      <c r="AC511" s="43"/>
      <c r="AD511" s="43"/>
    </row>
    <row r="512" spans="18:30" ht="15">
      <c r="R512" s="43"/>
      <c r="S512" s="43"/>
      <c r="T512" s="43"/>
      <c r="U512" s="43"/>
      <c r="V512" s="43"/>
      <c r="W512" s="43"/>
      <c r="X512" s="43"/>
      <c r="Y512" s="43"/>
      <c r="Z512" s="43"/>
      <c r="AA512" s="43"/>
      <c r="AB512" s="43"/>
      <c r="AC512" s="43"/>
      <c r="AD512" s="43"/>
    </row>
    <row r="513" spans="18:30" ht="15">
      <c r="R513" s="43"/>
      <c r="S513" s="43"/>
      <c r="T513" s="43"/>
      <c r="U513" s="43"/>
      <c r="V513" s="43"/>
      <c r="W513" s="43"/>
      <c r="X513" s="43"/>
      <c r="Y513" s="43"/>
      <c r="Z513" s="43"/>
      <c r="AA513" s="43"/>
      <c r="AB513" s="43"/>
      <c r="AC513" s="43"/>
      <c r="AD513" s="43"/>
    </row>
    <row r="514" spans="18:30" ht="15">
      <c r="R514" s="43"/>
      <c r="S514" s="43"/>
      <c r="T514" s="43"/>
      <c r="U514" s="43"/>
      <c r="V514" s="43"/>
      <c r="W514" s="43"/>
      <c r="X514" s="43"/>
      <c r="Y514" s="43"/>
      <c r="Z514" s="43"/>
      <c r="AA514" s="43"/>
      <c r="AB514" s="43"/>
      <c r="AC514" s="43"/>
      <c r="AD514" s="43"/>
    </row>
    <row r="515" spans="18:30" ht="15">
      <c r="R515" s="43"/>
      <c r="S515" s="43"/>
      <c r="T515" s="43"/>
      <c r="U515" s="43"/>
      <c r="V515" s="43"/>
      <c r="W515" s="43"/>
      <c r="X515" s="43"/>
      <c r="Y515" s="43"/>
      <c r="Z515" s="43"/>
      <c r="AA515" s="43"/>
      <c r="AB515" s="43"/>
      <c r="AC515" s="43"/>
      <c r="AD515" s="43"/>
    </row>
    <row r="516" spans="18:30" ht="15">
      <c r="R516" s="43"/>
      <c r="S516" s="43"/>
      <c r="T516" s="43"/>
      <c r="U516" s="43"/>
      <c r="V516" s="43"/>
      <c r="W516" s="43"/>
      <c r="X516" s="43"/>
      <c r="Y516" s="43"/>
      <c r="Z516" s="43"/>
      <c r="AA516" s="43"/>
      <c r="AB516" s="43"/>
      <c r="AC516" s="43"/>
      <c r="AD516" s="43"/>
    </row>
    <row r="517" spans="18:30" ht="15">
      <c r="R517" s="43"/>
      <c r="S517" s="43"/>
      <c r="T517" s="43"/>
      <c r="U517" s="43"/>
      <c r="V517" s="43"/>
      <c r="W517" s="43"/>
      <c r="X517" s="43"/>
      <c r="Y517" s="43"/>
      <c r="Z517" s="43"/>
      <c r="AA517" s="43"/>
      <c r="AB517" s="43"/>
      <c r="AC517" s="43"/>
      <c r="AD517" s="43"/>
    </row>
    <row r="518" spans="18:30" ht="15">
      <c r="R518" s="43"/>
      <c r="S518" s="43"/>
      <c r="T518" s="43"/>
      <c r="U518" s="43"/>
      <c r="V518" s="43"/>
      <c r="W518" s="43"/>
      <c r="X518" s="43"/>
      <c r="Y518" s="43"/>
      <c r="Z518" s="43"/>
      <c r="AA518" s="43"/>
      <c r="AB518" s="43"/>
      <c r="AC518" s="43"/>
      <c r="AD518" s="43"/>
    </row>
    <row r="519" spans="18:30" ht="15">
      <c r="R519" s="43"/>
      <c r="S519" s="43"/>
      <c r="T519" s="43"/>
      <c r="U519" s="43"/>
      <c r="V519" s="43"/>
      <c r="W519" s="43"/>
      <c r="X519" s="43"/>
      <c r="Y519" s="43"/>
      <c r="Z519" s="43"/>
      <c r="AA519" s="43"/>
      <c r="AB519" s="43"/>
      <c r="AC519" s="43"/>
      <c r="AD519" s="43"/>
    </row>
    <row r="520" spans="18:30" ht="15">
      <c r="R520" s="43"/>
      <c r="S520" s="43"/>
      <c r="T520" s="43"/>
      <c r="U520" s="43"/>
      <c r="V520" s="43"/>
      <c r="W520" s="43"/>
      <c r="X520" s="43"/>
      <c r="Y520" s="43"/>
      <c r="Z520" s="43"/>
      <c r="AA520" s="43"/>
      <c r="AB520" s="43"/>
      <c r="AC520" s="43"/>
      <c r="AD520" s="43"/>
    </row>
    <row r="521" spans="18:30" ht="15">
      <c r="R521" s="43"/>
      <c r="S521" s="43"/>
      <c r="T521" s="43"/>
      <c r="U521" s="43"/>
      <c r="V521" s="43"/>
      <c r="W521" s="43"/>
      <c r="X521" s="43"/>
      <c r="Y521" s="43"/>
      <c r="Z521" s="43"/>
      <c r="AA521" s="43"/>
      <c r="AB521" s="43"/>
      <c r="AC521" s="43"/>
      <c r="AD521" s="43"/>
    </row>
    <row r="522" spans="18:30" ht="15">
      <c r="R522" s="43"/>
      <c r="S522" s="43"/>
      <c r="T522" s="43"/>
      <c r="U522" s="43"/>
      <c r="V522" s="43"/>
      <c r="W522" s="43"/>
      <c r="X522" s="43"/>
      <c r="Y522" s="43"/>
      <c r="Z522" s="43"/>
      <c r="AA522" s="43"/>
      <c r="AB522" s="43"/>
      <c r="AC522" s="43"/>
      <c r="AD522" s="43"/>
    </row>
    <row r="523" spans="18:30" ht="15">
      <c r="R523" s="43"/>
      <c r="S523" s="43"/>
      <c r="T523" s="43"/>
      <c r="U523" s="43"/>
      <c r="V523" s="43"/>
      <c r="W523" s="43"/>
      <c r="X523" s="43"/>
      <c r="Y523" s="43"/>
      <c r="Z523" s="43"/>
      <c r="AA523" s="43"/>
      <c r="AB523" s="43"/>
      <c r="AC523" s="43"/>
      <c r="AD523" s="43"/>
    </row>
    <row r="524" spans="18:30" ht="15">
      <c r="R524" s="43"/>
      <c r="S524" s="43"/>
      <c r="T524" s="43"/>
      <c r="U524" s="43"/>
      <c r="V524" s="43"/>
      <c r="W524" s="43"/>
      <c r="X524" s="43"/>
      <c r="Y524" s="43"/>
      <c r="Z524" s="43"/>
      <c r="AA524" s="43"/>
      <c r="AB524" s="43"/>
      <c r="AC524" s="43"/>
      <c r="AD524" s="43"/>
    </row>
    <row r="525" spans="18:30" ht="15">
      <c r="R525" s="43"/>
      <c r="S525" s="43"/>
      <c r="T525" s="43"/>
      <c r="U525" s="43"/>
      <c r="V525" s="43"/>
      <c r="W525" s="43"/>
      <c r="X525" s="43"/>
      <c r="Y525" s="43"/>
      <c r="Z525" s="43"/>
      <c r="AA525" s="43"/>
      <c r="AB525" s="43"/>
      <c r="AC525" s="43"/>
      <c r="AD525" s="43"/>
    </row>
    <row r="526" spans="18:30" ht="15">
      <c r="R526" s="43"/>
      <c r="S526" s="43"/>
      <c r="T526" s="43"/>
      <c r="U526" s="43"/>
      <c r="V526" s="43"/>
      <c r="W526" s="43"/>
      <c r="X526" s="43"/>
      <c r="Y526" s="43"/>
      <c r="Z526" s="43"/>
      <c r="AA526" s="43"/>
      <c r="AB526" s="43"/>
      <c r="AC526" s="43"/>
      <c r="AD526" s="43"/>
    </row>
    <row r="527" spans="18:30" ht="15">
      <c r="R527" s="43"/>
      <c r="S527" s="43"/>
      <c r="T527" s="43"/>
      <c r="U527" s="43"/>
      <c r="V527" s="43"/>
      <c r="W527" s="43"/>
      <c r="X527" s="43"/>
      <c r="Y527" s="43"/>
      <c r="Z527" s="43"/>
      <c r="AA527" s="43"/>
      <c r="AB527" s="43"/>
      <c r="AC527" s="43"/>
      <c r="AD527" s="43"/>
    </row>
    <row r="528" spans="18:30" ht="15">
      <c r="R528" s="43"/>
      <c r="S528" s="43"/>
      <c r="T528" s="43"/>
      <c r="U528" s="43"/>
      <c r="V528" s="43"/>
      <c r="W528" s="43"/>
      <c r="X528" s="43"/>
      <c r="Y528" s="43"/>
      <c r="Z528" s="43"/>
      <c r="AA528" s="43"/>
      <c r="AB528" s="43"/>
      <c r="AC528" s="43"/>
      <c r="AD528" s="43"/>
    </row>
    <row r="529" spans="18:30" ht="15">
      <c r="R529" s="43"/>
      <c r="S529" s="43"/>
      <c r="T529" s="43"/>
      <c r="U529" s="43"/>
      <c r="V529" s="43"/>
      <c r="W529" s="43"/>
      <c r="X529" s="43"/>
      <c r="Y529" s="43"/>
      <c r="Z529" s="43"/>
      <c r="AA529" s="43"/>
      <c r="AB529" s="43"/>
      <c r="AC529" s="43"/>
      <c r="AD529" s="43"/>
    </row>
    <row r="530" spans="18:30" ht="15">
      <c r="R530" s="43"/>
      <c r="S530" s="43"/>
      <c r="T530" s="43"/>
      <c r="U530" s="43"/>
      <c r="V530" s="43"/>
      <c r="W530" s="43"/>
      <c r="X530" s="43"/>
      <c r="Y530" s="43"/>
      <c r="Z530" s="43"/>
      <c r="AA530" s="43"/>
      <c r="AB530" s="43"/>
      <c r="AC530" s="43"/>
      <c r="AD530" s="43"/>
    </row>
    <row r="531" spans="18:30" ht="15">
      <c r="R531" s="43"/>
      <c r="S531" s="43"/>
      <c r="T531" s="43"/>
      <c r="U531" s="43"/>
      <c r="V531" s="43"/>
      <c r="W531" s="43"/>
      <c r="X531" s="43"/>
      <c r="Y531" s="43"/>
      <c r="Z531" s="43"/>
      <c r="AA531" s="43"/>
      <c r="AB531" s="43"/>
      <c r="AC531" s="43"/>
      <c r="AD531" s="43"/>
    </row>
    <row r="532" spans="18:30" ht="15">
      <c r="R532" s="43"/>
      <c r="S532" s="43"/>
      <c r="T532" s="43"/>
      <c r="U532" s="43"/>
      <c r="V532" s="43"/>
      <c r="W532" s="43"/>
      <c r="X532" s="43"/>
      <c r="Y532" s="43"/>
      <c r="Z532" s="43"/>
      <c r="AA532" s="43"/>
      <c r="AB532" s="43"/>
      <c r="AC532" s="43"/>
      <c r="AD532" s="43"/>
    </row>
    <row r="533" spans="18:30" ht="15">
      <c r="R533" s="43"/>
      <c r="S533" s="43"/>
      <c r="T533" s="43"/>
      <c r="U533" s="43"/>
      <c r="V533" s="43"/>
      <c r="W533" s="43"/>
      <c r="X533" s="43"/>
      <c r="Y533" s="43"/>
      <c r="Z533" s="43"/>
      <c r="AA533" s="43"/>
      <c r="AB533" s="43"/>
      <c r="AC533" s="43"/>
      <c r="AD533" s="43"/>
    </row>
    <row r="534" spans="18:30" ht="15">
      <c r="R534" s="43"/>
      <c r="S534" s="43"/>
      <c r="T534" s="43"/>
      <c r="U534" s="43"/>
      <c r="V534" s="43"/>
      <c r="W534" s="43"/>
      <c r="X534" s="43"/>
      <c r="Y534" s="43"/>
      <c r="Z534" s="43"/>
      <c r="AA534" s="43"/>
      <c r="AB534" s="43"/>
      <c r="AC534" s="43"/>
      <c r="AD534" s="43"/>
    </row>
    <row r="535" spans="18:30" ht="15">
      <c r="R535" s="43"/>
      <c r="S535" s="43"/>
      <c r="T535" s="43"/>
      <c r="U535" s="43"/>
      <c r="V535" s="43"/>
      <c r="W535" s="43"/>
      <c r="X535" s="43"/>
      <c r="Y535" s="43"/>
      <c r="Z535" s="43"/>
      <c r="AA535" s="43"/>
      <c r="AB535" s="43"/>
      <c r="AC535" s="43"/>
      <c r="AD535" s="43"/>
    </row>
    <row r="536" spans="18:30" ht="15">
      <c r="R536" s="43"/>
      <c r="S536" s="43"/>
      <c r="T536" s="43"/>
      <c r="U536" s="43"/>
      <c r="V536" s="43"/>
      <c r="W536" s="43"/>
      <c r="X536" s="43"/>
      <c r="Y536" s="43"/>
      <c r="Z536" s="43"/>
      <c r="AA536" s="43"/>
      <c r="AB536" s="43"/>
      <c r="AC536" s="43"/>
      <c r="AD536" s="43"/>
    </row>
    <row r="537" spans="18:30" ht="15">
      <c r="R537" s="43"/>
      <c r="S537" s="43"/>
      <c r="T537" s="43"/>
      <c r="U537" s="43"/>
      <c r="V537" s="43"/>
      <c r="W537" s="43"/>
      <c r="X537" s="43"/>
      <c r="Y537" s="43"/>
      <c r="Z537" s="43"/>
      <c r="AA537" s="43"/>
      <c r="AB537" s="43"/>
      <c r="AC537" s="43"/>
      <c r="AD537" s="43"/>
    </row>
    <row r="538" spans="18:30" ht="15">
      <c r="R538" s="43"/>
      <c r="S538" s="43"/>
      <c r="T538" s="43"/>
      <c r="U538" s="43"/>
      <c r="V538" s="43"/>
      <c r="W538" s="43"/>
      <c r="X538" s="43"/>
      <c r="Y538" s="43"/>
      <c r="Z538" s="43"/>
      <c r="AA538" s="43"/>
      <c r="AB538" s="43"/>
      <c r="AC538" s="43"/>
      <c r="AD538" s="43"/>
    </row>
    <row r="539" spans="18:30" ht="15">
      <c r="R539" s="43"/>
      <c r="S539" s="43"/>
      <c r="T539" s="43"/>
      <c r="U539" s="43"/>
      <c r="V539" s="43"/>
      <c r="W539" s="43"/>
      <c r="X539" s="43"/>
      <c r="Y539" s="43"/>
      <c r="Z539" s="43"/>
      <c r="AA539" s="43"/>
      <c r="AB539" s="43"/>
      <c r="AC539" s="43"/>
      <c r="AD539" s="43"/>
    </row>
    <row r="540" spans="18:30" ht="15">
      <c r="R540" s="43"/>
      <c r="S540" s="43"/>
      <c r="T540" s="43"/>
      <c r="U540" s="43"/>
      <c r="V540" s="43"/>
      <c r="W540" s="43"/>
      <c r="X540" s="43"/>
      <c r="Y540" s="43"/>
      <c r="Z540" s="43"/>
      <c r="AA540" s="43"/>
      <c r="AB540" s="43"/>
      <c r="AC540" s="43"/>
      <c r="AD540" s="43"/>
    </row>
    <row r="541" spans="18:30" ht="15">
      <c r="R541" s="43"/>
      <c r="S541" s="43"/>
      <c r="T541" s="43"/>
      <c r="U541" s="43"/>
      <c r="V541" s="43"/>
      <c r="W541" s="43"/>
      <c r="X541" s="43"/>
      <c r="Y541" s="43"/>
      <c r="Z541" s="43"/>
      <c r="AA541" s="43"/>
      <c r="AB541" s="43"/>
      <c r="AC541" s="43"/>
      <c r="AD541" s="43"/>
    </row>
    <row r="542" spans="18:30" ht="15">
      <c r="R542" s="43"/>
      <c r="S542" s="43"/>
      <c r="T542" s="43"/>
      <c r="U542" s="43"/>
      <c r="V542" s="43"/>
      <c r="W542" s="43"/>
      <c r="X542" s="43"/>
      <c r="Y542" s="43"/>
      <c r="Z542" s="43"/>
      <c r="AA542" s="43"/>
      <c r="AB542" s="43"/>
      <c r="AC542" s="43"/>
      <c r="AD542" s="43"/>
    </row>
    <row r="543" spans="18:30" ht="15">
      <c r="R543" s="43"/>
      <c r="S543" s="43"/>
      <c r="T543" s="43"/>
      <c r="U543" s="43"/>
      <c r="V543" s="43"/>
      <c r="W543" s="43"/>
      <c r="X543" s="43"/>
      <c r="Y543" s="43"/>
      <c r="Z543" s="43"/>
      <c r="AA543" s="43"/>
      <c r="AB543" s="43"/>
      <c r="AC543" s="43"/>
      <c r="AD543" s="43"/>
    </row>
    <row r="544" spans="18:30" ht="15">
      <c r="R544" s="43"/>
      <c r="S544" s="43"/>
      <c r="T544" s="43"/>
      <c r="U544" s="43"/>
      <c r="V544" s="43"/>
      <c r="W544" s="43"/>
      <c r="X544" s="43"/>
      <c r="Y544" s="43"/>
      <c r="Z544" s="43"/>
      <c r="AA544" s="43"/>
      <c r="AB544" s="43"/>
      <c r="AC544" s="43"/>
      <c r="AD544" s="43"/>
    </row>
    <row r="545" spans="18:30" ht="15">
      <c r="R545" s="43"/>
      <c r="S545" s="43"/>
      <c r="T545" s="43"/>
      <c r="U545" s="43"/>
      <c r="V545" s="43"/>
      <c r="W545" s="43"/>
      <c r="X545" s="43"/>
      <c r="Y545" s="43"/>
      <c r="Z545" s="43"/>
      <c r="AA545" s="43"/>
      <c r="AB545" s="43"/>
      <c r="AC545" s="43"/>
      <c r="AD545" s="43"/>
    </row>
    <row r="546" spans="18:30" ht="15">
      <c r="R546" s="43"/>
      <c r="S546" s="43"/>
      <c r="T546" s="43"/>
      <c r="U546" s="43"/>
      <c r="V546" s="43"/>
      <c r="W546" s="43"/>
      <c r="X546" s="43"/>
      <c r="Y546" s="43"/>
      <c r="Z546" s="43"/>
      <c r="AA546" s="43"/>
      <c r="AB546" s="43"/>
      <c r="AC546" s="43"/>
      <c r="AD546" s="43"/>
    </row>
    <row r="547" spans="18:30" ht="15">
      <c r="R547" s="43"/>
      <c r="S547" s="43"/>
      <c r="T547" s="43"/>
      <c r="U547" s="43"/>
      <c r="V547" s="43"/>
      <c r="W547" s="43"/>
      <c r="X547" s="43"/>
      <c r="Y547" s="43"/>
      <c r="Z547" s="43"/>
      <c r="AA547" s="43"/>
      <c r="AB547" s="43"/>
      <c r="AC547" s="43"/>
      <c r="AD547" s="43"/>
    </row>
    <row r="548" spans="18:30" ht="15">
      <c r="R548" s="43"/>
      <c r="S548" s="43"/>
      <c r="T548" s="43"/>
      <c r="U548" s="43"/>
      <c r="V548" s="43"/>
      <c r="W548" s="43"/>
      <c r="X548" s="43"/>
      <c r="Y548" s="43"/>
      <c r="Z548" s="43"/>
      <c r="AA548" s="43"/>
      <c r="AB548" s="43"/>
      <c r="AC548" s="43"/>
      <c r="AD548" s="43"/>
    </row>
    <row r="549" spans="18:30" ht="15">
      <c r="R549" s="43"/>
      <c r="S549" s="43"/>
      <c r="T549" s="43"/>
      <c r="U549" s="43"/>
      <c r="V549" s="43"/>
      <c r="W549" s="43"/>
      <c r="X549" s="43"/>
      <c r="Y549" s="43"/>
      <c r="Z549" s="43"/>
      <c r="AA549" s="43"/>
      <c r="AB549" s="43"/>
      <c r="AC549" s="43"/>
      <c r="AD549" s="43"/>
    </row>
    <row r="550" spans="18:30" ht="15">
      <c r="R550" s="43"/>
      <c r="S550" s="43"/>
      <c r="T550" s="43"/>
      <c r="U550" s="43"/>
      <c r="V550" s="43"/>
      <c r="W550" s="43"/>
      <c r="X550" s="43"/>
      <c r="Y550" s="43"/>
      <c r="Z550" s="43"/>
      <c r="AA550" s="43"/>
      <c r="AB550" s="43"/>
      <c r="AC550" s="43"/>
      <c r="AD550" s="43"/>
    </row>
    <row r="551" spans="18:30" ht="15">
      <c r="R551" s="43"/>
      <c r="S551" s="43"/>
      <c r="T551" s="43"/>
      <c r="U551" s="43"/>
      <c r="V551" s="43"/>
      <c r="W551" s="43"/>
      <c r="X551" s="43"/>
      <c r="Y551" s="43"/>
      <c r="Z551" s="43"/>
      <c r="AA551" s="43"/>
      <c r="AB551" s="43"/>
      <c r="AC551" s="43"/>
      <c r="AD551" s="43"/>
    </row>
    <row r="552" spans="18:30" ht="15">
      <c r="R552" s="43"/>
      <c r="S552" s="43"/>
      <c r="T552" s="43"/>
      <c r="U552" s="43"/>
      <c r="V552" s="43"/>
      <c r="W552" s="43"/>
      <c r="X552" s="43"/>
      <c r="Y552" s="43"/>
      <c r="Z552" s="43"/>
      <c r="AA552" s="43"/>
      <c r="AB552" s="43"/>
      <c r="AC552" s="43"/>
      <c r="AD552" s="43"/>
    </row>
    <row r="553" spans="18:30" ht="15">
      <c r="R553" s="43"/>
      <c r="S553" s="43"/>
      <c r="T553" s="43"/>
      <c r="U553" s="43"/>
      <c r="V553" s="43"/>
      <c r="W553" s="43"/>
      <c r="X553" s="43"/>
      <c r="Y553" s="43"/>
      <c r="Z553" s="43"/>
      <c r="AA553" s="43"/>
      <c r="AB553" s="43"/>
      <c r="AC553" s="43"/>
      <c r="AD553" s="43"/>
    </row>
    <row r="554" spans="18:30" ht="15">
      <c r="R554" s="43"/>
      <c r="S554" s="43"/>
      <c r="T554" s="43"/>
      <c r="U554" s="43"/>
      <c r="V554" s="43"/>
      <c r="W554" s="43"/>
      <c r="X554" s="43"/>
      <c r="Y554" s="43"/>
      <c r="Z554" s="43"/>
      <c r="AA554" s="43"/>
      <c r="AB554" s="43"/>
      <c r="AC554" s="43"/>
      <c r="AD554" s="43"/>
    </row>
    <row r="555" spans="18:30" ht="15">
      <c r="R555" s="43"/>
      <c r="S555" s="43"/>
      <c r="T555" s="43"/>
      <c r="U555" s="43"/>
      <c r="V555" s="43"/>
      <c r="W555" s="43"/>
      <c r="X555" s="43"/>
      <c r="Y555" s="43"/>
      <c r="Z555" s="43"/>
      <c r="AA555" s="43"/>
      <c r="AB555" s="43"/>
      <c r="AC555" s="43"/>
      <c r="AD555" s="43"/>
    </row>
    <row r="556" spans="18:30" ht="15">
      <c r="R556" s="43"/>
      <c r="S556" s="43"/>
      <c r="T556" s="43"/>
      <c r="U556" s="43"/>
      <c r="V556" s="43"/>
      <c r="W556" s="43"/>
      <c r="X556" s="43"/>
      <c r="Y556" s="43"/>
      <c r="Z556" s="43"/>
      <c r="AA556" s="43"/>
      <c r="AB556" s="43"/>
      <c r="AC556" s="43"/>
      <c r="AD556" s="43"/>
    </row>
    <row r="557" spans="18:30" ht="15">
      <c r="R557" s="43"/>
      <c r="S557" s="43"/>
      <c r="T557" s="43"/>
      <c r="U557" s="43"/>
      <c r="V557" s="43"/>
      <c r="W557" s="43"/>
      <c r="X557" s="43"/>
      <c r="Y557" s="43"/>
      <c r="Z557" s="43"/>
      <c r="AA557" s="43"/>
      <c r="AB557" s="43"/>
      <c r="AC557" s="43"/>
      <c r="AD557" s="43"/>
    </row>
    <row r="558" spans="18:30" ht="15">
      <c r="R558" s="43"/>
      <c r="S558" s="43"/>
      <c r="T558" s="43"/>
      <c r="U558" s="43"/>
      <c r="V558" s="43"/>
      <c r="W558" s="43"/>
      <c r="X558" s="43"/>
      <c r="Y558" s="43"/>
      <c r="Z558" s="43"/>
      <c r="AA558" s="43"/>
      <c r="AB558" s="43"/>
      <c r="AC558" s="43"/>
      <c r="AD558" s="43"/>
    </row>
    <row r="559" spans="18:30" ht="15">
      <c r="R559" s="43"/>
      <c r="S559" s="43"/>
      <c r="T559" s="43"/>
      <c r="U559" s="43"/>
      <c r="V559" s="43"/>
      <c r="W559" s="43"/>
      <c r="X559" s="43"/>
      <c r="Y559" s="43"/>
      <c r="Z559" s="43"/>
      <c r="AA559" s="43"/>
      <c r="AB559" s="43"/>
      <c r="AC559" s="43"/>
      <c r="AD559" s="43"/>
    </row>
    <row r="560" spans="18:30" ht="15">
      <c r="R560" s="43"/>
      <c r="S560" s="43"/>
      <c r="T560" s="43"/>
      <c r="U560" s="43"/>
      <c r="V560" s="43"/>
      <c r="W560" s="43"/>
      <c r="X560" s="43"/>
      <c r="Y560" s="43"/>
      <c r="Z560" s="43"/>
      <c r="AA560" s="43"/>
      <c r="AB560" s="43"/>
      <c r="AC560" s="43"/>
      <c r="AD560" s="43"/>
    </row>
    <row r="561" spans="18:30" ht="15">
      <c r="R561" s="43"/>
      <c r="S561" s="43"/>
      <c r="T561" s="43"/>
      <c r="U561" s="43"/>
      <c r="V561" s="43"/>
      <c r="W561" s="43"/>
      <c r="X561" s="43"/>
      <c r="Y561" s="43"/>
      <c r="Z561" s="43"/>
      <c r="AA561" s="43"/>
      <c r="AB561" s="43"/>
      <c r="AC561" s="43"/>
      <c r="AD561" s="43"/>
    </row>
    <row r="562" spans="18:30" ht="15">
      <c r="R562" s="43"/>
      <c r="S562" s="43"/>
      <c r="T562" s="43"/>
      <c r="U562" s="43"/>
      <c r="V562" s="43"/>
      <c r="W562" s="43"/>
      <c r="X562" s="43"/>
      <c r="Y562" s="43"/>
      <c r="Z562" s="43"/>
      <c r="AA562" s="43"/>
      <c r="AB562" s="43"/>
      <c r="AC562" s="43"/>
      <c r="AD562" s="43"/>
    </row>
    <row r="563" spans="18:30" ht="15">
      <c r="R563" s="43"/>
      <c r="S563" s="43"/>
      <c r="T563" s="43"/>
      <c r="U563" s="43"/>
      <c r="V563" s="43"/>
      <c r="W563" s="43"/>
      <c r="X563" s="43"/>
      <c r="Y563" s="43"/>
      <c r="Z563" s="43"/>
      <c r="AA563" s="43"/>
      <c r="AB563" s="43"/>
      <c r="AC563" s="43"/>
      <c r="AD563" s="43"/>
    </row>
    <row r="564" spans="18:30" ht="15">
      <c r="R564" s="43"/>
      <c r="S564" s="43"/>
      <c r="T564" s="43"/>
      <c r="U564" s="43"/>
      <c r="V564" s="43"/>
      <c r="W564" s="43"/>
      <c r="X564" s="43"/>
      <c r="Y564" s="43"/>
      <c r="Z564" s="43"/>
      <c r="AA564" s="43"/>
      <c r="AB564" s="43"/>
      <c r="AC564" s="43"/>
      <c r="AD564" s="43"/>
    </row>
    <row r="565" spans="18:30" ht="15">
      <c r="R565" s="43"/>
      <c r="S565" s="43"/>
      <c r="T565" s="43"/>
      <c r="U565" s="43"/>
      <c r="V565" s="43"/>
      <c r="W565" s="43"/>
      <c r="X565" s="43"/>
      <c r="Y565" s="43"/>
      <c r="Z565" s="43"/>
      <c r="AA565" s="43"/>
      <c r="AB565" s="43"/>
      <c r="AC565" s="43"/>
      <c r="AD565" s="43"/>
    </row>
    <row r="566" spans="18:30" ht="15">
      <c r="R566" s="43"/>
      <c r="S566" s="43"/>
      <c r="T566" s="43"/>
      <c r="U566" s="43"/>
      <c r="V566" s="43"/>
      <c r="W566" s="43"/>
      <c r="X566" s="43"/>
      <c r="Y566" s="43"/>
      <c r="Z566" s="43"/>
      <c r="AA566" s="43"/>
      <c r="AB566" s="43"/>
      <c r="AC566" s="43"/>
      <c r="AD566" s="43"/>
    </row>
    <row r="567" spans="18:30" ht="15">
      <c r="R567" s="43"/>
      <c r="S567" s="43"/>
      <c r="T567" s="43"/>
      <c r="U567" s="43"/>
      <c r="V567" s="43"/>
      <c r="W567" s="43"/>
      <c r="X567" s="43"/>
      <c r="Y567" s="43"/>
      <c r="Z567" s="43"/>
      <c r="AA567" s="43"/>
      <c r="AB567" s="43"/>
      <c r="AC567" s="43"/>
      <c r="AD567" s="43"/>
    </row>
    <row r="568" spans="18:30" ht="15">
      <c r="R568" s="43"/>
      <c r="S568" s="43"/>
      <c r="T568" s="43"/>
      <c r="U568" s="43"/>
      <c r="V568" s="43"/>
      <c r="W568" s="43"/>
      <c r="X568" s="43"/>
      <c r="Y568" s="43"/>
      <c r="Z568" s="43"/>
      <c r="AA568" s="43"/>
      <c r="AB568" s="43"/>
      <c r="AC568" s="43"/>
      <c r="AD568" s="43"/>
    </row>
    <row r="569" spans="18:30" ht="15">
      <c r="R569" s="43"/>
      <c r="S569" s="43"/>
      <c r="T569" s="43"/>
      <c r="U569" s="43"/>
      <c r="V569" s="43"/>
      <c r="W569" s="43"/>
      <c r="X569" s="43"/>
      <c r="Y569" s="43"/>
      <c r="Z569" s="43"/>
      <c r="AA569" s="43"/>
      <c r="AB569" s="43"/>
      <c r="AC569" s="43"/>
      <c r="AD569" s="43"/>
    </row>
    <row r="570" spans="18:30" ht="15">
      <c r="R570" s="43"/>
      <c r="S570" s="43"/>
      <c r="T570" s="43"/>
      <c r="U570" s="43"/>
      <c r="V570" s="43"/>
      <c r="W570" s="43"/>
      <c r="X570" s="43"/>
      <c r="Y570" s="43"/>
      <c r="Z570" s="43"/>
      <c r="AA570" s="43"/>
      <c r="AB570" s="43"/>
      <c r="AC570" s="43"/>
      <c r="AD570" s="43"/>
    </row>
    <row r="571" spans="18:30" ht="15">
      <c r="R571" s="43"/>
      <c r="S571" s="43"/>
      <c r="T571" s="43"/>
      <c r="U571" s="43"/>
      <c r="V571" s="43"/>
      <c r="W571" s="43"/>
      <c r="X571" s="43"/>
      <c r="Y571" s="43"/>
      <c r="Z571" s="43"/>
      <c r="AA571" s="43"/>
      <c r="AB571" s="43"/>
      <c r="AC571" s="43"/>
      <c r="AD571" s="43"/>
    </row>
    <row r="572" spans="18:30" ht="15">
      <c r="R572" s="43"/>
      <c r="S572" s="43"/>
      <c r="T572" s="43"/>
      <c r="U572" s="43"/>
      <c r="V572" s="43"/>
      <c r="W572" s="43"/>
      <c r="X572" s="43"/>
      <c r="Y572" s="43"/>
      <c r="Z572" s="43"/>
      <c r="AA572" s="43"/>
      <c r="AB572" s="43"/>
      <c r="AC572" s="43"/>
      <c r="AD572" s="43"/>
    </row>
    <row r="573" spans="18:30" ht="15">
      <c r="R573" s="43"/>
      <c r="S573" s="43"/>
      <c r="T573" s="43"/>
      <c r="U573" s="43"/>
      <c r="V573" s="43"/>
      <c r="W573" s="43"/>
      <c r="X573" s="43"/>
      <c r="Y573" s="43"/>
      <c r="Z573" s="43"/>
      <c r="AA573" s="43"/>
      <c r="AB573" s="43"/>
      <c r="AC573" s="43"/>
      <c r="AD573" s="43"/>
    </row>
    <row r="574" spans="18:30" ht="15">
      <c r="R574" s="43"/>
      <c r="S574" s="43"/>
      <c r="T574" s="43"/>
      <c r="U574" s="43"/>
      <c r="V574" s="43"/>
      <c r="W574" s="43"/>
      <c r="X574" s="43"/>
      <c r="Y574" s="43"/>
      <c r="Z574" s="43"/>
      <c r="AA574" s="43"/>
      <c r="AB574" s="43"/>
      <c r="AC574" s="43"/>
      <c r="AD574" s="43"/>
    </row>
    <row r="575" spans="18:30" ht="15">
      <c r="R575" s="43"/>
      <c r="S575" s="43"/>
      <c r="T575" s="43"/>
      <c r="U575" s="43"/>
      <c r="V575" s="43"/>
      <c r="W575" s="43"/>
      <c r="X575" s="43"/>
      <c r="Y575" s="43"/>
      <c r="Z575" s="43"/>
      <c r="AA575" s="43"/>
      <c r="AB575" s="43"/>
      <c r="AC575" s="43"/>
      <c r="AD575" s="43"/>
    </row>
    <row r="576" spans="18:30" ht="15">
      <c r="R576" s="43"/>
      <c r="S576" s="43"/>
      <c r="T576" s="43"/>
      <c r="U576" s="43"/>
      <c r="V576" s="43"/>
      <c r="W576" s="43"/>
      <c r="X576" s="43"/>
      <c r="Y576" s="43"/>
      <c r="Z576" s="43"/>
      <c r="AA576" s="43"/>
      <c r="AB576" s="43"/>
      <c r="AC576" s="43"/>
      <c r="AD576" s="43"/>
    </row>
    <row r="577" spans="18:30" ht="15">
      <c r="R577" s="43"/>
      <c r="S577" s="43"/>
      <c r="T577" s="43"/>
      <c r="U577" s="43"/>
      <c r="V577" s="43"/>
      <c r="W577" s="43"/>
      <c r="X577" s="43"/>
      <c r="Y577" s="43"/>
      <c r="Z577" s="43"/>
      <c r="AA577" s="43"/>
      <c r="AB577" s="43"/>
      <c r="AC577" s="43"/>
      <c r="AD577" s="43"/>
    </row>
    <row r="578" spans="18:30" ht="15">
      <c r="R578" s="43"/>
      <c r="S578" s="43"/>
      <c r="T578" s="43"/>
      <c r="U578" s="43"/>
      <c r="V578" s="43"/>
      <c r="W578" s="43"/>
      <c r="X578" s="43"/>
      <c r="Y578" s="43"/>
      <c r="Z578" s="43"/>
      <c r="AA578" s="43"/>
      <c r="AB578" s="43"/>
      <c r="AC578" s="43"/>
      <c r="AD578" s="43"/>
    </row>
    <row r="579" spans="18:30" ht="15">
      <c r="R579" s="43"/>
      <c r="S579" s="43"/>
      <c r="T579" s="43"/>
      <c r="U579" s="43"/>
      <c r="V579" s="43"/>
      <c r="W579" s="43"/>
      <c r="X579" s="43"/>
      <c r="Y579" s="43"/>
      <c r="Z579" s="43"/>
      <c r="AA579" s="43"/>
      <c r="AB579" s="43"/>
      <c r="AC579" s="43"/>
      <c r="AD579" s="43"/>
    </row>
    <row r="580" spans="18:30" ht="15">
      <c r="R580" s="43"/>
      <c r="S580" s="43"/>
      <c r="T580" s="43"/>
      <c r="U580" s="43"/>
      <c r="V580" s="43"/>
      <c r="W580" s="43"/>
      <c r="X580" s="43"/>
      <c r="Y580" s="43"/>
      <c r="Z580" s="43"/>
      <c r="AA580" s="43"/>
      <c r="AB580" s="43"/>
      <c r="AC580" s="43"/>
      <c r="AD580" s="43"/>
    </row>
    <row r="581" spans="18:30" ht="15">
      <c r="R581" s="43"/>
      <c r="S581" s="43"/>
      <c r="T581" s="43"/>
      <c r="U581" s="43"/>
      <c r="V581" s="43"/>
      <c r="W581" s="43"/>
      <c r="X581" s="43"/>
      <c r="Y581" s="43"/>
      <c r="Z581" s="43"/>
      <c r="AA581" s="43"/>
      <c r="AB581" s="43"/>
      <c r="AC581" s="43"/>
      <c r="AD581" s="43"/>
    </row>
    <row r="582" spans="18:30" ht="15">
      <c r="R582" s="43"/>
      <c r="S582" s="43"/>
      <c r="T582" s="43"/>
      <c r="U582" s="43"/>
      <c r="V582" s="43"/>
      <c r="W582" s="43"/>
      <c r="X582" s="43"/>
      <c r="Y582" s="43"/>
      <c r="Z582" s="43"/>
      <c r="AA582" s="43"/>
      <c r="AB582" s="43"/>
      <c r="AC582" s="43"/>
      <c r="AD582" s="43"/>
    </row>
    <row r="583" spans="18:30" ht="15">
      <c r="R583" s="43"/>
      <c r="S583" s="43"/>
      <c r="T583" s="43"/>
      <c r="U583" s="43"/>
      <c r="V583" s="43"/>
      <c r="W583" s="43"/>
      <c r="X583" s="43"/>
      <c r="Y583" s="43"/>
      <c r="Z583" s="43"/>
      <c r="AA583" s="43"/>
      <c r="AB583" s="43"/>
      <c r="AC583" s="43"/>
      <c r="AD583" s="43"/>
    </row>
    <row r="584" spans="18:30" ht="15">
      <c r="R584" s="43"/>
      <c r="S584" s="43"/>
      <c r="T584" s="43"/>
      <c r="U584" s="43"/>
      <c r="V584" s="43"/>
      <c r="W584" s="43"/>
      <c r="X584" s="43"/>
      <c r="Y584" s="43"/>
      <c r="Z584" s="43"/>
      <c r="AA584" s="43"/>
      <c r="AB584" s="43"/>
      <c r="AC584" s="43"/>
      <c r="AD584" s="43"/>
    </row>
    <row r="585" spans="18:30" ht="15">
      <c r="R585" s="43"/>
      <c r="S585" s="43"/>
      <c r="T585" s="43"/>
      <c r="U585" s="43"/>
      <c r="V585" s="43"/>
      <c r="W585" s="43"/>
      <c r="X585" s="43"/>
      <c r="Y585" s="43"/>
      <c r="Z585" s="43"/>
      <c r="AA585" s="43"/>
      <c r="AB585" s="43"/>
      <c r="AC585" s="43"/>
      <c r="AD585" s="43"/>
    </row>
    <row r="586" spans="18:30" ht="15">
      <c r="R586" s="43"/>
      <c r="S586" s="43"/>
      <c r="T586" s="43"/>
      <c r="U586" s="43"/>
      <c r="V586" s="43"/>
      <c r="W586" s="43"/>
      <c r="X586" s="43"/>
      <c r="Y586" s="43"/>
      <c r="Z586" s="43"/>
      <c r="AA586" s="43"/>
      <c r="AB586" s="43"/>
      <c r="AC586" s="43"/>
      <c r="AD586" s="43"/>
    </row>
    <row r="587" spans="18:30" ht="15">
      <c r="R587" s="43"/>
      <c r="S587" s="43"/>
      <c r="T587" s="43"/>
      <c r="U587" s="43"/>
      <c r="V587" s="43"/>
      <c r="W587" s="43"/>
      <c r="X587" s="43"/>
      <c r="Y587" s="43"/>
      <c r="Z587" s="43"/>
      <c r="AA587" s="43"/>
      <c r="AB587" s="43"/>
      <c r="AC587" s="43"/>
      <c r="AD587" s="43"/>
    </row>
    <row r="588" spans="18:30" ht="15">
      <c r="R588" s="43"/>
      <c r="S588" s="43"/>
      <c r="T588" s="43"/>
      <c r="U588" s="43"/>
      <c r="V588" s="43"/>
      <c r="W588" s="43"/>
      <c r="X588" s="43"/>
      <c r="Y588" s="43"/>
      <c r="Z588" s="43"/>
      <c r="AA588" s="43"/>
      <c r="AB588" s="43"/>
      <c r="AC588" s="43"/>
      <c r="AD588" s="43"/>
    </row>
    <row r="589" spans="18:30" ht="15">
      <c r="R589" s="43"/>
      <c r="S589" s="43"/>
      <c r="T589" s="43"/>
      <c r="U589" s="43"/>
      <c r="V589" s="43"/>
      <c r="W589" s="43"/>
      <c r="X589" s="43"/>
      <c r="Y589" s="43"/>
      <c r="Z589" s="43"/>
      <c r="AA589" s="43"/>
      <c r="AB589" s="43"/>
      <c r="AC589" s="43"/>
      <c r="AD589" s="43"/>
    </row>
    <row r="590" spans="18:30" ht="15">
      <c r="R590" s="43"/>
      <c r="S590" s="43"/>
      <c r="T590" s="43"/>
      <c r="U590" s="43"/>
      <c r="V590" s="43"/>
      <c r="W590" s="43"/>
      <c r="X590" s="43"/>
      <c r="Y590" s="43"/>
      <c r="Z590" s="43"/>
      <c r="AA590" s="43"/>
      <c r="AB590" s="43"/>
      <c r="AC590" s="43"/>
      <c r="AD590" s="43"/>
    </row>
    <row r="591" spans="18:30" ht="15">
      <c r="R591" s="43"/>
      <c r="S591" s="43"/>
      <c r="T591" s="43"/>
      <c r="U591" s="43"/>
      <c r="V591" s="43"/>
      <c r="W591" s="43"/>
      <c r="X591" s="43"/>
      <c r="Y591" s="43"/>
      <c r="Z591" s="43"/>
      <c r="AA591" s="43"/>
      <c r="AB591" s="43"/>
      <c r="AC591" s="43"/>
      <c r="AD591" s="43"/>
    </row>
    <row r="592" spans="18:30" ht="15">
      <c r="R592" s="43"/>
      <c r="S592" s="43"/>
      <c r="T592" s="43"/>
      <c r="U592" s="43"/>
      <c r="V592" s="43"/>
      <c r="W592" s="43"/>
      <c r="X592" s="43"/>
      <c r="Y592" s="43"/>
      <c r="Z592" s="43"/>
      <c r="AA592" s="43"/>
      <c r="AB592" s="43"/>
      <c r="AC592" s="43"/>
      <c r="AD592" s="43"/>
    </row>
    <row r="593" spans="18:30" ht="15">
      <c r="R593" s="43"/>
      <c r="S593" s="43"/>
      <c r="T593" s="43"/>
      <c r="U593" s="43"/>
      <c r="V593" s="43"/>
      <c r="W593" s="43"/>
      <c r="X593" s="43"/>
      <c r="Y593" s="43"/>
      <c r="Z593" s="43"/>
      <c r="AA593" s="43"/>
      <c r="AB593" s="43"/>
      <c r="AC593" s="43"/>
      <c r="AD593" s="43"/>
    </row>
    <row r="594" spans="18:30" ht="15">
      <c r="R594" s="43"/>
      <c r="S594" s="43"/>
      <c r="T594" s="43"/>
      <c r="U594" s="43"/>
      <c r="V594" s="43"/>
      <c r="W594" s="43"/>
      <c r="X594" s="43"/>
      <c r="Y594" s="43"/>
      <c r="Z594" s="43"/>
      <c r="AA594" s="43"/>
      <c r="AB594" s="43"/>
      <c r="AC594" s="43"/>
      <c r="AD594" s="43"/>
    </row>
    <row r="595" spans="18:30" ht="15">
      <c r="R595" s="43"/>
      <c r="S595" s="43"/>
      <c r="T595" s="43"/>
      <c r="U595" s="43"/>
      <c r="V595" s="43"/>
      <c r="W595" s="43"/>
      <c r="X595" s="43"/>
      <c r="Y595" s="43"/>
      <c r="Z595" s="43"/>
      <c r="AA595" s="43"/>
      <c r="AB595" s="43"/>
      <c r="AC595" s="43"/>
      <c r="AD595" s="43"/>
    </row>
    <row r="596" spans="18:30" ht="15">
      <c r="R596" s="43"/>
      <c r="S596" s="43"/>
      <c r="T596" s="43"/>
      <c r="U596" s="43"/>
      <c r="V596" s="43"/>
      <c r="W596" s="43"/>
      <c r="X596" s="43"/>
      <c r="Y596" s="43"/>
      <c r="Z596" s="43"/>
      <c r="AA596" s="43"/>
      <c r="AB596" s="43"/>
      <c r="AC596" s="43"/>
      <c r="AD596" s="43"/>
    </row>
    <row r="597" spans="18:30" ht="15">
      <c r="R597" s="43"/>
      <c r="S597" s="43"/>
      <c r="T597" s="43"/>
      <c r="U597" s="43"/>
      <c r="V597" s="43"/>
      <c r="W597" s="43"/>
      <c r="X597" s="43"/>
      <c r="Y597" s="43"/>
      <c r="Z597" s="43"/>
      <c r="AA597" s="43"/>
      <c r="AB597" s="43"/>
      <c r="AC597" s="43"/>
      <c r="AD597" s="43"/>
    </row>
    <row r="598" spans="18:30" ht="15">
      <c r="R598" s="43"/>
      <c r="S598" s="43"/>
      <c r="T598" s="43"/>
      <c r="U598" s="43"/>
      <c r="V598" s="43"/>
      <c r="W598" s="43"/>
      <c r="X598" s="43"/>
      <c r="Y598" s="43"/>
      <c r="Z598" s="43"/>
      <c r="AA598" s="43"/>
      <c r="AB598" s="43"/>
      <c r="AC598" s="43"/>
      <c r="AD598" s="43"/>
    </row>
    <row r="599" spans="18:30" ht="15">
      <c r="R599" s="43"/>
      <c r="S599" s="43"/>
      <c r="T599" s="43"/>
      <c r="U599" s="43"/>
      <c r="V599" s="43"/>
      <c r="W599" s="43"/>
      <c r="X599" s="43"/>
      <c r="Y599" s="43"/>
      <c r="Z599" s="43"/>
      <c r="AA599" s="43"/>
      <c r="AB599" s="43"/>
      <c r="AC599" s="43"/>
      <c r="AD599" s="43"/>
    </row>
    <row r="600" spans="18:30" ht="15">
      <c r="R600" s="43"/>
      <c r="S600" s="43"/>
      <c r="T600" s="43"/>
      <c r="U600" s="43"/>
      <c r="V600" s="43"/>
      <c r="W600" s="43"/>
      <c r="X600" s="43"/>
      <c r="Y600" s="43"/>
      <c r="Z600" s="43"/>
      <c r="AA600" s="43"/>
      <c r="AB600" s="43"/>
      <c r="AC600" s="43"/>
      <c r="AD600" s="43"/>
    </row>
    <row r="601" spans="18:30" ht="15">
      <c r="R601" s="43"/>
      <c r="S601" s="43"/>
      <c r="T601" s="43"/>
      <c r="U601" s="43"/>
      <c r="V601" s="43"/>
      <c r="W601" s="43"/>
      <c r="X601" s="43"/>
      <c r="Y601" s="43"/>
      <c r="Z601" s="43"/>
      <c r="AA601" s="43"/>
      <c r="AB601" s="43"/>
      <c r="AC601" s="43"/>
      <c r="AD601" s="43"/>
    </row>
    <row r="602" spans="18:30" ht="15">
      <c r="R602" s="43"/>
      <c r="S602" s="43"/>
      <c r="T602" s="43"/>
      <c r="U602" s="43"/>
      <c r="V602" s="43"/>
      <c r="W602" s="43"/>
      <c r="X602" s="43"/>
      <c r="Y602" s="43"/>
      <c r="Z602" s="43"/>
      <c r="AA602" s="43"/>
      <c r="AB602" s="43"/>
      <c r="AC602" s="43"/>
      <c r="AD602" s="43"/>
    </row>
    <row r="603" spans="18:30" ht="15">
      <c r="R603" s="43"/>
      <c r="S603" s="43"/>
      <c r="T603" s="43"/>
      <c r="U603" s="43"/>
      <c r="V603" s="43"/>
      <c r="W603" s="43"/>
      <c r="X603" s="43"/>
      <c r="Y603" s="43"/>
      <c r="Z603" s="43"/>
      <c r="AA603" s="43"/>
      <c r="AB603" s="43"/>
      <c r="AC603" s="43"/>
      <c r="AD603" s="43"/>
    </row>
    <row r="604" spans="18:30" ht="15">
      <c r="R604" s="43"/>
      <c r="S604" s="43"/>
      <c r="T604" s="43"/>
      <c r="U604" s="43"/>
      <c r="V604" s="43"/>
      <c r="W604" s="43"/>
      <c r="X604" s="43"/>
      <c r="Y604" s="43"/>
      <c r="Z604" s="43"/>
      <c r="AA604" s="43"/>
      <c r="AB604" s="43"/>
      <c r="AC604" s="43"/>
      <c r="AD604" s="43"/>
    </row>
    <row r="605" spans="18:30" ht="15">
      <c r="R605" s="43"/>
      <c r="S605" s="43"/>
      <c r="T605" s="43"/>
      <c r="U605" s="43"/>
      <c r="V605" s="43"/>
      <c r="W605" s="43"/>
      <c r="X605" s="43"/>
      <c r="Y605" s="43"/>
      <c r="Z605" s="43"/>
      <c r="AA605" s="43"/>
      <c r="AB605" s="43"/>
      <c r="AC605" s="43"/>
      <c r="AD605" s="43"/>
    </row>
    <row r="606" spans="18:30" ht="15">
      <c r="R606" s="43"/>
      <c r="S606" s="43"/>
      <c r="T606" s="43"/>
      <c r="U606" s="43"/>
      <c r="V606" s="43"/>
      <c r="W606" s="43"/>
      <c r="X606" s="43"/>
      <c r="Y606" s="43"/>
      <c r="Z606" s="43"/>
      <c r="AA606" s="43"/>
      <c r="AB606" s="43"/>
      <c r="AC606" s="43"/>
      <c r="AD606" s="43"/>
    </row>
    <row r="607" spans="18:30" ht="15">
      <c r="R607" s="43"/>
      <c r="S607" s="43"/>
      <c r="T607" s="43"/>
      <c r="U607" s="43"/>
      <c r="V607" s="43"/>
      <c r="W607" s="43"/>
      <c r="X607" s="43"/>
      <c r="Y607" s="43"/>
      <c r="Z607" s="43"/>
      <c r="AA607" s="43"/>
      <c r="AB607" s="43"/>
      <c r="AC607" s="43"/>
      <c r="AD607" s="43"/>
    </row>
    <row r="608" spans="18:30" ht="15">
      <c r="R608" s="43"/>
      <c r="S608" s="43"/>
      <c r="T608" s="43"/>
      <c r="U608" s="43"/>
      <c r="V608" s="43"/>
      <c r="W608" s="43"/>
      <c r="X608" s="43"/>
      <c r="Y608" s="43"/>
      <c r="Z608" s="43"/>
      <c r="AA608" s="43"/>
      <c r="AB608" s="43"/>
      <c r="AC608" s="43"/>
      <c r="AD608" s="43"/>
    </row>
    <row r="609" spans="18:30" ht="15">
      <c r="R609" s="43"/>
      <c r="S609" s="43"/>
      <c r="T609" s="43"/>
      <c r="U609" s="43"/>
      <c r="V609" s="43"/>
      <c r="W609" s="43"/>
      <c r="X609" s="43"/>
      <c r="Y609" s="43"/>
      <c r="Z609" s="43"/>
      <c r="AA609" s="43"/>
      <c r="AB609" s="43"/>
      <c r="AC609" s="43"/>
      <c r="AD609" s="43"/>
    </row>
    <row r="610" spans="18:30" ht="15">
      <c r="R610" s="43"/>
      <c r="S610" s="43"/>
      <c r="T610" s="43"/>
      <c r="U610" s="43"/>
      <c r="V610" s="43"/>
      <c r="W610" s="43"/>
      <c r="X610" s="43"/>
      <c r="Y610" s="43"/>
      <c r="Z610" s="43"/>
      <c r="AA610" s="43"/>
      <c r="AB610" s="43"/>
      <c r="AC610" s="43"/>
      <c r="AD610" s="43"/>
    </row>
    <row r="611" spans="18:30" ht="15">
      <c r="R611" s="43"/>
      <c r="S611" s="43"/>
      <c r="T611" s="43"/>
      <c r="U611" s="43"/>
      <c r="V611" s="43"/>
      <c r="W611" s="43"/>
      <c r="X611" s="43"/>
      <c r="Y611" s="43"/>
      <c r="Z611" s="43"/>
      <c r="AA611" s="43"/>
      <c r="AB611" s="43"/>
      <c r="AC611" s="43"/>
      <c r="AD611" s="43"/>
    </row>
    <row r="612" spans="18:30" ht="15">
      <c r="R612" s="43"/>
      <c r="S612" s="43"/>
      <c r="T612" s="43"/>
      <c r="U612" s="43"/>
      <c r="V612" s="43"/>
      <c r="W612" s="43"/>
      <c r="X612" s="43"/>
      <c r="Y612" s="43"/>
      <c r="Z612" s="43"/>
      <c r="AA612" s="43"/>
      <c r="AB612" s="43"/>
      <c r="AC612" s="43"/>
      <c r="AD612" s="43"/>
    </row>
    <row r="613" spans="18:30" ht="15">
      <c r="R613" s="43"/>
      <c r="S613" s="43"/>
      <c r="T613" s="43"/>
      <c r="U613" s="43"/>
      <c r="V613" s="43"/>
      <c r="W613" s="43"/>
      <c r="X613" s="43"/>
      <c r="Y613" s="43"/>
      <c r="Z613" s="43"/>
      <c r="AA613" s="43"/>
      <c r="AB613" s="43"/>
      <c r="AC613" s="43"/>
      <c r="AD613" s="43"/>
    </row>
    <row r="614" spans="18:30" ht="15">
      <c r="R614" s="43"/>
      <c r="S614" s="43"/>
      <c r="T614" s="43"/>
      <c r="U614" s="43"/>
      <c r="V614" s="43"/>
      <c r="W614" s="43"/>
      <c r="X614" s="43"/>
      <c r="Y614" s="43"/>
      <c r="Z614" s="43"/>
      <c r="AA614" s="43"/>
      <c r="AB614" s="43"/>
      <c r="AC614" s="43"/>
      <c r="AD614" s="43"/>
    </row>
    <row r="615" spans="18:30" ht="15">
      <c r="R615" s="43"/>
      <c r="S615" s="43"/>
      <c r="T615" s="43"/>
      <c r="U615" s="43"/>
      <c r="V615" s="43"/>
      <c r="W615" s="43"/>
      <c r="X615" s="43"/>
      <c r="Y615" s="43"/>
      <c r="Z615" s="43"/>
      <c r="AA615" s="43"/>
      <c r="AB615" s="43"/>
      <c r="AC615" s="43"/>
      <c r="AD615" s="43"/>
    </row>
    <row r="616" spans="18:30" ht="15">
      <c r="R616" s="43"/>
      <c r="S616" s="43"/>
      <c r="T616" s="43"/>
      <c r="U616" s="43"/>
      <c r="V616" s="43"/>
      <c r="W616" s="43"/>
      <c r="X616" s="43"/>
      <c r="Y616" s="43"/>
      <c r="Z616" s="43"/>
      <c r="AA616" s="43"/>
      <c r="AB616" s="43"/>
      <c r="AC616" s="43"/>
      <c r="AD616" s="43"/>
    </row>
    <row r="617" spans="18:30" ht="15">
      <c r="R617" s="43"/>
      <c r="S617" s="43"/>
      <c r="T617" s="43"/>
      <c r="U617" s="43"/>
      <c r="V617" s="43"/>
      <c r="W617" s="43"/>
      <c r="X617" s="43"/>
      <c r="Y617" s="43"/>
      <c r="Z617" s="43"/>
      <c r="AA617" s="43"/>
      <c r="AB617" s="43"/>
      <c r="AC617" s="43"/>
      <c r="AD617" s="43"/>
    </row>
    <row r="618" spans="18:30" ht="15">
      <c r="R618" s="43"/>
      <c r="S618" s="43"/>
      <c r="T618" s="43"/>
      <c r="U618" s="43"/>
      <c r="V618" s="43"/>
      <c r="W618" s="43"/>
      <c r="X618" s="43"/>
      <c r="Y618" s="43"/>
      <c r="Z618" s="43"/>
      <c r="AA618" s="43"/>
      <c r="AB618" s="43"/>
      <c r="AC618" s="43"/>
      <c r="AD618" s="43"/>
    </row>
    <row r="619" spans="18:30" ht="15">
      <c r="R619" s="43"/>
      <c r="S619" s="43"/>
      <c r="T619" s="43"/>
      <c r="U619" s="43"/>
      <c r="V619" s="43"/>
      <c r="W619" s="43"/>
      <c r="X619" s="43"/>
      <c r="Y619" s="43"/>
      <c r="Z619" s="43"/>
      <c r="AA619" s="43"/>
      <c r="AB619" s="43"/>
      <c r="AC619" s="43"/>
      <c r="AD619" s="43"/>
    </row>
    <row r="620" spans="18:30" ht="15">
      <c r="R620" s="43"/>
      <c r="S620" s="43"/>
      <c r="T620" s="43"/>
      <c r="U620" s="43"/>
      <c r="V620" s="43"/>
      <c r="W620" s="43"/>
      <c r="X620" s="43"/>
      <c r="Y620" s="43"/>
      <c r="Z620" s="43"/>
      <c r="AA620" s="43"/>
      <c r="AB620" s="43"/>
      <c r="AC620" s="43"/>
      <c r="AD620" s="43"/>
    </row>
    <row r="621" spans="18:30" ht="15">
      <c r="R621" s="43"/>
      <c r="S621" s="43"/>
      <c r="T621" s="43"/>
      <c r="U621" s="43"/>
      <c r="V621" s="43"/>
      <c r="W621" s="43"/>
      <c r="X621" s="43"/>
      <c r="Y621" s="43"/>
      <c r="Z621" s="43"/>
      <c r="AA621" s="43"/>
      <c r="AB621" s="43"/>
      <c r="AC621" s="43"/>
      <c r="AD621" s="43"/>
    </row>
    <row r="622" spans="18:30" ht="15">
      <c r="R622" s="43"/>
      <c r="S622" s="43"/>
      <c r="T622" s="43"/>
      <c r="U622" s="43"/>
      <c r="V622" s="43"/>
      <c r="W622" s="43"/>
      <c r="X622" s="43"/>
      <c r="Y622" s="43"/>
      <c r="Z622" s="43"/>
      <c r="AA622" s="43"/>
      <c r="AB622" s="43"/>
      <c r="AC622" s="43"/>
      <c r="AD622" s="43"/>
    </row>
    <row r="623" spans="18:30" ht="15">
      <c r="R623" s="43"/>
      <c r="S623" s="43"/>
      <c r="T623" s="43"/>
      <c r="U623" s="43"/>
      <c r="V623" s="43"/>
      <c r="W623" s="43"/>
      <c r="X623" s="43"/>
      <c r="Y623" s="43"/>
      <c r="Z623" s="43"/>
      <c r="AA623" s="43"/>
      <c r="AB623" s="43"/>
      <c r="AC623" s="43"/>
      <c r="AD623" s="43"/>
    </row>
    <row r="624" spans="18:30" ht="15">
      <c r="R624" s="43"/>
      <c r="S624" s="43"/>
      <c r="T624" s="43"/>
      <c r="U624" s="43"/>
      <c r="V624" s="43"/>
      <c r="W624" s="43"/>
      <c r="X624" s="43"/>
      <c r="Y624" s="43"/>
      <c r="Z624" s="43"/>
      <c r="AA624" s="43"/>
      <c r="AB624" s="43"/>
      <c r="AC624" s="43"/>
      <c r="AD624" s="43"/>
    </row>
    <row r="625" spans="18:30" ht="15">
      <c r="R625" s="43"/>
      <c r="S625" s="43"/>
      <c r="T625" s="43"/>
      <c r="U625" s="43"/>
      <c r="V625" s="43"/>
      <c r="W625" s="43"/>
      <c r="X625" s="43"/>
      <c r="Y625" s="43"/>
      <c r="Z625" s="43"/>
      <c r="AA625" s="43"/>
      <c r="AB625" s="43"/>
      <c r="AC625" s="43"/>
      <c r="AD625" s="43"/>
    </row>
    <row r="626" spans="18:30" ht="15">
      <c r="R626" s="43"/>
      <c r="S626" s="43"/>
      <c r="T626" s="43"/>
      <c r="U626" s="43"/>
      <c r="V626" s="43"/>
      <c r="W626" s="43"/>
      <c r="X626" s="43"/>
      <c r="Y626" s="43"/>
      <c r="Z626" s="43"/>
      <c r="AA626" s="43"/>
      <c r="AB626" s="43"/>
      <c r="AC626" s="43"/>
      <c r="AD626" s="43"/>
    </row>
    <row r="627" spans="18:30" ht="15">
      <c r="R627" s="43"/>
      <c r="S627" s="43"/>
      <c r="T627" s="43"/>
      <c r="U627" s="43"/>
      <c r="V627" s="43"/>
      <c r="W627" s="43"/>
      <c r="X627" s="43"/>
      <c r="Y627" s="43"/>
      <c r="Z627" s="43"/>
      <c r="AA627" s="43"/>
      <c r="AB627" s="43"/>
      <c r="AC627" s="43"/>
      <c r="AD627" s="43"/>
    </row>
    <row r="628" spans="18:30" ht="15">
      <c r="R628" s="43"/>
      <c r="S628" s="43"/>
      <c r="T628" s="43"/>
      <c r="U628" s="43"/>
      <c r="V628" s="43"/>
      <c r="W628" s="43"/>
      <c r="X628" s="43"/>
      <c r="Y628" s="43"/>
      <c r="Z628" s="43"/>
      <c r="AA628" s="43"/>
      <c r="AB628" s="43"/>
      <c r="AC628" s="43"/>
      <c r="AD628" s="43"/>
    </row>
    <row r="629" spans="18:30" ht="15">
      <c r="R629" s="43"/>
      <c r="S629" s="43"/>
      <c r="T629" s="43"/>
      <c r="U629" s="43"/>
      <c r="V629" s="43"/>
      <c r="W629" s="43"/>
      <c r="X629" s="43"/>
      <c r="Y629" s="43"/>
      <c r="Z629" s="43"/>
      <c r="AA629" s="43"/>
      <c r="AB629" s="43"/>
      <c r="AC629" s="43"/>
      <c r="AD629" s="43"/>
    </row>
    <row r="630" spans="18:30" ht="15">
      <c r="R630" s="43"/>
      <c r="S630" s="43"/>
      <c r="T630" s="43"/>
      <c r="U630" s="43"/>
      <c r="V630" s="43"/>
      <c r="W630" s="43"/>
      <c r="X630" s="43"/>
      <c r="Y630" s="43"/>
      <c r="Z630" s="43"/>
      <c r="AA630" s="43"/>
      <c r="AB630" s="43"/>
      <c r="AC630" s="43"/>
      <c r="AD630" s="43"/>
    </row>
    <row r="631" spans="18:30" ht="15">
      <c r="R631" s="43"/>
      <c r="S631" s="43"/>
      <c r="T631" s="43"/>
      <c r="U631" s="43"/>
      <c r="V631" s="43"/>
      <c r="W631" s="43"/>
      <c r="X631" s="43"/>
      <c r="Y631" s="43"/>
      <c r="Z631" s="43"/>
      <c r="AA631" s="43"/>
      <c r="AB631" s="43"/>
      <c r="AC631" s="43"/>
      <c r="AD631" s="43"/>
    </row>
    <row r="632" spans="18:30" ht="15">
      <c r="R632" s="43"/>
      <c r="S632" s="43"/>
      <c r="T632" s="43"/>
      <c r="U632" s="43"/>
      <c r="V632" s="43"/>
      <c r="W632" s="43"/>
      <c r="X632" s="43"/>
      <c r="Y632" s="43"/>
      <c r="Z632" s="43"/>
      <c r="AA632" s="43"/>
      <c r="AB632" s="43"/>
      <c r="AC632" s="43"/>
      <c r="AD632" s="43"/>
    </row>
    <row r="633" spans="18:30" ht="15">
      <c r="R633" s="43"/>
      <c r="S633" s="43"/>
      <c r="T633" s="43"/>
      <c r="U633" s="43"/>
      <c r="V633" s="43"/>
      <c r="W633" s="43"/>
      <c r="X633" s="43"/>
      <c r="Y633" s="43"/>
      <c r="Z633" s="43"/>
      <c r="AA633" s="43"/>
      <c r="AB633" s="43"/>
      <c r="AC633" s="43"/>
      <c r="AD633" s="43"/>
    </row>
    <row r="634" spans="18:30" ht="15">
      <c r="R634" s="43"/>
      <c r="S634" s="43"/>
      <c r="T634" s="43"/>
      <c r="U634" s="43"/>
      <c r="V634" s="43"/>
      <c r="W634" s="43"/>
      <c r="X634" s="43"/>
      <c r="Y634" s="43"/>
      <c r="Z634" s="43"/>
      <c r="AA634" s="43"/>
      <c r="AB634" s="43"/>
      <c r="AC634" s="43"/>
      <c r="AD634" s="43"/>
    </row>
    <row r="635" spans="18:30" ht="15">
      <c r="R635" s="43"/>
      <c r="S635" s="43"/>
      <c r="T635" s="43"/>
      <c r="U635" s="43"/>
      <c r="V635" s="43"/>
      <c r="W635" s="43"/>
      <c r="X635" s="43"/>
      <c r="Y635" s="43"/>
      <c r="Z635" s="43"/>
      <c r="AA635" s="43"/>
      <c r="AB635" s="43"/>
      <c r="AC635" s="43"/>
      <c r="AD635" s="43"/>
    </row>
    <row r="636" spans="18:30" ht="15">
      <c r="R636" s="43"/>
      <c r="S636" s="43"/>
      <c r="T636" s="43"/>
      <c r="U636" s="43"/>
      <c r="V636" s="43"/>
      <c r="W636" s="43"/>
      <c r="X636" s="43"/>
      <c r="Y636" s="43"/>
      <c r="Z636" s="43"/>
      <c r="AA636" s="43"/>
      <c r="AB636" s="43"/>
      <c r="AC636" s="43"/>
      <c r="AD636" s="43"/>
    </row>
    <row r="637" spans="18:30" ht="15">
      <c r="R637" s="43"/>
      <c r="S637" s="43"/>
      <c r="T637" s="43"/>
      <c r="U637" s="43"/>
      <c r="V637" s="43"/>
      <c r="W637" s="43"/>
      <c r="X637" s="43"/>
      <c r="Y637" s="43"/>
      <c r="Z637" s="43"/>
      <c r="AA637" s="43"/>
      <c r="AB637" s="43"/>
      <c r="AC637" s="43"/>
      <c r="AD637" s="43"/>
    </row>
    <row r="638" spans="18:30" ht="15">
      <c r="R638" s="43"/>
      <c r="S638" s="43"/>
      <c r="T638" s="43"/>
      <c r="U638" s="43"/>
      <c r="V638" s="43"/>
      <c r="W638" s="43"/>
      <c r="X638" s="43"/>
      <c r="Y638" s="43"/>
      <c r="Z638" s="43"/>
      <c r="AA638" s="43"/>
      <c r="AB638" s="43"/>
      <c r="AC638" s="43"/>
      <c r="AD638" s="43"/>
    </row>
    <row r="639" spans="18:30" ht="15">
      <c r="R639" s="43"/>
      <c r="S639" s="43"/>
      <c r="T639" s="43"/>
      <c r="U639" s="43"/>
      <c r="V639" s="43"/>
      <c r="W639" s="43"/>
      <c r="X639" s="43"/>
      <c r="Y639" s="43"/>
      <c r="Z639" s="43"/>
      <c r="AA639" s="43"/>
      <c r="AB639" s="43"/>
      <c r="AC639" s="43"/>
      <c r="AD639" s="43"/>
    </row>
    <row r="640" spans="18:30" ht="15">
      <c r="R640" s="43"/>
      <c r="S640" s="43"/>
      <c r="T640" s="43"/>
      <c r="U640" s="43"/>
      <c r="V640" s="43"/>
      <c r="W640" s="43"/>
      <c r="X640" s="43"/>
      <c r="Y640" s="43"/>
      <c r="Z640" s="43"/>
      <c r="AA640" s="43"/>
      <c r="AB640" s="43"/>
      <c r="AC640" s="43"/>
      <c r="AD640" s="43"/>
    </row>
    <row r="641" spans="18:30" ht="15">
      <c r="R641" s="43"/>
      <c r="S641" s="43"/>
      <c r="T641" s="43"/>
      <c r="U641" s="43"/>
      <c r="V641" s="43"/>
      <c r="W641" s="43"/>
      <c r="X641" s="43"/>
      <c r="Y641" s="43"/>
      <c r="Z641" s="43"/>
      <c r="AA641" s="43"/>
      <c r="AB641" s="43"/>
      <c r="AC641" s="43"/>
      <c r="AD641" s="43"/>
    </row>
    <row r="642" spans="18:30" ht="15">
      <c r="R642" s="43"/>
      <c r="S642" s="43"/>
      <c r="T642" s="43"/>
      <c r="U642" s="43"/>
      <c r="V642" s="43"/>
      <c r="W642" s="43"/>
      <c r="X642" s="43"/>
      <c r="Y642" s="43"/>
      <c r="Z642" s="43"/>
      <c r="AA642" s="43"/>
      <c r="AB642" s="43"/>
      <c r="AC642" s="43"/>
      <c r="AD642" s="43"/>
    </row>
    <row r="643" spans="18:30" ht="15">
      <c r="R643" s="43"/>
      <c r="S643" s="43"/>
      <c r="T643" s="43"/>
      <c r="U643" s="43"/>
      <c r="V643" s="43"/>
      <c r="W643" s="43"/>
      <c r="X643" s="43"/>
      <c r="Y643" s="43"/>
      <c r="Z643" s="43"/>
      <c r="AA643" s="43"/>
      <c r="AB643" s="43"/>
      <c r="AC643" s="43"/>
      <c r="AD643" s="43"/>
    </row>
    <row r="644" spans="18:30" ht="15">
      <c r="R644" s="43"/>
      <c r="S644" s="43"/>
      <c r="T644" s="43"/>
      <c r="U644" s="43"/>
      <c r="V644" s="43"/>
      <c r="W644" s="43"/>
      <c r="X644" s="43"/>
      <c r="Y644" s="43"/>
      <c r="Z644" s="43"/>
      <c r="AA644" s="43"/>
      <c r="AB644" s="43"/>
      <c r="AC644" s="43"/>
      <c r="AD644" s="43"/>
    </row>
    <row r="645" spans="18:30" ht="15">
      <c r="R645" s="43"/>
      <c r="S645" s="43"/>
      <c r="T645" s="43"/>
      <c r="U645" s="43"/>
      <c r="V645" s="43"/>
      <c r="W645" s="43"/>
      <c r="X645" s="43"/>
      <c r="Y645" s="43"/>
      <c r="Z645" s="43"/>
      <c r="AA645" s="43"/>
      <c r="AB645" s="43"/>
      <c r="AC645" s="43"/>
      <c r="AD645" s="43"/>
    </row>
    <row r="646" spans="18:30" ht="15">
      <c r="R646" s="43"/>
      <c r="S646" s="43"/>
      <c r="T646" s="43"/>
      <c r="U646" s="43"/>
      <c r="V646" s="43"/>
      <c r="W646" s="43"/>
      <c r="X646" s="43"/>
      <c r="Y646" s="43"/>
      <c r="Z646" s="43"/>
      <c r="AA646" s="43"/>
      <c r="AB646" s="43"/>
      <c r="AC646" s="43"/>
      <c r="AD646" s="43"/>
    </row>
    <row r="647" spans="18:30" ht="15">
      <c r="R647" s="43"/>
      <c r="S647" s="43"/>
      <c r="T647" s="43"/>
      <c r="U647" s="43"/>
      <c r="V647" s="43"/>
      <c r="W647" s="43"/>
      <c r="X647" s="43"/>
      <c r="Y647" s="43"/>
      <c r="Z647" s="43"/>
      <c r="AA647" s="43"/>
      <c r="AB647" s="43"/>
      <c r="AC647" s="43"/>
      <c r="AD647" s="43"/>
    </row>
    <row r="648" spans="18:30" ht="15">
      <c r="R648" s="43"/>
      <c r="S648" s="43"/>
      <c r="T648" s="43"/>
      <c r="U648" s="43"/>
      <c r="V648" s="43"/>
      <c r="W648" s="43"/>
      <c r="X648" s="43"/>
      <c r="Y648" s="43"/>
      <c r="Z648" s="43"/>
      <c r="AA648" s="43"/>
      <c r="AB648" s="43"/>
      <c r="AC648" s="43"/>
      <c r="AD648" s="43"/>
    </row>
    <row r="649" spans="18:30" ht="15">
      <c r="R649" s="43"/>
      <c r="S649" s="43"/>
      <c r="T649" s="43"/>
      <c r="U649" s="43"/>
      <c r="V649" s="43"/>
      <c r="W649" s="43"/>
      <c r="X649" s="43"/>
      <c r="Y649" s="43"/>
      <c r="Z649" s="43"/>
      <c r="AA649" s="43"/>
      <c r="AB649" s="43"/>
      <c r="AC649" s="43"/>
      <c r="AD649" s="43"/>
    </row>
    <row r="650" spans="18:30" ht="15">
      <c r="R650" s="43"/>
      <c r="S650" s="43"/>
      <c r="T650" s="43"/>
      <c r="U650" s="43"/>
      <c r="V650" s="43"/>
      <c r="W650" s="43"/>
      <c r="X650" s="43"/>
      <c r="Y650" s="43"/>
      <c r="Z650" s="43"/>
      <c r="AA650" s="43"/>
      <c r="AB650" s="43"/>
      <c r="AC650" s="43"/>
      <c r="AD650" s="43"/>
    </row>
    <row r="651" spans="18:30" ht="15">
      <c r="R651" s="43"/>
      <c r="S651" s="43"/>
      <c r="T651" s="43"/>
      <c r="U651" s="43"/>
      <c r="V651" s="43"/>
      <c r="W651" s="43"/>
      <c r="X651" s="43"/>
      <c r="Y651" s="43"/>
      <c r="Z651" s="43"/>
      <c r="AA651" s="43"/>
      <c r="AB651" s="43"/>
      <c r="AC651" s="43"/>
      <c r="AD651" s="43"/>
    </row>
    <row r="652" spans="18:30" ht="15">
      <c r="R652" s="43"/>
      <c r="S652" s="43"/>
      <c r="T652" s="43"/>
      <c r="U652" s="43"/>
      <c r="V652" s="43"/>
      <c r="W652" s="43"/>
      <c r="X652" s="43"/>
      <c r="Y652" s="43"/>
      <c r="Z652" s="43"/>
      <c r="AA652" s="43"/>
      <c r="AB652" s="43"/>
      <c r="AC652" s="43"/>
      <c r="AD652" s="43"/>
    </row>
    <row r="653" spans="18:30" ht="15">
      <c r="R653" s="43"/>
      <c r="S653" s="43"/>
      <c r="T653" s="43"/>
      <c r="U653" s="43"/>
      <c r="V653" s="43"/>
      <c r="W653" s="43"/>
      <c r="X653" s="43"/>
      <c r="Y653" s="43"/>
      <c r="Z653" s="43"/>
      <c r="AA653" s="43"/>
      <c r="AB653" s="43"/>
      <c r="AC653" s="43"/>
      <c r="AD653" s="43"/>
    </row>
    <row r="654" spans="18:30" ht="15">
      <c r="R654" s="43"/>
      <c r="S654" s="43"/>
      <c r="T654" s="43"/>
      <c r="U654" s="43"/>
      <c r="V654" s="43"/>
      <c r="W654" s="43"/>
      <c r="X654" s="43"/>
      <c r="Y654" s="43"/>
      <c r="Z654" s="43"/>
      <c r="AA654" s="43"/>
      <c r="AB654" s="43"/>
      <c r="AC654" s="43"/>
      <c r="AD654" s="43"/>
    </row>
    <row r="655" spans="18:30" ht="15">
      <c r="R655" s="43"/>
      <c r="S655" s="43"/>
      <c r="T655" s="43"/>
      <c r="U655" s="43"/>
      <c r="V655" s="43"/>
      <c r="W655" s="43"/>
      <c r="X655" s="43"/>
      <c r="Y655" s="43"/>
      <c r="Z655" s="43"/>
      <c r="AA655" s="43"/>
      <c r="AB655" s="43"/>
      <c r="AC655" s="43"/>
      <c r="AD655" s="43"/>
    </row>
    <row r="656" spans="18:30" ht="15">
      <c r="R656" s="43"/>
      <c r="S656" s="43"/>
      <c r="T656" s="43"/>
      <c r="U656" s="43"/>
      <c r="V656" s="43"/>
      <c r="W656" s="43"/>
      <c r="X656" s="43"/>
      <c r="Y656" s="43"/>
      <c r="Z656" s="43"/>
      <c r="AA656" s="43"/>
      <c r="AB656" s="43"/>
      <c r="AC656" s="43"/>
      <c r="AD656" s="43"/>
    </row>
    <row r="657" spans="18:30" ht="15">
      <c r="R657" s="43"/>
      <c r="S657" s="43"/>
      <c r="T657" s="43"/>
      <c r="U657" s="43"/>
      <c r="V657" s="43"/>
      <c r="W657" s="43"/>
      <c r="X657" s="43"/>
      <c r="Y657" s="43"/>
      <c r="Z657" s="43"/>
      <c r="AA657" s="43"/>
      <c r="AB657" s="43"/>
      <c r="AC657" s="43"/>
      <c r="AD657" s="43"/>
    </row>
    <row r="658" spans="18:30" ht="15">
      <c r="R658" s="43"/>
      <c r="S658" s="43"/>
      <c r="T658" s="43"/>
      <c r="U658" s="43"/>
      <c r="V658" s="43"/>
      <c r="W658" s="43"/>
      <c r="X658" s="43"/>
      <c r="Y658" s="43"/>
      <c r="Z658" s="43"/>
      <c r="AA658" s="43"/>
      <c r="AB658" s="43"/>
      <c r="AC658" s="43"/>
      <c r="AD658" s="43"/>
    </row>
    <row r="659" spans="18:30" ht="15">
      <c r="R659" s="43"/>
      <c r="S659" s="43"/>
      <c r="T659" s="43"/>
      <c r="U659" s="43"/>
      <c r="V659" s="43"/>
      <c r="W659" s="43"/>
      <c r="X659" s="43"/>
      <c r="Y659" s="43"/>
      <c r="Z659" s="43"/>
      <c r="AA659" s="43"/>
      <c r="AB659" s="43"/>
      <c r="AC659" s="43"/>
      <c r="AD659" s="43"/>
    </row>
    <row r="660" spans="18:30" ht="15">
      <c r="R660" s="43"/>
      <c r="S660" s="43"/>
      <c r="T660" s="43"/>
      <c r="U660" s="43"/>
      <c r="V660" s="43"/>
      <c r="W660" s="43"/>
      <c r="X660" s="43"/>
      <c r="Y660" s="43"/>
      <c r="Z660" s="43"/>
      <c r="AA660" s="43"/>
      <c r="AB660" s="43"/>
      <c r="AC660" s="43"/>
      <c r="AD660" s="43"/>
    </row>
    <row r="661" spans="18:30" ht="15">
      <c r="R661" s="43"/>
      <c r="S661" s="43"/>
      <c r="T661" s="43"/>
      <c r="U661" s="43"/>
      <c r="V661" s="43"/>
      <c r="W661" s="43"/>
      <c r="X661" s="43"/>
      <c r="Y661" s="43"/>
      <c r="Z661" s="43"/>
      <c r="AA661" s="43"/>
      <c r="AB661" s="43"/>
      <c r="AC661" s="43"/>
      <c r="AD661" s="43"/>
    </row>
    <row r="662" spans="18:30" ht="15">
      <c r="R662" s="43"/>
      <c r="S662" s="43"/>
      <c r="T662" s="43"/>
      <c r="U662" s="43"/>
      <c r="V662" s="43"/>
      <c r="W662" s="43"/>
      <c r="X662" s="43"/>
      <c r="Y662" s="43"/>
      <c r="Z662" s="43"/>
      <c r="AA662" s="43"/>
      <c r="AB662" s="43"/>
      <c r="AC662" s="43"/>
      <c r="AD662" s="43"/>
    </row>
    <row r="663" spans="18:30" ht="15">
      <c r="R663" s="43"/>
      <c r="S663" s="43"/>
      <c r="T663" s="43"/>
      <c r="U663" s="43"/>
      <c r="V663" s="43"/>
      <c r="W663" s="43"/>
      <c r="X663" s="43"/>
      <c r="Y663" s="43"/>
      <c r="Z663" s="43"/>
      <c r="AA663" s="43"/>
      <c r="AB663" s="43"/>
      <c r="AC663" s="43"/>
      <c r="AD663" s="43"/>
    </row>
    <row r="664" spans="18:30" ht="15">
      <c r="R664" s="43"/>
      <c r="S664" s="43"/>
      <c r="T664" s="43"/>
      <c r="U664" s="43"/>
      <c r="V664" s="43"/>
      <c r="W664" s="43"/>
      <c r="X664" s="43"/>
      <c r="Y664" s="43"/>
      <c r="Z664" s="43"/>
      <c r="AA664" s="43"/>
      <c r="AB664" s="43"/>
      <c r="AC664" s="43"/>
      <c r="AD664" s="43"/>
    </row>
    <row r="665" spans="18:30" ht="15">
      <c r="R665" s="43"/>
      <c r="S665" s="43"/>
      <c r="T665" s="43"/>
      <c r="U665" s="43"/>
      <c r="V665" s="43"/>
      <c r="W665" s="43"/>
      <c r="X665" s="43"/>
      <c r="Y665" s="43"/>
      <c r="Z665" s="43"/>
      <c r="AA665" s="43"/>
      <c r="AB665" s="43"/>
      <c r="AC665" s="43"/>
      <c r="AD665" s="43"/>
    </row>
    <row r="666" spans="18:30" ht="15">
      <c r="R666" s="43"/>
      <c r="S666" s="43"/>
      <c r="T666" s="43"/>
      <c r="U666" s="43"/>
      <c r="V666" s="43"/>
      <c r="W666" s="43"/>
      <c r="X666" s="43"/>
      <c r="Y666" s="43"/>
      <c r="Z666" s="43"/>
      <c r="AA666" s="43"/>
      <c r="AB666" s="43"/>
      <c r="AC666" s="43"/>
      <c r="AD666" s="43"/>
    </row>
    <row r="667" spans="18:30" ht="15">
      <c r="R667" s="43"/>
      <c r="S667" s="43"/>
      <c r="T667" s="43"/>
      <c r="U667" s="43"/>
      <c r="V667" s="43"/>
      <c r="W667" s="43"/>
      <c r="X667" s="43"/>
      <c r="Y667" s="43"/>
      <c r="Z667" s="43"/>
      <c r="AA667" s="43"/>
      <c r="AB667" s="43"/>
      <c r="AC667" s="43"/>
      <c r="AD667" s="43"/>
    </row>
    <row r="668" spans="18:30" ht="15">
      <c r="R668" s="43"/>
      <c r="S668" s="43"/>
      <c r="T668" s="43"/>
      <c r="U668" s="43"/>
      <c r="V668" s="43"/>
      <c r="W668" s="43"/>
      <c r="X668" s="43"/>
      <c r="Y668" s="43"/>
      <c r="Z668" s="43"/>
      <c r="AA668" s="43"/>
      <c r="AB668" s="43"/>
      <c r="AC668" s="43"/>
      <c r="AD668" s="43"/>
    </row>
    <row r="669" spans="18:30" ht="15">
      <c r="R669" s="43"/>
      <c r="S669" s="43"/>
      <c r="T669" s="43"/>
      <c r="U669" s="43"/>
      <c r="V669" s="43"/>
      <c r="W669" s="43"/>
      <c r="X669" s="43"/>
      <c r="Y669" s="43"/>
      <c r="Z669" s="43"/>
      <c r="AA669" s="43"/>
      <c r="AB669" s="43"/>
      <c r="AC669" s="43"/>
      <c r="AD669" s="43"/>
    </row>
    <row r="670" spans="18:30" ht="15">
      <c r="R670" s="43"/>
      <c r="S670" s="43"/>
      <c r="T670" s="43"/>
      <c r="U670" s="43"/>
      <c r="V670" s="43"/>
      <c r="W670" s="43"/>
      <c r="X670" s="43"/>
      <c r="Y670" s="43"/>
      <c r="Z670" s="43"/>
      <c r="AA670" s="43"/>
      <c r="AB670" s="43"/>
      <c r="AC670" s="43"/>
      <c r="AD670" s="43"/>
    </row>
    <row r="671" spans="18:30" ht="15">
      <c r="R671" s="43"/>
      <c r="S671" s="43"/>
      <c r="T671" s="43"/>
      <c r="U671" s="43"/>
      <c r="V671" s="43"/>
      <c r="W671" s="43"/>
      <c r="X671" s="43"/>
      <c r="Y671" s="43"/>
      <c r="Z671" s="43"/>
      <c r="AA671" s="43"/>
      <c r="AB671" s="43"/>
      <c r="AC671" s="43"/>
      <c r="AD671" s="43"/>
    </row>
    <row r="672" spans="18:30" ht="15">
      <c r="R672" s="43"/>
      <c r="S672" s="43"/>
      <c r="T672" s="43"/>
      <c r="U672" s="43"/>
      <c r="V672" s="43"/>
      <c r="W672" s="43"/>
      <c r="X672" s="43"/>
      <c r="Y672" s="43"/>
      <c r="Z672" s="43"/>
      <c r="AA672" s="43"/>
      <c r="AB672" s="43"/>
      <c r="AC672" s="43"/>
      <c r="AD672" s="43"/>
    </row>
    <row r="673" spans="18:30" ht="15">
      <c r="R673" s="43"/>
      <c r="S673" s="43"/>
      <c r="T673" s="43"/>
      <c r="U673" s="43"/>
      <c r="V673" s="43"/>
      <c r="W673" s="43"/>
      <c r="X673" s="43"/>
      <c r="Y673" s="43"/>
      <c r="Z673" s="43"/>
      <c r="AA673" s="43"/>
      <c r="AB673" s="43"/>
      <c r="AC673" s="43"/>
      <c r="AD673" s="43"/>
    </row>
    <row r="674" spans="18:30" ht="15">
      <c r="R674" s="43"/>
      <c r="S674" s="43"/>
      <c r="T674" s="43"/>
      <c r="U674" s="43"/>
      <c r="V674" s="43"/>
      <c r="W674" s="43"/>
      <c r="X674" s="43"/>
      <c r="Y674" s="43"/>
      <c r="Z674" s="43"/>
      <c r="AA674" s="43"/>
      <c r="AB674" s="43"/>
      <c r="AC674" s="43"/>
      <c r="AD674" s="43"/>
    </row>
    <row r="675" spans="18:30" ht="15">
      <c r="R675" s="43"/>
      <c r="S675" s="43"/>
      <c r="T675" s="43"/>
      <c r="U675" s="43"/>
      <c r="V675" s="43"/>
      <c r="W675" s="43"/>
      <c r="X675" s="43"/>
      <c r="Y675" s="43"/>
      <c r="Z675" s="43"/>
      <c r="AA675" s="43"/>
      <c r="AB675" s="43"/>
      <c r="AC675" s="43"/>
      <c r="AD675" s="43"/>
    </row>
    <row r="676" spans="18:30" ht="15">
      <c r="R676" s="43"/>
      <c r="S676" s="43"/>
      <c r="T676" s="43"/>
      <c r="U676" s="43"/>
      <c r="V676" s="43"/>
      <c r="W676" s="43"/>
      <c r="X676" s="43"/>
      <c r="Y676" s="43"/>
      <c r="Z676" s="43"/>
      <c r="AA676" s="43"/>
      <c r="AB676" s="43"/>
      <c r="AC676" s="43"/>
      <c r="AD676" s="43"/>
    </row>
    <row r="677" spans="18:30" ht="15">
      <c r="R677" s="43"/>
      <c r="S677" s="43"/>
      <c r="T677" s="43"/>
      <c r="U677" s="43"/>
      <c r="V677" s="43"/>
      <c r="W677" s="43"/>
      <c r="X677" s="43"/>
      <c r="Y677" s="43"/>
      <c r="Z677" s="43"/>
      <c r="AA677" s="43"/>
      <c r="AB677" s="43"/>
      <c r="AC677" s="43"/>
      <c r="AD677" s="43"/>
    </row>
    <row r="678" spans="18:30" ht="15">
      <c r="R678" s="43"/>
      <c r="S678" s="43"/>
      <c r="T678" s="43"/>
      <c r="U678" s="43"/>
      <c r="V678" s="43"/>
      <c r="W678" s="43"/>
      <c r="X678" s="43"/>
      <c r="Y678" s="43"/>
      <c r="Z678" s="43"/>
      <c r="AA678" s="43"/>
      <c r="AB678" s="43"/>
      <c r="AC678" s="43"/>
      <c r="AD678" s="43"/>
    </row>
    <row r="679" spans="18:30" ht="15">
      <c r="R679" s="43"/>
      <c r="S679" s="43"/>
      <c r="T679" s="43"/>
      <c r="U679" s="43"/>
      <c r="V679" s="43"/>
      <c r="W679" s="43"/>
      <c r="X679" s="43"/>
      <c r="Y679" s="43"/>
      <c r="Z679" s="43"/>
      <c r="AA679" s="43"/>
      <c r="AB679" s="43"/>
      <c r="AC679" s="43"/>
      <c r="AD679" s="43"/>
    </row>
    <row r="680" spans="18:30" ht="15">
      <c r="R680" s="43"/>
      <c r="S680" s="43"/>
      <c r="T680" s="43"/>
      <c r="U680" s="43"/>
      <c r="V680" s="43"/>
      <c r="W680" s="43"/>
      <c r="X680" s="43"/>
      <c r="Y680" s="43"/>
      <c r="Z680" s="43"/>
      <c r="AA680" s="43"/>
      <c r="AB680" s="43"/>
      <c r="AC680" s="43"/>
      <c r="AD680" s="43"/>
    </row>
    <row r="681" spans="18:30" ht="15">
      <c r="R681" s="43"/>
      <c r="S681" s="43"/>
      <c r="T681" s="43"/>
      <c r="U681" s="43"/>
      <c r="V681" s="43"/>
      <c r="W681" s="43"/>
      <c r="X681" s="43"/>
      <c r="Y681" s="43"/>
      <c r="Z681" s="43"/>
      <c r="AA681" s="43"/>
      <c r="AB681" s="43"/>
      <c r="AC681" s="43"/>
      <c r="AD681" s="43"/>
    </row>
    <row r="682" spans="18:30" ht="15">
      <c r="R682" s="43"/>
      <c r="S682" s="43"/>
      <c r="T682" s="43"/>
      <c r="U682" s="43"/>
      <c r="V682" s="43"/>
      <c r="W682" s="43"/>
      <c r="X682" s="43"/>
      <c r="Y682" s="43"/>
      <c r="Z682" s="43"/>
      <c r="AA682" s="43"/>
      <c r="AB682" s="43"/>
      <c r="AC682" s="43"/>
      <c r="AD682" s="43"/>
    </row>
    <row r="683" spans="18:30" ht="15">
      <c r="R683" s="43"/>
      <c r="S683" s="43"/>
      <c r="T683" s="43"/>
      <c r="U683" s="43"/>
      <c r="V683" s="43"/>
      <c r="W683" s="43"/>
      <c r="X683" s="43"/>
      <c r="Y683" s="43"/>
      <c r="Z683" s="43"/>
      <c r="AA683" s="43"/>
      <c r="AB683" s="43"/>
      <c r="AC683" s="43"/>
      <c r="AD683" s="43"/>
    </row>
    <row r="684" spans="18:30" ht="15">
      <c r="R684" s="43"/>
      <c r="S684" s="43"/>
      <c r="T684" s="43"/>
      <c r="U684" s="43"/>
      <c r="V684" s="43"/>
      <c r="W684" s="43"/>
      <c r="X684" s="43"/>
      <c r="Y684" s="43"/>
      <c r="Z684" s="43"/>
      <c r="AA684" s="43"/>
      <c r="AB684" s="43"/>
      <c r="AC684" s="43"/>
      <c r="AD684" s="43"/>
    </row>
    <row r="685" spans="18:30" ht="15">
      <c r="R685" s="43"/>
      <c r="S685" s="43"/>
      <c r="T685" s="43"/>
      <c r="U685" s="43"/>
      <c r="V685" s="43"/>
      <c r="W685" s="43"/>
      <c r="X685" s="43"/>
      <c r="Y685" s="43"/>
      <c r="Z685" s="43"/>
      <c r="AA685" s="43"/>
      <c r="AB685" s="43"/>
      <c r="AC685" s="43"/>
      <c r="AD685" s="43"/>
    </row>
    <row r="686" spans="18:30" ht="15">
      <c r="R686" s="43"/>
      <c r="S686" s="43"/>
      <c r="T686" s="43"/>
      <c r="U686" s="43"/>
      <c r="V686" s="43"/>
      <c r="W686" s="43"/>
      <c r="X686" s="43"/>
      <c r="Y686" s="43"/>
      <c r="Z686" s="43"/>
      <c r="AA686" s="43"/>
      <c r="AB686" s="43"/>
      <c r="AC686" s="43"/>
      <c r="AD686" s="43"/>
    </row>
    <row r="687" spans="18:30" ht="15">
      <c r="R687" s="43"/>
      <c r="S687" s="43"/>
      <c r="T687" s="43"/>
      <c r="U687" s="43"/>
      <c r="V687" s="43"/>
      <c r="W687" s="43"/>
      <c r="X687" s="43"/>
      <c r="Y687" s="43"/>
      <c r="Z687" s="43"/>
      <c r="AA687" s="43"/>
      <c r="AB687" s="43"/>
      <c r="AC687" s="43"/>
      <c r="AD687" s="43"/>
    </row>
    <row r="688" spans="18:30" ht="15">
      <c r="R688" s="43"/>
      <c r="S688" s="43"/>
      <c r="T688" s="43"/>
      <c r="U688" s="43"/>
      <c r="V688" s="43"/>
      <c r="W688" s="43"/>
      <c r="X688" s="43"/>
      <c r="Y688" s="43"/>
      <c r="Z688" s="43"/>
      <c r="AA688" s="43"/>
      <c r="AB688" s="43"/>
      <c r="AC688" s="43"/>
      <c r="AD688" s="43"/>
    </row>
    <row r="689" spans="18:30" ht="15">
      <c r="R689" s="43"/>
      <c r="S689" s="43"/>
      <c r="T689" s="43"/>
      <c r="U689" s="43"/>
      <c r="V689" s="43"/>
      <c r="W689" s="43"/>
      <c r="X689" s="43"/>
      <c r="Y689" s="43"/>
      <c r="Z689" s="43"/>
      <c r="AA689" s="43"/>
      <c r="AB689" s="43"/>
      <c r="AC689" s="43"/>
      <c r="AD689" s="43"/>
    </row>
    <row r="690" spans="18:30" ht="15">
      <c r="R690" s="43"/>
      <c r="S690" s="43"/>
      <c r="T690" s="43"/>
      <c r="U690" s="43"/>
      <c r="V690" s="43"/>
      <c r="W690" s="43"/>
      <c r="X690" s="43"/>
      <c r="Y690" s="43"/>
      <c r="Z690" s="43"/>
      <c r="AA690" s="43"/>
      <c r="AB690" s="43"/>
      <c r="AC690" s="43"/>
      <c r="AD690" s="43"/>
    </row>
    <row r="691" spans="18:30" ht="15">
      <c r="R691" s="43"/>
      <c r="S691" s="43"/>
      <c r="T691" s="43"/>
      <c r="U691" s="43"/>
      <c r="V691" s="43"/>
      <c r="W691" s="43"/>
      <c r="X691" s="43"/>
      <c r="Y691" s="43"/>
      <c r="Z691" s="43"/>
      <c r="AA691" s="43"/>
      <c r="AB691" s="43"/>
      <c r="AC691" s="43"/>
      <c r="AD691" s="43"/>
    </row>
    <row r="692" spans="18:30" ht="15">
      <c r="R692" s="43"/>
      <c r="S692" s="43"/>
      <c r="T692" s="43"/>
      <c r="U692" s="43"/>
      <c r="V692" s="43"/>
      <c r="W692" s="43"/>
      <c r="X692" s="43"/>
      <c r="Y692" s="43"/>
      <c r="Z692" s="43"/>
      <c r="AA692" s="43"/>
      <c r="AB692" s="43"/>
      <c r="AC692" s="43"/>
      <c r="AD692" s="43"/>
    </row>
    <row r="693" spans="18:30" ht="15">
      <c r="R693" s="43"/>
      <c r="S693" s="43"/>
      <c r="T693" s="43"/>
      <c r="U693" s="43"/>
      <c r="V693" s="43"/>
      <c r="W693" s="43"/>
      <c r="X693" s="43"/>
      <c r="Y693" s="43"/>
      <c r="Z693" s="43"/>
      <c r="AA693" s="43"/>
      <c r="AB693" s="43"/>
      <c r="AC693" s="43"/>
      <c r="AD693" s="43"/>
    </row>
    <row r="694" spans="18:30" ht="15">
      <c r="R694" s="43"/>
      <c r="S694" s="43"/>
      <c r="T694" s="43"/>
      <c r="U694" s="43"/>
      <c r="V694" s="43"/>
      <c r="W694" s="43"/>
      <c r="X694" s="43"/>
      <c r="Y694" s="43"/>
      <c r="Z694" s="43"/>
      <c r="AA694" s="43"/>
      <c r="AB694" s="43"/>
      <c r="AC694" s="43"/>
      <c r="AD694" s="43"/>
    </row>
    <row r="695" spans="18:30" ht="15">
      <c r="R695" s="43"/>
      <c r="S695" s="43"/>
      <c r="T695" s="43"/>
      <c r="U695" s="43"/>
      <c r="V695" s="43"/>
      <c r="W695" s="43"/>
      <c r="X695" s="43"/>
      <c r="Y695" s="43"/>
      <c r="Z695" s="43"/>
      <c r="AA695" s="43"/>
      <c r="AB695" s="43"/>
      <c r="AC695" s="43"/>
      <c r="AD695" s="43"/>
    </row>
    <row r="696" spans="18:30" ht="15">
      <c r="R696" s="43"/>
      <c r="S696" s="43"/>
      <c r="T696" s="43"/>
      <c r="U696" s="43"/>
      <c r="V696" s="43"/>
      <c r="W696" s="43"/>
      <c r="X696" s="43"/>
      <c r="Y696" s="43"/>
      <c r="Z696" s="43"/>
      <c r="AA696" s="43"/>
      <c r="AB696" s="43"/>
      <c r="AC696" s="43"/>
      <c r="AD696" s="43"/>
    </row>
    <row r="697" spans="18:30" ht="15">
      <c r="R697" s="43"/>
      <c r="S697" s="43"/>
      <c r="T697" s="43"/>
      <c r="U697" s="43"/>
      <c r="V697" s="43"/>
      <c r="W697" s="43"/>
      <c r="X697" s="43"/>
      <c r="Y697" s="43"/>
      <c r="Z697" s="43"/>
      <c r="AA697" s="43"/>
      <c r="AB697" s="43"/>
      <c r="AC697" s="43"/>
      <c r="AD697" s="43"/>
    </row>
    <row r="698" spans="18:30" ht="15">
      <c r="R698" s="43"/>
      <c r="S698" s="43"/>
      <c r="T698" s="43"/>
      <c r="U698" s="43"/>
      <c r="V698" s="43"/>
      <c r="W698" s="43"/>
      <c r="X698" s="43"/>
      <c r="Y698" s="43"/>
      <c r="Z698" s="43"/>
      <c r="AA698" s="43"/>
      <c r="AB698" s="43"/>
      <c r="AC698" s="43"/>
      <c r="AD698" s="43"/>
    </row>
    <row r="699" spans="18:30" ht="15">
      <c r="R699" s="43"/>
      <c r="S699" s="43"/>
      <c r="T699" s="43"/>
      <c r="U699" s="43"/>
      <c r="V699" s="43"/>
      <c r="W699" s="43"/>
      <c r="X699" s="43"/>
      <c r="Y699" s="43"/>
      <c r="Z699" s="43"/>
      <c r="AA699" s="43"/>
      <c r="AB699" s="43"/>
      <c r="AC699" s="43"/>
      <c r="AD699" s="43"/>
    </row>
    <row r="700" spans="18:30" ht="15">
      <c r="R700" s="43"/>
      <c r="S700" s="43"/>
      <c r="T700" s="43"/>
      <c r="U700" s="43"/>
      <c r="V700" s="43"/>
      <c r="W700" s="43"/>
      <c r="X700" s="43"/>
      <c r="Y700" s="43"/>
      <c r="Z700" s="43"/>
      <c r="AA700" s="43"/>
      <c r="AB700" s="43"/>
      <c r="AC700" s="43"/>
      <c r="AD700" s="43"/>
    </row>
    <row r="701" spans="18:30" ht="15">
      <c r="R701" s="43"/>
      <c r="S701" s="43"/>
      <c r="T701" s="43"/>
      <c r="U701" s="43"/>
      <c r="V701" s="43"/>
      <c r="W701" s="43"/>
      <c r="X701" s="43"/>
      <c r="Y701" s="43"/>
      <c r="Z701" s="43"/>
      <c r="AA701" s="43"/>
      <c r="AB701" s="43"/>
      <c r="AC701" s="43"/>
      <c r="AD701" s="43"/>
    </row>
    <row r="702" spans="18:30" ht="15">
      <c r="R702" s="43"/>
      <c r="S702" s="43"/>
      <c r="T702" s="43"/>
      <c r="U702" s="43"/>
      <c r="V702" s="43"/>
      <c r="W702" s="43"/>
      <c r="X702" s="43"/>
      <c r="Y702" s="43"/>
      <c r="Z702" s="43"/>
      <c r="AA702" s="43"/>
      <c r="AB702" s="43"/>
      <c r="AC702" s="43"/>
      <c r="AD702" s="43"/>
    </row>
    <row r="703" spans="18:30" ht="15">
      <c r="R703" s="43"/>
      <c r="S703" s="43"/>
      <c r="T703" s="43"/>
      <c r="U703" s="43"/>
      <c r="V703" s="43"/>
      <c r="W703" s="43"/>
      <c r="X703" s="43"/>
      <c r="Y703" s="43"/>
      <c r="Z703" s="43"/>
      <c r="AA703" s="43"/>
      <c r="AB703" s="43"/>
      <c r="AC703" s="43"/>
      <c r="AD703" s="43"/>
    </row>
    <row r="704" spans="18:30" ht="15">
      <c r="R704" s="43"/>
      <c r="S704" s="43"/>
      <c r="T704" s="43"/>
      <c r="U704" s="43"/>
      <c r="V704" s="43"/>
      <c r="W704" s="43"/>
      <c r="X704" s="43"/>
      <c r="Y704" s="43"/>
      <c r="Z704" s="43"/>
      <c r="AA704" s="43"/>
      <c r="AB704" s="43"/>
      <c r="AC704" s="43"/>
      <c r="AD704" s="43"/>
    </row>
    <row r="705" spans="18:30" ht="15">
      <c r="R705" s="43"/>
      <c r="S705" s="43"/>
      <c r="T705" s="43"/>
      <c r="U705" s="43"/>
      <c r="V705" s="43"/>
      <c r="W705" s="43"/>
      <c r="X705" s="43"/>
      <c r="Y705" s="43"/>
      <c r="Z705" s="43"/>
      <c r="AA705" s="43"/>
      <c r="AB705" s="43"/>
      <c r="AC705" s="43"/>
      <c r="AD705" s="43"/>
    </row>
    <row r="706" spans="18:30" ht="15">
      <c r="R706" s="43"/>
      <c r="S706" s="43"/>
      <c r="T706" s="43"/>
      <c r="U706" s="43"/>
      <c r="V706" s="43"/>
      <c r="W706" s="43"/>
      <c r="X706" s="43"/>
      <c r="Y706" s="43"/>
      <c r="Z706" s="43"/>
      <c r="AA706" s="43"/>
      <c r="AB706" s="43"/>
      <c r="AC706" s="43"/>
      <c r="AD706" s="43"/>
    </row>
    <row r="707" spans="18:30" ht="15">
      <c r="R707" s="43"/>
      <c r="S707" s="43"/>
      <c r="T707" s="43"/>
      <c r="U707" s="43"/>
      <c r="V707" s="43"/>
      <c r="W707" s="43"/>
      <c r="X707" s="43"/>
      <c r="Y707" s="43"/>
      <c r="Z707" s="43"/>
      <c r="AA707" s="43"/>
      <c r="AB707" s="43"/>
      <c r="AC707" s="43"/>
      <c r="AD707" s="43"/>
    </row>
    <row r="708" spans="18:30" ht="15">
      <c r="R708" s="43"/>
      <c r="S708" s="43"/>
      <c r="T708" s="43"/>
      <c r="U708" s="43"/>
      <c r="V708" s="43"/>
      <c r="W708" s="43"/>
      <c r="X708" s="43"/>
      <c r="Y708" s="43"/>
      <c r="Z708" s="43"/>
      <c r="AA708" s="43"/>
      <c r="AB708" s="43"/>
      <c r="AC708" s="43"/>
      <c r="AD708" s="43"/>
    </row>
    <row r="709" spans="18:30" ht="15">
      <c r="R709" s="43"/>
      <c r="S709" s="43"/>
      <c r="T709" s="43"/>
      <c r="U709" s="43"/>
      <c r="V709" s="43"/>
      <c r="W709" s="43"/>
      <c r="X709" s="43"/>
      <c r="Y709" s="43"/>
      <c r="Z709" s="43"/>
      <c r="AA709" s="43"/>
      <c r="AB709" s="43"/>
      <c r="AC709" s="43"/>
      <c r="AD709" s="43"/>
    </row>
    <row r="710" spans="18:30" ht="15">
      <c r="R710" s="43"/>
      <c r="S710" s="43"/>
      <c r="T710" s="43"/>
      <c r="U710" s="43"/>
      <c r="V710" s="43"/>
      <c r="W710" s="43"/>
      <c r="X710" s="43"/>
      <c r="Y710" s="43"/>
      <c r="Z710" s="43"/>
      <c r="AA710" s="43"/>
      <c r="AB710" s="43"/>
      <c r="AC710" s="43"/>
      <c r="AD710" s="43"/>
    </row>
    <row r="711" spans="18:30" ht="15">
      <c r="R711" s="43"/>
      <c r="S711" s="43"/>
      <c r="T711" s="43"/>
      <c r="U711" s="43"/>
      <c r="V711" s="43"/>
      <c r="W711" s="43"/>
      <c r="X711" s="43"/>
      <c r="Y711" s="43"/>
      <c r="Z711" s="43"/>
      <c r="AA711" s="43"/>
      <c r="AB711" s="43"/>
      <c r="AC711" s="43"/>
      <c r="AD711" s="43"/>
    </row>
    <row r="712" spans="18:30" ht="15">
      <c r="R712" s="43"/>
      <c r="S712" s="43"/>
      <c r="T712" s="43"/>
      <c r="U712" s="43"/>
      <c r="V712" s="43"/>
      <c r="W712" s="43"/>
      <c r="X712" s="43"/>
      <c r="Y712" s="43"/>
      <c r="Z712" s="43"/>
      <c r="AA712" s="43"/>
      <c r="AB712" s="43"/>
      <c r="AC712" s="43"/>
      <c r="AD712" s="43"/>
    </row>
    <row r="713" spans="18:30" ht="15">
      <c r="R713" s="43"/>
      <c r="S713" s="43"/>
      <c r="T713" s="43"/>
      <c r="U713" s="43"/>
      <c r="V713" s="43"/>
      <c r="W713" s="43"/>
      <c r="X713" s="43"/>
      <c r="Y713" s="43"/>
      <c r="Z713" s="43"/>
      <c r="AA713" s="43"/>
      <c r="AB713" s="43"/>
      <c r="AC713" s="43"/>
      <c r="AD713" s="43"/>
    </row>
    <row r="714" spans="18:30" ht="15">
      <c r="R714" s="43"/>
      <c r="S714" s="43"/>
      <c r="T714" s="43"/>
      <c r="U714" s="43"/>
      <c r="V714" s="43"/>
      <c r="W714" s="43"/>
      <c r="X714" s="43"/>
      <c r="Y714" s="43"/>
      <c r="Z714" s="43"/>
      <c r="AA714" s="43"/>
      <c r="AB714" s="43"/>
      <c r="AC714" s="43"/>
      <c r="AD714" s="43"/>
    </row>
    <row r="715" spans="18:30" ht="15">
      <c r="R715" s="43"/>
      <c r="S715" s="43"/>
      <c r="T715" s="43"/>
      <c r="U715" s="43"/>
      <c r="V715" s="43"/>
      <c r="W715" s="43"/>
      <c r="X715" s="43"/>
      <c r="Y715" s="43"/>
      <c r="Z715" s="43"/>
      <c r="AA715" s="43"/>
      <c r="AB715" s="43"/>
      <c r="AC715" s="43"/>
      <c r="AD715" s="43"/>
    </row>
    <row r="716" spans="18:30" ht="15">
      <c r="R716" s="43"/>
      <c r="S716" s="43"/>
      <c r="T716" s="43"/>
      <c r="U716" s="43"/>
      <c r="V716" s="43"/>
      <c r="W716" s="43"/>
      <c r="X716" s="43"/>
      <c r="Y716" s="43"/>
      <c r="Z716" s="43"/>
      <c r="AA716" s="43"/>
      <c r="AB716" s="43"/>
      <c r="AC716" s="43"/>
      <c r="AD716" s="43"/>
    </row>
    <row r="717" spans="18:30" ht="15">
      <c r="R717" s="43"/>
      <c r="S717" s="43"/>
      <c r="T717" s="43"/>
      <c r="U717" s="43"/>
      <c r="V717" s="43"/>
      <c r="W717" s="43"/>
      <c r="X717" s="43"/>
      <c r="Y717" s="43"/>
      <c r="Z717" s="43"/>
      <c r="AA717" s="43"/>
      <c r="AB717" s="43"/>
      <c r="AC717" s="43"/>
      <c r="AD717" s="43"/>
    </row>
    <row r="718" spans="18:30" ht="15">
      <c r="R718" s="43"/>
      <c r="S718" s="43"/>
      <c r="T718" s="43"/>
      <c r="U718" s="43"/>
      <c r="V718" s="43"/>
      <c r="W718" s="43"/>
      <c r="X718" s="43"/>
      <c r="Y718" s="43"/>
      <c r="Z718" s="43"/>
      <c r="AA718" s="43"/>
      <c r="AB718" s="43"/>
      <c r="AC718" s="43"/>
      <c r="AD718" s="43"/>
    </row>
    <row r="719" spans="18:30" ht="15">
      <c r="R719" s="43"/>
      <c r="S719" s="43"/>
      <c r="T719" s="43"/>
      <c r="U719" s="43"/>
      <c r="V719" s="43"/>
      <c r="W719" s="43"/>
      <c r="X719" s="43"/>
      <c r="Y719" s="43"/>
      <c r="Z719" s="43"/>
      <c r="AA719" s="43"/>
      <c r="AB719" s="43"/>
      <c r="AC719" s="43"/>
      <c r="AD719" s="43"/>
    </row>
    <row r="720" spans="18:30" ht="15">
      <c r="R720" s="43"/>
      <c r="S720" s="43"/>
      <c r="T720" s="43"/>
      <c r="U720" s="43"/>
      <c r="V720" s="43"/>
      <c r="W720" s="43"/>
      <c r="X720" s="43"/>
      <c r="Y720" s="43"/>
      <c r="Z720" s="43"/>
      <c r="AA720" s="43"/>
      <c r="AB720" s="43"/>
      <c r="AC720" s="43"/>
      <c r="AD720" s="43"/>
    </row>
    <row r="721" spans="18:30" ht="15">
      <c r="R721" s="43"/>
      <c r="S721" s="43"/>
      <c r="T721" s="43"/>
      <c r="U721" s="43"/>
      <c r="V721" s="43"/>
      <c r="W721" s="43"/>
      <c r="X721" s="43"/>
      <c r="Y721" s="43"/>
      <c r="Z721" s="43"/>
      <c r="AA721" s="43"/>
      <c r="AB721" s="43"/>
      <c r="AC721" s="43"/>
      <c r="AD721" s="43"/>
    </row>
    <row r="722" spans="18:30" ht="15">
      <c r="R722" s="43"/>
      <c r="S722" s="43"/>
      <c r="T722" s="43"/>
      <c r="U722" s="43"/>
      <c r="V722" s="43"/>
      <c r="W722" s="43"/>
      <c r="X722" s="43"/>
      <c r="Y722" s="43"/>
      <c r="Z722" s="43"/>
      <c r="AA722" s="43"/>
      <c r="AB722" s="43"/>
      <c r="AC722" s="43"/>
      <c r="AD722" s="43"/>
    </row>
    <row r="723" spans="18:30" ht="15">
      <c r="R723" s="43"/>
      <c r="S723" s="43"/>
      <c r="T723" s="43"/>
      <c r="U723" s="43"/>
      <c r="V723" s="43"/>
      <c r="W723" s="43"/>
      <c r="X723" s="43"/>
      <c r="Y723" s="43"/>
      <c r="Z723" s="43"/>
      <c r="AA723" s="43"/>
      <c r="AB723" s="43"/>
      <c r="AC723" s="43"/>
      <c r="AD723" s="43"/>
    </row>
    <row r="724" spans="18:30" ht="15">
      <c r="R724" s="43"/>
      <c r="S724" s="43"/>
      <c r="T724" s="43"/>
      <c r="U724" s="43"/>
      <c r="V724" s="43"/>
      <c r="W724" s="43"/>
      <c r="X724" s="43"/>
      <c r="Y724" s="43"/>
      <c r="Z724" s="43"/>
      <c r="AA724" s="43"/>
      <c r="AB724" s="43"/>
      <c r="AC724" s="43"/>
      <c r="AD724" s="43"/>
    </row>
    <row r="725" spans="18:30" ht="15">
      <c r="R725" s="43"/>
      <c r="S725" s="43"/>
      <c r="T725" s="43"/>
      <c r="U725" s="43"/>
      <c r="V725" s="43"/>
      <c r="W725" s="43"/>
      <c r="X725" s="43"/>
      <c r="Y725" s="43"/>
      <c r="Z725" s="43"/>
      <c r="AA725" s="43"/>
      <c r="AB725" s="43"/>
      <c r="AC725" s="43"/>
      <c r="AD725" s="43"/>
    </row>
    <row r="726" spans="18:30" ht="15">
      <c r="R726" s="43"/>
      <c r="S726" s="43"/>
      <c r="T726" s="43"/>
      <c r="U726" s="43"/>
      <c r="V726" s="43"/>
      <c r="W726" s="43"/>
      <c r="X726" s="43"/>
      <c r="Y726" s="43"/>
      <c r="Z726" s="43"/>
      <c r="AA726" s="43"/>
      <c r="AB726" s="43"/>
      <c r="AC726" s="43"/>
      <c r="AD726" s="43"/>
    </row>
    <row r="727" spans="18:30" ht="15">
      <c r="R727" s="43"/>
      <c r="S727" s="43"/>
      <c r="T727" s="43"/>
      <c r="U727" s="43"/>
      <c r="V727" s="43"/>
      <c r="W727" s="43"/>
      <c r="X727" s="43"/>
      <c r="Y727" s="43"/>
      <c r="Z727" s="43"/>
      <c r="AA727" s="43"/>
      <c r="AB727" s="43"/>
      <c r="AC727" s="43"/>
      <c r="AD727" s="43"/>
    </row>
    <row r="728" spans="18:30" ht="15">
      <c r="R728" s="43"/>
      <c r="S728" s="43"/>
      <c r="T728" s="43"/>
      <c r="U728" s="43"/>
      <c r="V728" s="43"/>
      <c r="W728" s="43"/>
      <c r="X728" s="43"/>
      <c r="Y728" s="43"/>
      <c r="Z728" s="43"/>
      <c r="AA728" s="43"/>
      <c r="AB728" s="43"/>
      <c r="AC728" s="43"/>
      <c r="AD728" s="43"/>
    </row>
    <row r="729" spans="18:30" ht="15">
      <c r="R729" s="43"/>
      <c r="S729" s="43"/>
      <c r="T729" s="43"/>
      <c r="U729" s="43"/>
      <c r="V729" s="43"/>
      <c r="W729" s="43"/>
      <c r="X729" s="43"/>
      <c r="Y729" s="43"/>
      <c r="Z729" s="43"/>
      <c r="AA729" s="43"/>
      <c r="AB729" s="43"/>
      <c r="AC729" s="43"/>
      <c r="AD729" s="43"/>
    </row>
    <row r="730" spans="18:30" ht="15">
      <c r="R730" s="43"/>
      <c r="S730" s="43"/>
      <c r="T730" s="43"/>
      <c r="U730" s="43"/>
      <c r="V730" s="43"/>
      <c r="W730" s="43"/>
      <c r="X730" s="43"/>
      <c r="Y730" s="43"/>
      <c r="Z730" s="43"/>
      <c r="AA730" s="43"/>
      <c r="AB730" s="43"/>
      <c r="AC730" s="43"/>
      <c r="AD730" s="43"/>
    </row>
    <row r="731" spans="18:30" ht="15">
      <c r="R731" s="43"/>
      <c r="S731" s="43"/>
      <c r="T731" s="43"/>
      <c r="U731" s="43"/>
      <c r="V731" s="43"/>
      <c r="W731" s="43"/>
      <c r="X731" s="43"/>
      <c r="Y731" s="43"/>
      <c r="Z731" s="43"/>
      <c r="AA731" s="43"/>
      <c r="AB731" s="43"/>
      <c r="AC731" s="43"/>
      <c r="AD731" s="43"/>
    </row>
    <row r="732" spans="18:30" ht="15">
      <c r="R732" s="43"/>
      <c r="S732" s="43"/>
      <c r="T732" s="43"/>
      <c r="U732" s="43"/>
      <c r="V732" s="43"/>
      <c r="W732" s="43"/>
      <c r="X732" s="43"/>
      <c r="Y732" s="43"/>
      <c r="Z732" s="43"/>
      <c r="AA732" s="43"/>
      <c r="AB732" s="43"/>
      <c r="AC732" s="43"/>
      <c r="AD732" s="43"/>
    </row>
    <row r="733" spans="18:30" ht="15">
      <c r="R733" s="43"/>
      <c r="S733" s="43"/>
      <c r="T733" s="43"/>
      <c r="U733" s="43"/>
      <c r="V733" s="43"/>
      <c r="W733" s="43"/>
      <c r="X733" s="43"/>
      <c r="Y733" s="43"/>
      <c r="Z733" s="43"/>
      <c r="AA733" s="43"/>
      <c r="AB733" s="43"/>
      <c r="AC733" s="43"/>
      <c r="AD733" s="43"/>
    </row>
    <row r="734" spans="18:30" ht="15">
      <c r="R734" s="43"/>
      <c r="S734" s="43"/>
      <c r="T734" s="43"/>
      <c r="U734" s="43"/>
      <c r="V734" s="43"/>
      <c r="W734" s="43"/>
      <c r="X734" s="43"/>
      <c r="Y734" s="43"/>
      <c r="Z734" s="43"/>
      <c r="AA734" s="43"/>
      <c r="AB734" s="43"/>
      <c r="AC734" s="43"/>
      <c r="AD734" s="43"/>
    </row>
    <row r="735" spans="18:30" ht="15">
      <c r="R735" s="43"/>
      <c r="S735" s="43"/>
      <c r="T735" s="43"/>
      <c r="U735" s="43"/>
      <c r="V735" s="43"/>
      <c r="W735" s="43"/>
      <c r="X735" s="43"/>
      <c r="Y735" s="43"/>
      <c r="Z735" s="43"/>
      <c r="AA735" s="43"/>
      <c r="AB735" s="43"/>
      <c r="AC735" s="43"/>
      <c r="AD735" s="43"/>
    </row>
    <row r="736" spans="18:30" ht="15">
      <c r="R736" s="43"/>
      <c r="S736" s="43"/>
      <c r="T736" s="43"/>
      <c r="U736" s="43"/>
      <c r="V736" s="43"/>
      <c r="W736" s="43"/>
      <c r="X736" s="43"/>
      <c r="Y736" s="43"/>
      <c r="Z736" s="43"/>
      <c r="AA736" s="43"/>
      <c r="AB736" s="43"/>
      <c r="AC736" s="43"/>
      <c r="AD736" s="43"/>
    </row>
    <row r="737" spans="18:30" ht="15">
      <c r="R737" s="43"/>
      <c r="S737" s="43"/>
      <c r="T737" s="43"/>
      <c r="U737" s="43"/>
      <c r="V737" s="43"/>
      <c r="W737" s="43"/>
      <c r="X737" s="43"/>
      <c r="Y737" s="43"/>
      <c r="Z737" s="43"/>
      <c r="AA737" s="43"/>
      <c r="AB737" s="43"/>
      <c r="AC737" s="43"/>
      <c r="AD737" s="43"/>
    </row>
    <row r="738" spans="18:30" ht="15">
      <c r="R738" s="43"/>
      <c r="S738" s="43"/>
      <c r="T738" s="43"/>
      <c r="U738" s="43"/>
      <c r="V738" s="43"/>
      <c r="W738" s="43"/>
      <c r="X738" s="43"/>
      <c r="Y738" s="43"/>
      <c r="Z738" s="43"/>
      <c r="AA738" s="43"/>
      <c r="AB738" s="43"/>
      <c r="AC738" s="43"/>
      <c r="AD738" s="43"/>
    </row>
    <row r="739" spans="18:30" ht="15">
      <c r="R739" s="43"/>
      <c r="S739" s="43"/>
      <c r="T739" s="43"/>
      <c r="U739" s="43"/>
      <c r="V739" s="43"/>
      <c r="W739" s="43"/>
      <c r="X739" s="43"/>
      <c r="Y739" s="43"/>
      <c r="Z739" s="43"/>
      <c r="AA739" s="43"/>
      <c r="AB739" s="43"/>
      <c r="AC739" s="43"/>
      <c r="AD739" s="43"/>
    </row>
    <row r="740" spans="18:30" ht="15">
      <c r="R740" s="43"/>
      <c r="S740" s="43"/>
      <c r="T740" s="43"/>
      <c r="U740" s="43"/>
      <c r="V740" s="43"/>
      <c r="W740" s="43"/>
      <c r="X740" s="43"/>
      <c r="Y740" s="43"/>
      <c r="Z740" s="43"/>
      <c r="AA740" s="43"/>
      <c r="AB740" s="43"/>
      <c r="AC740" s="43"/>
      <c r="AD740" s="43"/>
    </row>
    <row r="741" spans="18:30" ht="15">
      <c r="R741" s="43"/>
      <c r="S741" s="43"/>
      <c r="T741" s="43"/>
      <c r="U741" s="43"/>
      <c r="V741" s="43"/>
      <c r="W741" s="43"/>
      <c r="X741" s="43"/>
      <c r="Y741" s="43"/>
      <c r="Z741" s="43"/>
      <c r="AA741" s="43"/>
      <c r="AB741" s="43"/>
      <c r="AC741" s="43"/>
      <c r="AD741" s="43"/>
    </row>
    <row r="742" spans="18:30" ht="15">
      <c r="R742" s="43"/>
      <c r="S742" s="43"/>
      <c r="T742" s="43"/>
      <c r="U742" s="43"/>
      <c r="V742" s="43"/>
      <c r="W742" s="43"/>
      <c r="X742" s="43"/>
      <c r="Y742" s="43"/>
      <c r="Z742" s="43"/>
      <c r="AA742" s="43"/>
      <c r="AB742" s="43"/>
      <c r="AC742" s="43"/>
      <c r="AD742" s="43"/>
    </row>
    <row r="743" spans="18:30" ht="15">
      <c r="R743" s="43"/>
      <c r="S743" s="43"/>
      <c r="T743" s="43"/>
      <c r="U743" s="43"/>
      <c r="V743" s="43"/>
      <c r="W743" s="43"/>
      <c r="X743" s="43"/>
      <c r="Y743" s="43"/>
      <c r="Z743" s="43"/>
      <c r="AA743" s="43"/>
      <c r="AB743" s="43"/>
      <c r="AC743" s="43"/>
      <c r="AD743" s="43"/>
    </row>
    <row r="744" spans="18:30" ht="15">
      <c r="R744" s="43"/>
      <c r="S744" s="43"/>
      <c r="T744" s="43"/>
      <c r="U744" s="43"/>
      <c r="V744" s="43"/>
      <c r="W744" s="43"/>
      <c r="X744" s="43"/>
      <c r="Y744" s="43"/>
      <c r="Z744" s="43"/>
      <c r="AA744" s="43"/>
      <c r="AB744" s="43"/>
      <c r="AC744" s="43"/>
      <c r="AD744" s="43"/>
    </row>
    <row r="745" spans="18:30" ht="15">
      <c r="R745" s="43"/>
      <c r="S745" s="43"/>
      <c r="T745" s="43"/>
      <c r="U745" s="43"/>
      <c r="V745" s="43"/>
      <c r="W745" s="43"/>
      <c r="X745" s="43"/>
      <c r="Y745" s="43"/>
      <c r="Z745" s="43"/>
      <c r="AA745" s="43"/>
      <c r="AB745" s="43"/>
      <c r="AC745" s="43"/>
      <c r="AD745" s="43"/>
    </row>
    <row r="746" spans="18:30" ht="15">
      <c r="R746" s="43"/>
      <c r="S746" s="43"/>
      <c r="T746" s="43"/>
      <c r="U746" s="43"/>
      <c r="V746" s="43"/>
      <c r="W746" s="43"/>
      <c r="X746" s="43"/>
      <c r="Y746" s="43"/>
      <c r="Z746" s="43"/>
      <c r="AA746" s="43"/>
      <c r="AB746" s="43"/>
      <c r="AC746" s="43"/>
      <c r="AD746" s="43"/>
    </row>
    <row r="747" spans="18:30" ht="15">
      <c r="R747" s="43"/>
      <c r="S747" s="43"/>
      <c r="T747" s="43"/>
      <c r="U747" s="43"/>
      <c r="V747" s="43"/>
      <c r="W747" s="43"/>
      <c r="X747" s="43"/>
      <c r="Y747" s="43"/>
      <c r="Z747" s="43"/>
      <c r="AA747" s="43"/>
      <c r="AB747" s="43"/>
      <c r="AC747" s="43"/>
      <c r="AD747" s="43"/>
    </row>
    <row r="748" spans="18:30" ht="15">
      <c r="R748" s="43"/>
      <c r="S748" s="43"/>
      <c r="T748" s="43"/>
      <c r="U748" s="43"/>
      <c r="V748" s="43"/>
      <c r="W748" s="43"/>
      <c r="X748" s="43"/>
      <c r="Y748" s="43"/>
      <c r="Z748" s="43"/>
      <c r="AA748" s="43"/>
      <c r="AB748" s="43"/>
      <c r="AC748" s="43"/>
      <c r="AD748" s="43"/>
    </row>
    <row r="749" spans="18:30" ht="15">
      <c r="R749" s="43"/>
      <c r="S749" s="43"/>
      <c r="T749" s="43"/>
      <c r="U749" s="43"/>
      <c r="V749" s="43"/>
      <c r="W749" s="43"/>
      <c r="X749" s="43"/>
      <c r="Y749" s="43"/>
      <c r="Z749" s="43"/>
      <c r="AA749" s="43"/>
      <c r="AB749" s="43"/>
      <c r="AC749" s="43"/>
      <c r="AD749" s="43"/>
    </row>
    <row r="750" spans="18:30" ht="15">
      <c r="R750" s="43"/>
      <c r="S750" s="43"/>
      <c r="T750" s="43"/>
      <c r="U750" s="43"/>
      <c r="V750" s="43"/>
      <c r="W750" s="43"/>
      <c r="X750" s="43"/>
      <c r="Y750" s="43"/>
      <c r="Z750" s="43"/>
      <c r="AA750" s="43"/>
      <c r="AB750" s="43"/>
      <c r="AC750" s="43"/>
      <c r="AD750" s="43"/>
    </row>
    <row r="751" spans="18:30" ht="15">
      <c r="R751" s="43"/>
      <c r="S751" s="43"/>
      <c r="T751" s="43"/>
      <c r="U751" s="43"/>
      <c r="V751" s="43"/>
      <c r="W751" s="43"/>
      <c r="X751" s="43"/>
      <c r="Y751" s="43"/>
      <c r="Z751" s="43"/>
      <c r="AA751" s="43"/>
      <c r="AB751" s="43"/>
      <c r="AC751" s="43"/>
      <c r="AD751" s="43"/>
    </row>
    <row r="752" spans="18:30" ht="15">
      <c r="R752" s="43"/>
      <c r="S752" s="43"/>
      <c r="T752" s="43"/>
      <c r="U752" s="43"/>
      <c r="V752" s="43"/>
      <c r="W752" s="43"/>
      <c r="X752" s="43"/>
      <c r="Y752" s="43"/>
      <c r="Z752" s="43"/>
      <c r="AA752" s="43"/>
      <c r="AB752" s="43"/>
      <c r="AC752" s="43"/>
      <c r="AD752" s="43"/>
    </row>
    <row r="753" spans="18:30" ht="15">
      <c r="R753" s="43"/>
      <c r="S753" s="43"/>
      <c r="T753" s="43"/>
      <c r="U753" s="43"/>
      <c r="V753" s="43"/>
      <c r="W753" s="43"/>
      <c r="X753" s="43"/>
      <c r="Y753" s="43"/>
      <c r="Z753" s="43"/>
      <c r="AA753" s="43"/>
      <c r="AB753" s="43"/>
      <c r="AC753" s="43"/>
      <c r="AD753" s="43"/>
    </row>
    <row r="754" spans="18:30" ht="15">
      <c r="R754" s="43"/>
      <c r="S754" s="43"/>
      <c r="T754" s="43"/>
      <c r="U754" s="43"/>
      <c r="V754" s="43"/>
      <c r="W754" s="43"/>
      <c r="X754" s="43"/>
      <c r="Y754" s="43"/>
      <c r="Z754" s="43"/>
      <c r="AA754" s="43"/>
      <c r="AB754" s="43"/>
      <c r="AC754" s="43"/>
      <c r="AD754" s="43"/>
    </row>
    <row r="755" spans="18:30" ht="15">
      <c r="R755" s="43"/>
      <c r="S755" s="43"/>
      <c r="T755" s="43"/>
      <c r="U755" s="43"/>
      <c r="V755" s="43"/>
      <c r="W755" s="43"/>
      <c r="X755" s="43"/>
      <c r="Y755" s="43"/>
      <c r="Z755" s="43"/>
      <c r="AA755" s="43"/>
      <c r="AB755" s="43"/>
      <c r="AC755" s="43"/>
      <c r="AD755" s="43"/>
    </row>
    <row r="756" spans="18:30" ht="15">
      <c r="R756" s="43"/>
      <c r="S756" s="43"/>
      <c r="T756" s="43"/>
      <c r="U756" s="43"/>
      <c r="V756" s="43"/>
      <c r="W756" s="43"/>
      <c r="X756" s="43"/>
      <c r="Y756" s="43"/>
      <c r="Z756" s="43"/>
      <c r="AA756" s="43"/>
      <c r="AB756" s="43"/>
      <c r="AC756" s="43"/>
      <c r="AD756" s="43"/>
    </row>
    <row r="757" spans="18:30" ht="15">
      <c r="R757" s="43"/>
      <c r="S757" s="43"/>
      <c r="T757" s="43"/>
      <c r="U757" s="43"/>
      <c r="V757" s="43"/>
      <c r="W757" s="43"/>
      <c r="X757" s="43"/>
      <c r="Y757" s="43"/>
      <c r="Z757" s="43"/>
      <c r="AA757" s="43"/>
      <c r="AB757" s="43"/>
      <c r="AC757" s="43"/>
      <c r="AD757" s="43"/>
    </row>
    <row r="758" spans="18:30" ht="15">
      <c r="R758" s="43"/>
      <c r="S758" s="43"/>
      <c r="T758" s="43"/>
      <c r="U758" s="43"/>
      <c r="V758" s="43"/>
      <c r="W758" s="43"/>
      <c r="X758" s="43"/>
      <c r="Y758" s="43"/>
      <c r="Z758" s="43"/>
      <c r="AA758" s="43"/>
      <c r="AB758" s="43"/>
      <c r="AC758" s="43"/>
      <c r="AD758" s="43"/>
    </row>
    <row r="759" spans="18:30" ht="15">
      <c r="R759" s="43"/>
      <c r="S759" s="43"/>
      <c r="T759" s="43"/>
      <c r="U759" s="43"/>
      <c r="V759" s="43"/>
      <c r="W759" s="43"/>
      <c r="X759" s="43"/>
      <c r="Y759" s="43"/>
      <c r="Z759" s="43"/>
      <c r="AA759" s="43"/>
      <c r="AB759" s="43"/>
      <c r="AC759" s="43"/>
      <c r="AD759" s="43"/>
    </row>
    <row r="760" spans="18:30" ht="15">
      <c r="R760" s="43"/>
      <c r="S760" s="43"/>
      <c r="T760" s="43"/>
      <c r="U760" s="43"/>
      <c r="V760" s="43"/>
      <c r="W760" s="43"/>
      <c r="X760" s="43"/>
      <c r="Y760" s="43"/>
      <c r="Z760" s="43"/>
      <c r="AA760" s="43"/>
      <c r="AB760" s="43"/>
      <c r="AC760" s="43"/>
      <c r="AD760" s="43"/>
    </row>
    <row r="761" spans="18:30" ht="15">
      <c r="R761" s="43"/>
      <c r="S761" s="43"/>
      <c r="T761" s="43"/>
      <c r="U761" s="43"/>
      <c r="V761" s="43"/>
      <c r="W761" s="43"/>
      <c r="X761" s="43"/>
      <c r="Y761" s="43"/>
      <c r="Z761" s="43"/>
      <c r="AA761" s="43"/>
      <c r="AB761" s="43"/>
      <c r="AC761" s="43"/>
      <c r="AD761" s="43"/>
    </row>
    <row r="762" spans="18:30" ht="15">
      <c r="R762" s="43"/>
      <c r="S762" s="43"/>
      <c r="T762" s="43"/>
      <c r="U762" s="43"/>
      <c r="V762" s="43"/>
      <c r="W762" s="43"/>
      <c r="X762" s="43"/>
      <c r="Y762" s="43"/>
      <c r="Z762" s="43"/>
      <c r="AA762" s="43"/>
      <c r="AB762" s="43"/>
      <c r="AC762" s="43"/>
      <c r="AD762" s="43"/>
    </row>
    <row r="763" spans="18:30" ht="15">
      <c r="R763" s="43"/>
      <c r="S763" s="43"/>
      <c r="T763" s="43"/>
      <c r="U763" s="43"/>
      <c r="V763" s="43"/>
      <c r="W763" s="43"/>
      <c r="X763" s="43"/>
      <c r="Y763" s="43"/>
      <c r="Z763" s="43"/>
      <c r="AA763" s="43"/>
      <c r="AB763" s="43"/>
      <c r="AC763" s="43"/>
      <c r="AD763" s="43"/>
    </row>
    <row r="764" spans="18:30" ht="15">
      <c r="R764" s="43"/>
      <c r="S764" s="43"/>
      <c r="T764" s="43"/>
      <c r="U764" s="43"/>
      <c r="V764" s="43"/>
      <c r="W764" s="43"/>
      <c r="X764" s="43"/>
      <c r="Y764" s="43"/>
      <c r="Z764" s="43"/>
      <c r="AA764" s="43"/>
      <c r="AB764" s="43"/>
      <c r="AC764" s="43"/>
      <c r="AD764" s="43"/>
    </row>
    <row r="765" spans="18:30" ht="15">
      <c r="R765" s="43"/>
      <c r="S765" s="43"/>
      <c r="T765" s="43"/>
      <c r="U765" s="43"/>
      <c r="V765" s="43"/>
      <c r="W765" s="43"/>
      <c r="X765" s="43"/>
      <c r="Y765" s="43"/>
      <c r="Z765" s="43"/>
      <c r="AA765" s="43"/>
      <c r="AB765" s="43"/>
      <c r="AC765" s="43"/>
      <c r="AD765" s="43"/>
    </row>
    <row r="766" spans="18:30" ht="15">
      <c r="R766" s="43"/>
      <c r="S766" s="43"/>
      <c r="T766" s="43"/>
      <c r="U766" s="43"/>
      <c r="V766" s="43"/>
      <c r="W766" s="43"/>
      <c r="X766" s="43"/>
      <c r="Y766" s="43"/>
      <c r="Z766" s="43"/>
      <c r="AA766" s="43"/>
      <c r="AB766" s="43"/>
      <c r="AC766" s="43"/>
      <c r="AD766" s="43"/>
    </row>
    <row r="767" spans="18:30" ht="15">
      <c r="R767" s="43"/>
      <c r="S767" s="43"/>
      <c r="T767" s="43"/>
      <c r="U767" s="43"/>
      <c r="V767" s="43"/>
      <c r="W767" s="43"/>
      <c r="X767" s="43"/>
      <c r="Y767" s="43"/>
      <c r="Z767" s="43"/>
      <c r="AA767" s="43"/>
      <c r="AB767" s="43"/>
      <c r="AC767" s="43"/>
      <c r="AD767" s="43"/>
    </row>
    <row r="768" spans="18:30" ht="15">
      <c r="R768" s="43"/>
      <c r="S768" s="43"/>
      <c r="T768" s="43"/>
      <c r="U768" s="43"/>
      <c r="V768" s="43"/>
      <c r="W768" s="43"/>
      <c r="X768" s="43"/>
      <c r="Y768" s="43"/>
      <c r="Z768" s="43"/>
      <c r="AA768" s="43"/>
      <c r="AB768" s="43"/>
      <c r="AC768" s="43"/>
      <c r="AD768" s="43"/>
    </row>
    <row r="769" spans="18:30" ht="15">
      <c r="R769" s="43"/>
      <c r="S769" s="43"/>
      <c r="T769" s="43"/>
      <c r="U769" s="43"/>
      <c r="V769" s="43"/>
      <c r="W769" s="43"/>
      <c r="X769" s="43"/>
      <c r="Y769" s="43"/>
      <c r="Z769" s="43"/>
      <c r="AA769" s="43"/>
      <c r="AB769" s="43"/>
      <c r="AC769" s="43"/>
      <c r="AD769" s="43"/>
    </row>
    <row r="770" spans="18:30" ht="15">
      <c r="R770" s="43"/>
      <c r="S770" s="43"/>
      <c r="T770" s="43"/>
      <c r="U770" s="43"/>
      <c r="V770" s="43"/>
      <c r="W770" s="43"/>
      <c r="X770" s="43"/>
      <c r="Y770" s="43"/>
      <c r="Z770" s="43"/>
      <c r="AA770" s="43"/>
      <c r="AB770" s="43"/>
      <c r="AC770" s="43"/>
      <c r="AD770" s="43"/>
    </row>
    <row r="771" spans="18:30" ht="15">
      <c r="R771" s="43"/>
      <c r="S771" s="43"/>
      <c r="T771" s="43"/>
      <c r="U771" s="43"/>
      <c r="V771" s="43"/>
      <c r="W771" s="43"/>
      <c r="X771" s="43"/>
      <c r="Y771" s="43"/>
      <c r="Z771" s="43"/>
      <c r="AA771" s="43"/>
      <c r="AB771" s="43"/>
      <c r="AC771" s="43"/>
      <c r="AD771" s="43"/>
    </row>
    <row r="772" spans="18:30" ht="15">
      <c r="R772" s="43"/>
      <c r="S772" s="43"/>
      <c r="T772" s="43"/>
      <c r="U772" s="43"/>
      <c r="V772" s="43"/>
      <c r="W772" s="43"/>
      <c r="X772" s="43"/>
      <c r="Y772" s="43"/>
      <c r="Z772" s="43"/>
      <c r="AA772" s="43"/>
      <c r="AB772" s="43"/>
      <c r="AC772" s="43"/>
      <c r="AD772" s="43"/>
    </row>
    <row r="773" spans="18:30" ht="15">
      <c r="R773" s="43"/>
      <c r="S773" s="43"/>
      <c r="T773" s="43"/>
      <c r="U773" s="43"/>
      <c r="V773" s="43"/>
      <c r="W773" s="43"/>
      <c r="X773" s="43"/>
      <c r="Y773" s="43"/>
      <c r="Z773" s="43"/>
      <c r="AA773" s="43"/>
      <c r="AB773" s="43"/>
      <c r="AC773" s="43"/>
      <c r="AD773" s="43"/>
    </row>
    <row r="774" spans="18:30" ht="15">
      <c r="R774" s="43"/>
      <c r="S774" s="43"/>
      <c r="T774" s="43"/>
      <c r="U774" s="43"/>
      <c r="V774" s="43"/>
      <c r="W774" s="43"/>
      <c r="X774" s="43"/>
      <c r="Y774" s="43"/>
      <c r="Z774" s="43"/>
      <c r="AA774" s="43"/>
      <c r="AB774" s="43"/>
      <c r="AC774" s="43"/>
      <c r="AD774" s="43"/>
    </row>
    <row r="775" spans="18:30" ht="15">
      <c r="R775" s="43"/>
      <c r="S775" s="43"/>
      <c r="T775" s="43"/>
      <c r="U775" s="43"/>
      <c r="V775" s="43"/>
      <c r="W775" s="43"/>
      <c r="X775" s="43"/>
      <c r="Y775" s="43"/>
      <c r="Z775" s="43"/>
      <c r="AA775" s="43"/>
      <c r="AB775" s="43"/>
      <c r="AC775" s="43"/>
      <c r="AD775" s="43"/>
    </row>
    <row r="776" spans="18:30" ht="15">
      <c r="R776" s="43"/>
      <c r="S776" s="43"/>
      <c r="T776" s="43"/>
      <c r="U776" s="43"/>
      <c r="V776" s="43"/>
      <c r="W776" s="43"/>
      <c r="X776" s="43"/>
      <c r="Y776" s="43"/>
      <c r="Z776" s="43"/>
      <c r="AA776" s="43"/>
      <c r="AB776" s="43"/>
      <c r="AC776" s="43"/>
      <c r="AD776" s="43"/>
    </row>
    <row r="777" spans="18:30" ht="15">
      <c r="R777" s="43"/>
      <c r="S777" s="43"/>
      <c r="T777" s="43"/>
      <c r="U777" s="43"/>
      <c r="V777" s="43"/>
      <c r="W777" s="43"/>
      <c r="X777" s="43"/>
      <c r="Y777" s="43"/>
      <c r="Z777" s="43"/>
      <c r="AA777" s="43"/>
      <c r="AB777" s="43"/>
      <c r="AC777" s="43"/>
      <c r="AD777" s="43"/>
    </row>
    <row r="778" spans="18:30" ht="15">
      <c r="R778" s="43"/>
      <c r="S778" s="43"/>
      <c r="T778" s="43"/>
      <c r="U778" s="43"/>
      <c r="V778" s="43"/>
      <c r="W778" s="43"/>
      <c r="X778" s="43"/>
      <c r="Y778" s="43"/>
      <c r="Z778" s="43"/>
      <c r="AA778" s="43"/>
      <c r="AB778" s="43"/>
      <c r="AC778" s="43"/>
      <c r="AD778" s="43"/>
    </row>
    <row r="779" spans="18:30" ht="15">
      <c r="R779" s="43"/>
      <c r="S779" s="43"/>
      <c r="T779" s="43"/>
      <c r="U779" s="43"/>
      <c r="V779" s="43"/>
      <c r="W779" s="43"/>
      <c r="X779" s="43"/>
      <c r="Y779" s="43"/>
      <c r="Z779" s="43"/>
      <c r="AA779" s="43"/>
      <c r="AB779" s="43"/>
      <c r="AC779" s="43"/>
      <c r="AD779" s="43"/>
    </row>
    <row r="780" spans="18:30" ht="15">
      <c r="R780" s="43"/>
      <c r="S780" s="43"/>
      <c r="T780" s="43"/>
      <c r="U780" s="43"/>
      <c r="V780" s="43"/>
      <c r="W780" s="43"/>
      <c r="X780" s="43"/>
      <c r="Y780" s="43"/>
      <c r="Z780" s="43"/>
      <c r="AA780" s="43"/>
      <c r="AB780" s="43"/>
      <c r="AC780" s="43"/>
      <c r="AD780" s="43"/>
    </row>
    <row r="781" spans="18:30" ht="15">
      <c r="R781" s="43"/>
      <c r="S781" s="43"/>
      <c r="T781" s="43"/>
      <c r="U781" s="43"/>
      <c r="V781" s="43"/>
      <c r="W781" s="43"/>
      <c r="X781" s="43"/>
      <c r="Y781" s="43"/>
      <c r="Z781" s="43"/>
      <c r="AA781" s="43"/>
      <c r="AB781" s="43"/>
      <c r="AC781" s="43"/>
      <c r="AD781" s="43"/>
    </row>
    <row r="782" spans="18:30" ht="15">
      <c r="R782" s="43"/>
      <c r="S782" s="43"/>
      <c r="T782" s="43"/>
      <c r="U782" s="43"/>
      <c r="V782" s="43"/>
      <c r="W782" s="43"/>
      <c r="X782" s="43"/>
      <c r="Y782" s="43"/>
      <c r="Z782" s="43"/>
      <c r="AA782" s="43"/>
      <c r="AB782" s="43"/>
      <c r="AC782" s="43"/>
      <c r="AD782" s="43"/>
    </row>
    <row r="783" spans="18:30" ht="15">
      <c r="R783" s="43"/>
      <c r="S783" s="43"/>
      <c r="T783" s="43"/>
      <c r="U783" s="43"/>
      <c r="V783" s="43"/>
      <c r="W783" s="43"/>
      <c r="X783" s="43"/>
      <c r="Y783" s="43"/>
      <c r="Z783" s="43"/>
      <c r="AA783" s="43"/>
      <c r="AB783" s="43"/>
      <c r="AC783" s="43"/>
      <c r="AD783" s="43"/>
    </row>
    <row r="784" spans="18:30" ht="15">
      <c r="R784" s="43"/>
      <c r="S784" s="43"/>
      <c r="T784" s="43"/>
      <c r="U784" s="43"/>
      <c r="V784" s="43"/>
      <c r="W784" s="43"/>
      <c r="X784" s="43"/>
      <c r="Y784" s="43"/>
      <c r="Z784" s="43"/>
      <c r="AA784" s="43"/>
      <c r="AB784" s="43"/>
      <c r="AC784" s="43"/>
      <c r="AD784" s="43"/>
    </row>
    <row r="785" spans="18:30" ht="15">
      <c r="R785" s="43"/>
      <c r="S785" s="43"/>
      <c r="T785" s="43"/>
      <c r="U785" s="43"/>
      <c r="V785" s="43"/>
      <c r="W785" s="43"/>
      <c r="X785" s="43"/>
      <c r="Y785" s="43"/>
      <c r="Z785" s="43"/>
      <c r="AA785" s="43"/>
      <c r="AB785" s="43"/>
      <c r="AC785" s="43"/>
      <c r="AD785" s="43"/>
    </row>
    <row r="786" spans="18:30" ht="15">
      <c r="R786" s="43"/>
      <c r="S786" s="43"/>
      <c r="T786" s="43"/>
      <c r="U786" s="43"/>
      <c r="V786" s="43"/>
      <c r="W786" s="43"/>
      <c r="X786" s="43"/>
      <c r="Y786" s="43"/>
      <c r="Z786" s="43"/>
      <c r="AA786" s="43"/>
      <c r="AB786" s="43"/>
      <c r="AC786" s="43"/>
      <c r="AD786" s="43"/>
    </row>
    <row r="787" spans="18:30" ht="15">
      <c r="R787" s="43"/>
      <c r="S787" s="43"/>
      <c r="T787" s="43"/>
      <c r="U787" s="43"/>
      <c r="V787" s="43"/>
      <c r="W787" s="43"/>
      <c r="X787" s="43"/>
      <c r="Y787" s="43"/>
      <c r="Z787" s="43"/>
      <c r="AA787" s="43"/>
      <c r="AB787" s="43"/>
      <c r="AC787" s="43"/>
      <c r="AD787" s="43"/>
    </row>
    <row r="788" spans="18:30" ht="15">
      <c r="R788" s="43"/>
      <c r="S788" s="43"/>
      <c r="T788" s="43"/>
      <c r="U788" s="43"/>
      <c r="V788" s="43"/>
      <c r="W788" s="43"/>
      <c r="X788" s="43"/>
      <c r="Y788" s="43"/>
      <c r="Z788" s="43"/>
      <c r="AA788" s="43"/>
      <c r="AB788" s="43"/>
      <c r="AC788" s="43"/>
      <c r="AD788" s="43"/>
    </row>
    <row r="789" spans="18:30" ht="15">
      <c r="R789" s="43"/>
      <c r="S789" s="43"/>
      <c r="T789" s="43"/>
      <c r="U789" s="43"/>
      <c r="V789" s="43"/>
      <c r="W789" s="43"/>
      <c r="X789" s="43"/>
      <c r="Y789" s="43"/>
      <c r="Z789" s="43"/>
      <c r="AA789" s="43"/>
      <c r="AB789" s="43"/>
      <c r="AC789" s="43"/>
      <c r="AD789" s="43"/>
    </row>
    <row r="790" spans="18:30" ht="15">
      <c r="R790" s="43"/>
      <c r="S790" s="43"/>
      <c r="T790" s="43"/>
      <c r="U790" s="43"/>
      <c r="V790" s="43"/>
      <c r="W790" s="43"/>
      <c r="X790" s="43"/>
      <c r="Y790" s="43"/>
      <c r="Z790" s="43"/>
      <c r="AA790" s="43"/>
      <c r="AB790" s="43"/>
      <c r="AC790" s="43"/>
      <c r="AD790" s="43"/>
    </row>
    <row r="791" spans="18:30" ht="15">
      <c r="R791" s="43"/>
      <c r="S791" s="43"/>
      <c r="T791" s="43"/>
      <c r="U791" s="43"/>
      <c r="V791" s="43"/>
      <c r="W791" s="43"/>
      <c r="X791" s="43"/>
      <c r="Y791" s="43"/>
      <c r="Z791" s="43"/>
      <c r="AA791" s="43"/>
      <c r="AB791" s="43"/>
      <c r="AC791" s="43"/>
      <c r="AD791" s="43"/>
    </row>
    <row r="792" spans="18:30" ht="15">
      <c r="R792" s="43"/>
      <c r="S792" s="43"/>
      <c r="T792" s="43"/>
      <c r="U792" s="43"/>
      <c r="V792" s="43"/>
      <c r="W792" s="43"/>
      <c r="X792" s="43"/>
      <c r="Y792" s="43"/>
      <c r="Z792" s="43"/>
      <c r="AA792" s="43"/>
      <c r="AB792" s="43"/>
      <c r="AC792" s="43"/>
      <c r="AD792" s="43"/>
    </row>
    <row r="793" spans="18:30" ht="15">
      <c r="R793" s="43"/>
      <c r="S793" s="43"/>
      <c r="T793" s="43"/>
      <c r="U793" s="43"/>
      <c r="V793" s="43"/>
      <c r="W793" s="43"/>
      <c r="X793" s="43"/>
      <c r="Y793" s="43"/>
      <c r="Z793" s="43"/>
      <c r="AA793" s="43"/>
      <c r="AB793" s="43"/>
      <c r="AC793" s="43"/>
      <c r="AD793" s="43"/>
    </row>
    <row r="794" spans="18:30" ht="15">
      <c r="R794" s="43"/>
      <c r="S794" s="43"/>
      <c r="T794" s="43"/>
      <c r="U794" s="43"/>
      <c r="V794" s="43"/>
      <c r="W794" s="43"/>
      <c r="X794" s="43"/>
      <c r="Y794" s="43"/>
      <c r="Z794" s="43"/>
      <c r="AA794" s="43"/>
      <c r="AB794" s="43"/>
      <c r="AC794" s="43"/>
      <c r="AD794" s="43"/>
    </row>
    <row r="795" spans="18:30" ht="15">
      <c r="R795" s="43"/>
      <c r="S795" s="43"/>
      <c r="T795" s="43"/>
      <c r="U795" s="43"/>
      <c r="V795" s="43"/>
      <c r="W795" s="43"/>
      <c r="X795" s="43"/>
      <c r="Y795" s="43"/>
      <c r="Z795" s="43"/>
      <c r="AA795" s="43"/>
      <c r="AB795" s="43"/>
      <c r="AC795" s="43"/>
      <c r="AD795" s="43"/>
    </row>
    <row r="796" spans="18:30" ht="15">
      <c r="R796" s="43"/>
      <c r="S796" s="43"/>
      <c r="T796" s="43"/>
      <c r="U796" s="43"/>
      <c r="V796" s="43"/>
      <c r="W796" s="43"/>
      <c r="X796" s="43"/>
      <c r="Y796" s="43"/>
      <c r="Z796" s="43"/>
      <c r="AA796" s="43"/>
      <c r="AB796" s="43"/>
      <c r="AC796" s="43"/>
      <c r="AD796" s="43"/>
    </row>
    <row r="797" spans="18:30" ht="15">
      <c r="R797" s="43"/>
      <c r="S797" s="43"/>
      <c r="T797" s="43"/>
      <c r="U797" s="43"/>
      <c r="V797" s="43"/>
      <c r="W797" s="43"/>
      <c r="X797" s="43"/>
      <c r="Y797" s="43"/>
      <c r="Z797" s="43"/>
      <c r="AA797" s="43"/>
      <c r="AB797" s="43"/>
      <c r="AC797" s="43"/>
      <c r="AD797" s="43"/>
    </row>
    <row r="798" spans="18:30" ht="15">
      <c r="R798" s="43"/>
      <c r="S798" s="43"/>
      <c r="T798" s="43"/>
      <c r="U798" s="43"/>
      <c r="V798" s="43"/>
      <c r="W798" s="43"/>
      <c r="X798" s="43"/>
      <c r="Y798" s="43"/>
      <c r="Z798" s="43"/>
      <c r="AA798" s="43"/>
      <c r="AB798" s="43"/>
      <c r="AC798" s="43"/>
      <c r="AD798" s="43"/>
    </row>
    <row r="799" spans="18:30" ht="15">
      <c r="R799" s="43"/>
      <c r="S799" s="43"/>
      <c r="T799" s="43"/>
      <c r="U799" s="43"/>
      <c r="V799" s="43"/>
      <c r="W799" s="43"/>
      <c r="X799" s="43"/>
      <c r="Y799" s="43"/>
      <c r="Z799" s="43"/>
      <c r="AA799" s="43"/>
      <c r="AB799" s="43"/>
      <c r="AC799" s="43"/>
      <c r="AD799" s="43"/>
    </row>
    <row r="800" spans="18:30" ht="15">
      <c r="R800" s="43"/>
      <c r="S800" s="43"/>
      <c r="T800" s="43"/>
      <c r="U800" s="43"/>
      <c r="V800" s="43"/>
      <c r="W800" s="43"/>
      <c r="X800" s="43"/>
      <c r="Y800" s="43"/>
      <c r="Z800" s="43"/>
      <c r="AA800" s="43"/>
      <c r="AB800" s="43"/>
      <c r="AC800" s="43"/>
      <c r="AD800" s="43"/>
    </row>
    <row r="801" spans="18:30" ht="15">
      <c r="R801" s="43"/>
      <c r="S801" s="43"/>
      <c r="T801" s="43"/>
      <c r="U801" s="43"/>
      <c r="V801" s="43"/>
      <c r="W801" s="43"/>
      <c r="X801" s="43"/>
      <c r="Y801" s="43"/>
      <c r="Z801" s="43"/>
      <c r="AA801" s="43"/>
      <c r="AB801" s="43"/>
      <c r="AC801" s="43"/>
      <c r="AD801" s="43"/>
    </row>
    <row r="802" spans="18:30" ht="15">
      <c r="R802" s="43"/>
      <c r="S802" s="43"/>
      <c r="T802" s="43"/>
      <c r="U802" s="43"/>
      <c r="V802" s="43"/>
      <c r="W802" s="43"/>
      <c r="X802" s="43"/>
      <c r="Y802" s="43"/>
      <c r="Z802" s="43"/>
      <c r="AA802" s="43"/>
      <c r="AB802" s="43"/>
      <c r="AC802" s="43"/>
      <c r="AD802" s="43"/>
    </row>
    <row r="803" spans="18:30" ht="15">
      <c r="R803" s="43"/>
      <c r="S803" s="43"/>
      <c r="T803" s="43"/>
      <c r="U803" s="43"/>
      <c r="V803" s="43"/>
      <c r="W803" s="43"/>
      <c r="X803" s="43"/>
      <c r="Y803" s="43"/>
      <c r="Z803" s="43"/>
      <c r="AA803" s="43"/>
      <c r="AB803" s="43"/>
      <c r="AC803" s="43"/>
      <c r="AD803" s="43"/>
    </row>
    <row r="804" spans="18:30" ht="15">
      <c r="R804" s="43"/>
      <c r="S804" s="43"/>
      <c r="T804" s="43"/>
      <c r="U804" s="43"/>
      <c r="V804" s="43"/>
      <c r="W804" s="43"/>
      <c r="X804" s="43"/>
      <c r="Y804" s="43"/>
      <c r="Z804" s="43"/>
      <c r="AA804" s="43"/>
      <c r="AB804" s="43"/>
      <c r="AC804" s="43"/>
      <c r="AD804" s="43"/>
    </row>
    <row r="805" spans="18:30" ht="15">
      <c r="R805" s="43"/>
      <c r="S805" s="43"/>
      <c r="T805" s="43"/>
      <c r="U805" s="43"/>
      <c r="V805" s="43"/>
      <c r="W805" s="43"/>
      <c r="X805" s="43"/>
      <c r="Y805" s="43"/>
      <c r="Z805" s="43"/>
      <c r="AA805" s="43"/>
      <c r="AB805" s="43"/>
      <c r="AC805" s="43"/>
      <c r="AD805" s="43"/>
    </row>
    <row r="806" spans="18:30" ht="15">
      <c r="R806" s="43"/>
      <c r="S806" s="43"/>
      <c r="T806" s="43"/>
      <c r="U806" s="43"/>
      <c r="V806" s="43"/>
      <c r="W806" s="43"/>
      <c r="X806" s="43"/>
      <c r="Y806" s="43"/>
      <c r="Z806" s="43"/>
      <c r="AA806" s="43"/>
      <c r="AB806" s="43"/>
      <c r="AC806" s="43"/>
      <c r="AD806" s="43"/>
    </row>
    <row r="807" spans="18:30" ht="15">
      <c r="R807" s="43"/>
      <c r="S807" s="43"/>
      <c r="T807" s="43"/>
      <c r="U807" s="43"/>
      <c r="V807" s="43"/>
      <c r="W807" s="43"/>
      <c r="X807" s="43"/>
      <c r="Y807" s="43"/>
      <c r="Z807" s="43"/>
      <c r="AA807" s="43"/>
      <c r="AB807" s="43"/>
      <c r="AC807" s="43"/>
      <c r="AD807" s="43"/>
    </row>
    <row r="808" spans="18:30" ht="15">
      <c r="R808" s="43"/>
      <c r="S808" s="43"/>
      <c r="T808" s="43"/>
      <c r="U808" s="43"/>
      <c r="V808" s="43"/>
      <c r="W808" s="43"/>
      <c r="X808" s="43"/>
      <c r="Y808" s="43"/>
      <c r="Z808" s="43"/>
      <c r="AA808" s="43"/>
      <c r="AB808" s="43"/>
      <c r="AC808" s="43"/>
      <c r="AD808" s="43"/>
    </row>
    <row r="809" spans="18:30" ht="15">
      <c r="R809" s="43"/>
      <c r="S809" s="43"/>
      <c r="T809" s="43"/>
      <c r="U809" s="43"/>
      <c r="V809" s="43"/>
      <c r="W809" s="43"/>
      <c r="X809" s="43"/>
      <c r="Y809" s="43"/>
      <c r="Z809" s="43"/>
      <c r="AA809" s="43"/>
      <c r="AB809" s="43"/>
      <c r="AC809" s="43"/>
      <c r="AD809" s="43"/>
    </row>
    <row r="810" spans="18:30" ht="15">
      <c r="R810" s="43"/>
      <c r="S810" s="43"/>
      <c r="T810" s="43"/>
      <c r="U810" s="43"/>
      <c r="V810" s="43"/>
      <c r="W810" s="43"/>
      <c r="X810" s="43"/>
      <c r="Y810" s="43"/>
      <c r="Z810" s="43"/>
      <c r="AA810" s="43"/>
      <c r="AB810" s="43"/>
      <c r="AC810" s="43"/>
      <c r="AD810" s="43"/>
    </row>
    <row r="811" spans="18:30" ht="15">
      <c r="R811" s="43"/>
      <c r="S811" s="43"/>
      <c r="T811" s="43"/>
      <c r="U811" s="43"/>
      <c r="V811" s="43"/>
      <c r="W811" s="43"/>
      <c r="X811" s="43"/>
      <c r="Y811" s="43"/>
      <c r="Z811" s="43"/>
      <c r="AA811" s="43"/>
      <c r="AB811" s="43"/>
      <c r="AC811" s="43"/>
      <c r="AD811" s="43"/>
    </row>
    <row r="812" spans="18:30" ht="15">
      <c r="R812" s="43"/>
      <c r="S812" s="43"/>
      <c r="T812" s="43"/>
      <c r="U812" s="43"/>
      <c r="V812" s="43"/>
      <c r="W812" s="43"/>
      <c r="X812" s="43"/>
      <c r="Y812" s="43"/>
      <c r="Z812" s="43"/>
      <c r="AA812" s="43"/>
      <c r="AB812" s="43"/>
      <c r="AC812" s="43"/>
      <c r="AD812" s="43"/>
    </row>
    <row r="813" spans="18:30" ht="15">
      <c r="R813" s="43"/>
      <c r="S813" s="43"/>
      <c r="T813" s="43"/>
      <c r="U813" s="43"/>
      <c r="V813" s="43"/>
      <c r="W813" s="43"/>
      <c r="X813" s="43"/>
      <c r="Y813" s="43"/>
      <c r="Z813" s="43"/>
      <c r="AA813" s="43"/>
      <c r="AB813" s="43"/>
      <c r="AC813" s="43"/>
      <c r="AD813" s="43"/>
    </row>
    <row r="814" spans="18:30" ht="15">
      <c r="R814" s="43"/>
      <c r="S814" s="43"/>
      <c r="T814" s="43"/>
      <c r="U814" s="43"/>
      <c r="V814" s="43"/>
      <c r="W814" s="43"/>
      <c r="X814" s="43"/>
      <c r="Y814" s="43"/>
      <c r="Z814" s="43"/>
      <c r="AA814" s="43"/>
      <c r="AB814" s="43"/>
      <c r="AC814" s="43"/>
      <c r="AD814" s="43"/>
    </row>
    <row r="815" spans="18:30" ht="15">
      <c r="R815" s="43"/>
      <c r="S815" s="43"/>
      <c r="T815" s="43"/>
      <c r="U815" s="43"/>
      <c r="V815" s="43"/>
      <c r="W815" s="43"/>
      <c r="X815" s="43"/>
      <c r="Y815" s="43"/>
      <c r="Z815" s="43"/>
      <c r="AA815" s="43"/>
      <c r="AB815" s="43"/>
      <c r="AC815" s="43"/>
      <c r="AD815" s="43"/>
    </row>
    <row r="816" spans="18:30" ht="15">
      <c r="R816" s="43"/>
      <c r="S816" s="43"/>
      <c r="T816" s="43"/>
      <c r="U816" s="43"/>
      <c r="V816" s="43"/>
      <c r="W816" s="43"/>
      <c r="X816" s="43"/>
      <c r="Y816" s="43"/>
      <c r="Z816" s="43"/>
      <c r="AA816" s="43"/>
      <c r="AB816" s="43"/>
      <c r="AC816" s="43"/>
      <c r="AD816" s="43"/>
    </row>
    <row r="817" spans="18:30" ht="15">
      <c r="R817" s="43"/>
      <c r="S817" s="43"/>
      <c r="T817" s="43"/>
      <c r="U817" s="43"/>
      <c r="V817" s="43"/>
      <c r="W817" s="43"/>
      <c r="X817" s="43"/>
      <c r="Y817" s="43"/>
      <c r="Z817" s="43"/>
      <c r="AA817" s="43"/>
      <c r="AB817" s="43"/>
      <c r="AC817" s="43"/>
      <c r="AD817" s="43"/>
    </row>
    <row r="818" spans="18:30" ht="15">
      <c r="R818" s="43"/>
      <c r="S818" s="43"/>
      <c r="T818" s="43"/>
      <c r="U818" s="43"/>
      <c r="V818" s="43"/>
      <c r="W818" s="43"/>
      <c r="X818" s="43"/>
      <c r="Y818" s="43"/>
      <c r="Z818" s="43"/>
      <c r="AA818" s="43"/>
      <c r="AB818" s="43"/>
      <c r="AC818" s="43"/>
      <c r="AD818" s="43"/>
    </row>
    <row r="819" spans="18:30" ht="15">
      <c r="R819" s="43"/>
      <c r="S819" s="43"/>
      <c r="T819" s="43"/>
      <c r="U819" s="43"/>
      <c r="V819" s="43"/>
      <c r="W819" s="43"/>
      <c r="X819" s="43"/>
      <c r="Y819" s="43"/>
      <c r="Z819" s="43"/>
      <c r="AA819" s="43"/>
      <c r="AB819" s="43"/>
      <c r="AC819" s="43"/>
      <c r="AD819" s="43"/>
    </row>
    <row r="820" spans="18:30" ht="15">
      <c r="R820" s="43"/>
      <c r="S820" s="43"/>
      <c r="T820" s="43"/>
      <c r="U820" s="43"/>
      <c r="V820" s="43"/>
      <c r="W820" s="43"/>
      <c r="X820" s="43"/>
      <c r="Y820" s="43"/>
      <c r="Z820" s="43"/>
      <c r="AA820" s="43"/>
      <c r="AB820" s="43"/>
      <c r="AC820" s="43"/>
      <c r="AD820" s="43"/>
    </row>
    <row r="821" spans="18:30" ht="15">
      <c r="R821" s="43"/>
      <c r="S821" s="43"/>
      <c r="T821" s="43"/>
      <c r="U821" s="43"/>
      <c r="V821" s="43"/>
      <c r="W821" s="43"/>
      <c r="X821" s="43"/>
      <c r="Y821" s="43"/>
      <c r="Z821" s="43"/>
      <c r="AA821" s="43"/>
      <c r="AB821" s="43"/>
      <c r="AC821" s="43"/>
      <c r="AD821" s="43"/>
    </row>
    <row r="822" spans="18:30" ht="15">
      <c r="R822" s="43"/>
      <c r="S822" s="43"/>
      <c r="T822" s="43"/>
      <c r="U822" s="43"/>
      <c r="V822" s="43"/>
      <c r="W822" s="43"/>
      <c r="X822" s="43"/>
      <c r="Y822" s="43"/>
      <c r="Z822" s="43"/>
      <c r="AA822" s="43"/>
      <c r="AB822" s="43"/>
      <c r="AC822" s="43"/>
      <c r="AD822" s="43"/>
    </row>
    <row r="823" spans="18:30" ht="15">
      <c r="R823" s="43"/>
      <c r="S823" s="43"/>
      <c r="T823" s="43"/>
      <c r="U823" s="43"/>
      <c r="V823" s="43"/>
      <c r="W823" s="43"/>
      <c r="X823" s="43"/>
      <c r="Y823" s="43"/>
      <c r="Z823" s="43"/>
      <c r="AA823" s="43"/>
      <c r="AB823" s="43"/>
      <c r="AC823" s="43"/>
      <c r="AD823" s="43"/>
    </row>
    <row r="824" spans="18:30" ht="15">
      <c r="R824" s="43"/>
      <c r="S824" s="43"/>
      <c r="T824" s="43"/>
      <c r="U824" s="43"/>
      <c r="V824" s="43"/>
      <c r="W824" s="43"/>
      <c r="X824" s="43"/>
      <c r="Y824" s="43"/>
      <c r="Z824" s="43"/>
      <c r="AA824" s="43"/>
      <c r="AB824" s="43"/>
      <c r="AC824" s="43"/>
      <c r="AD824" s="43"/>
    </row>
    <row r="825" spans="18:30" ht="15">
      <c r="R825" s="43"/>
      <c r="S825" s="43"/>
      <c r="T825" s="43"/>
      <c r="U825" s="43"/>
      <c r="V825" s="43"/>
      <c r="W825" s="43"/>
      <c r="X825" s="43"/>
      <c r="Y825" s="43"/>
      <c r="Z825" s="43"/>
      <c r="AA825" s="43"/>
      <c r="AB825" s="43"/>
      <c r="AC825" s="43"/>
      <c r="AD825" s="43"/>
    </row>
    <row r="826" spans="18:30" ht="15">
      <c r="R826" s="43"/>
      <c r="S826" s="43"/>
      <c r="T826" s="43"/>
      <c r="U826" s="43"/>
      <c r="V826" s="43"/>
      <c r="W826" s="43"/>
      <c r="X826" s="43"/>
      <c r="Y826" s="43"/>
      <c r="Z826" s="43"/>
      <c r="AA826" s="43"/>
      <c r="AB826" s="43"/>
      <c r="AC826" s="43"/>
      <c r="AD826" s="43"/>
    </row>
    <row r="827" spans="18:30" ht="15">
      <c r="R827" s="43"/>
      <c r="S827" s="43"/>
      <c r="T827" s="43"/>
      <c r="U827" s="43"/>
      <c r="V827" s="43"/>
      <c r="W827" s="43"/>
      <c r="X827" s="43"/>
      <c r="Y827" s="43"/>
      <c r="Z827" s="43"/>
      <c r="AA827" s="43"/>
      <c r="AB827" s="43"/>
      <c r="AC827" s="43"/>
      <c r="AD827" s="43"/>
    </row>
    <row r="828" spans="18:30" ht="15">
      <c r="R828" s="43"/>
      <c r="S828" s="43"/>
      <c r="T828" s="43"/>
      <c r="U828" s="43"/>
      <c r="V828" s="43"/>
      <c r="W828" s="43"/>
      <c r="X828" s="43"/>
      <c r="Y828" s="43"/>
      <c r="Z828" s="43"/>
      <c r="AA828" s="43"/>
      <c r="AB828" s="43"/>
      <c r="AC828" s="43"/>
      <c r="AD828" s="43"/>
    </row>
    <row r="829" spans="18:30" ht="15">
      <c r="R829" s="43"/>
      <c r="S829" s="43"/>
      <c r="T829" s="43"/>
      <c r="U829" s="43"/>
      <c r="V829" s="43"/>
      <c r="W829" s="43"/>
      <c r="X829" s="43"/>
      <c r="Y829" s="43"/>
      <c r="Z829" s="43"/>
      <c r="AA829" s="43"/>
      <c r="AB829" s="43"/>
      <c r="AC829" s="43"/>
      <c r="AD829" s="43"/>
    </row>
    <row r="830" spans="18:30" ht="15">
      <c r="R830" s="43"/>
      <c r="S830" s="43"/>
      <c r="T830" s="43"/>
      <c r="U830" s="43"/>
      <c r="V830" s="43"/>
      <c r="W830" s="43"/>
      <c r="X830" s="43"/>
      <c r="Y830" s="43"/>
      <c r="Z830" s="43"/>
      <c r="AA830" s="43"/>
      <c r="AB830" s="43"/>
      <c r="AC830" s="43"/>
      <c r="AD830" s="43"/>
    </row>
    <row r="831" spans="18:30" ht="15">
      <c r="R831" s="43"/>
      <c r="S831" s="43"/>
      <c r="T831" s="43"/>
      <c r="U831" s="43"/>
      <c r="V831" s="43"/>
      <c r="W831" s="43"/>
      <c r="X831" s="43"/>
      <c r="Y831" s="43"/>
      <c r="Z831" s="43"/>
      <c r="AA831" s="43"/>
      <c r="AB831" s="43"/>
      <c r="AC831" s="43"/>
      <c r="AD831" s="43"/>
    </row>
    <row r="832" spans="18:30" ht="15">
      <c r="R832" s="43"/>
      <c r="S832" s="43"/>
      <c r="T832" s="43"/>
      <c r="U832" s="43"/>
      <c r="V832" s="43"/>
      <c r="W832" s="43"/>
      <c r="X832" s="43"/>
      <c r="Y832" s="43"/>
      <c r="Z832" s="43"/>
      <c r="AA832" s="43"/>
      <c r="AB832" s="43"/>
      <c r="AC832" s="43"/>
      <c r="AD832" s="43"/>
    </row>
    <row r="833" spans="18:30" ht="15">
      <c r="R833" s="43"/>
      <c r="S833" s="43"/>
      <c r="T833" s="43"/>
      <c r="U833" s="43"/>
      <c r="V833" s="43"/>
      <c r="W833" s="43"/>
      <c r="X833" s="43"/>
      <c r="Y833" s="43"/>
      <c r="Z833" s="43"/>
      <c r="AA833" s="43"/>
      <c r="AB833" s="43"/>
      <c r="AC833" s="43"/>
      <c r="AD833" s="43"/>
    </row>
    <row r="834" spans="18:30" ht="15">
      <c r="R834" s="43"/>
      <c r="S834" s="43"/>
      <c r="T834" s="43"/>
      <c r="U834" s="43"/>
      <c r="V834" s="43"/>
      <c r="W834" s="43"/>
      <c r="X834" s="43"/>
      <c r="Y834" s="43"/>
      <c r="Z834" s="43"/>
      <c r="AA834" s="43"/>
      <c r="AB834" s="43"/>
      <c r="AC834" s="43"/>
      <c r="AD834" s="43"/>
    </row>
    <row r="835" spans="18:30" ht="15">
      <c r="R835" s="43"/>
      <c r="S835" s="43"/>
      <c r="T835" s="43"/>
      <c r="U835" s="43"/>
      <c r="V835" s="43"/>
      <c r="W835" s="43"/>
      <c r="X835" s="43"/>
      <c r="Y835" s="43"/>
      <c r="Z835" s="43"/>
      <c r="AA835" s="43"/>
      <c r="AB835" s="43"/>
      <c r="AC835" s="43"/>
      <c r="AD835" s="43"/>
    </row>
    <row r="836" spans="18:30" ht="15">
      <c r="R836" s="43"/>
      <c r="S836" s="43"/>
      <c r="T836" s="43"/>
      <c r="U836" s="43"/>
      <c r="V836" s="43"/>
      <c r="W836" s="43"/>
      <c r="X836" s="43"/>
      <c r="Y836" s="43"/>
      <c r="Z836" s="43"/>
      <c r="AA836" s="43"/>
      <c r="AB836" s="43"/>
      <c r="AC836" s="43"/>
      <c r="AD836" s="43"/>
    </row>
    <row r="837" spans="18:30" ht="15">
      <c r="R837" s="43"/>
      <c r="S837" s="43"/>
      <c r="T837" s="43"/>
      <c r="U837" s="43"/>
      <c r="V837" s="43"/>
      <c r="W837" s="43"/>
      <c r="X837" s="43"/>
      <c r="Y837" s="43"/>
      <c r="Z837" s="43"/>
      <c r="AA837" s="43"/>
      <c r="AB837" s="43"/>
      <c r="AC837" s="43"/>
      <c r="AD837" s="43"/>
    </row>
    <row r="838" spans="18:30" ht="15">
      <c r="R838" s="43"/>
      <c r="S838" s="43"/>
      <c r="T838" s="43"/>
      <c r="U838" s="43"/>
      <c r="V838" s="43"/>
      <c r="W838" s="43"/>
      <c r="X838" s="43"/>
      <c r="Y838" s="43"/>
      <c r="Z838" s="43"/>
      <c r="AA838" s="43"/>
      <c r="AB838" s="43"/>
      <c r="AC838" s="43"/>
      <c r="AD838" s="43"/>
    </row>
    <row r="839" spans="18:30" ht="15">
      <c r="R839" s="43"/>
      <c r="S839" s="43"/>
      <c r="T839" s="43"/>
      <c r="U839" s="43"/>
      <c r="V839" s="43"/>
      <c r="W839" s="43"/>
      <c r="X839" s="43"/>
      <c r="Y839" s="43"/>
      <c r="Z839" s="43"/>
      <c r="AA839" s="43"/>
      <c r="AB839" s="43"/>
      <c r="AC839" s="43"/>
      <c r="AD839" s="43"/>
    </row>
    <row r="840" spans="18:30" ht="15">
      <c r="R840" s="43"/>
      <c r="S840" s="43"/>
      <c r="T840" s="43"/>
      <c r="U840" s="43"/>
      <c r="V840" s="43"/>
      <c r="W840" s="43"/>
      <c r="X840" s="43"/>
      <c r="Y840" s="43"/>
      <c r="Z840" s="43"/>
      <c r="AA840" s="43"/>
      <c r="AB840" s="43"/>
      <c r="AC840" s="43"/>
      <c r="AD840" s="43"/>
    </row>
    <row r="841" spans="18:30" ht="15">
      <c r="R841" s="43"/>
      <c r="S841" s="43"/>
      <c r="T841" s="43"/>
      <c r="U841" s="43"/>
      <c r="V841" s="43"/>
      <c r="W841" s="43"/>
      <c r="X841" s="43"/>
      <c r="Y841" s="43"/>
      <c r="Z841" s="43"/>
      <c r="AA841" s="43"/>
      <c r="AB841" s="43"/>
      <c r="AC841" s="43"/>
      <c r="AD841" s="43"/>
    </row>
    <row r="842" spans="18:30" ht="15">
      <c r="R842" s="43"/>
      <c r="S842" s="43"/>
      <c r="T842" s="43"/>
      <c r="U842" s="43"/>
      <c r="V842" s="43"/>
      <c r="W842" s="43"/>
      <c r="X842" s="43"/>
      <c r="Y842" s="43"/>
      <c r="Z842" s="43"/>
      <c r="AA842" s="43"/>
      <c r="AB842" s="43"/>
      <c r="AC842" s="43"/>
      <c r="AD842" s="43"/>
    </row>
    <row r="843" spans="18:30" ht="15">
      <c r="R843" s="43"/>
      <c r="S843" s="43"/>
      <c r="T843" s="43"/>
      <c r="U843" s="43"/>
      <c r="V843" s="43"/>
      <c r="W843" s="43"/>
      <c r="X843" s="43"/>
      <c r="Y843" s="43"/>
      <c r="Z843" s="43"/>
      <c r="AA843" s="43"/>
      <c r="AB843" s="43"/>
      <c r="AC843" s="43"/>
      <c r="AD843" s="43"/>
    </row>
    <row r="844" spans="18:30" ht="15">
      <c r="R844" s="43"/>
      <c r="S844" s="43"/>
      <c r="T844" s="43"/>
      <c r="U844" s="43"/>
      <c r="V844" s="43"/>
      <c r="W844" s="43"/>
      <c r="X844" s="43"/>
      <c r="Y844" s="43"/>
      <c r="Z844" s="43"/>
      <c r="AA844" s="43"/>
      <c r="AB844" s="43"/>
      <c r="AC844" s="43"/>
      <c r="AD844" s="43"/>
    </row>
    <row r="845" spans="18:30" ht="15">
      <c r="R845" s="43"/>
      <c r="S845" s="43"/>
      <c r="T845" s="43"/>
      <c r="U845" s="43"/>
      <c r="V845" s="43"/>
      <c r="W845" s="43"/>
      <c r="X845" s="43"/>
      <c r="Y845" s="43"/>
      <c r="Z845" s="43"/>
      <c r="AA845" s="43"/>
      <c r="AB845" s="43"/>
      <c r="AC845" s="43"/>
      <c r="AD845" s="43"/>
    </row>
    <row r="846" spans="18:30" ht="15">
      <c r="R846" s="43"/>
      <c r="S846" s="43"/>
      <c r="T846" s="43"/>
      <c r="U846" s="43"/>
      <c r="V846" s="43"/>
      <c r="W846" s="43"/>
      <c r="X846" s="43"/>
      <c r="Y846" s="43"/>
      <c r="Z846" s="43"/>
      <c r="AA846" s="43"/>
      <c r="AB846" s="43"/>
      <c r="AC846" s="43"/>
      <c r="AD846" s="43"/>
    </row>
    <row r="847" spans="18:30" ht="15">
      <c r="R847" s="43"/>
      <c r="S847" s="43"/>
      <c r="T847" s="43"/>
      <c r="U847" s="43"/>
      <c r="V847" s="43"/>
      <c r="W847" s="43"/>
      <c r="X847" s="43"/>
      <c r="Y847" s="43"/>
      <c r="Z847" s="43"/>
      <c r="AA847" s="43"/>
      <c r="AB847" s="43"/>
      <c r="AC847" s="43"/>
      <c r="AD847" s="43"/>
    </row>
    <row r="848" spans="18:30" ht="15">
      <c r="R848" s="43"/>
      <c r="S848" s="43"/>
      <c r="T848" s="43"/>
      <c r="U848" s="43"/>
      <c r="V848" s="43"/>
      <c r="W848" s="43"/>
      <c r="X848" s="43"/>
      <c r="Y848" s="43"/>
      <c r="Z848" s="43"/>
      <c r="AA848" s="43"/>
      <c r="AB848" s="43"/>
      <c r="AC848" s="43"/>
      <c r="AD848" s="43"/>
    </row>
    <row r="849" spans="18:30" ht="15">
      <c r="R849" s="43"/>
      <c r="S849" s="43"/>
      <c r="T849" s="43"/>
      <c r="U849" s="43"/>
      <c r="V849" s="43"/>
      <c r="W849" s="43"/>
      <c r="X849" s="43"/>
      <c r="Y849" s="43"/>
      <c r="Z849" s="43"/>
      <c r="AA849" s="43"/>
      <c r="AB849" s="43"/>
      <c r="AC849" s="43"/>
      <c r="AD849" s="43"/>
    </row>
    <row r="850" spans="18:30" ht="15">
      <c r="R850" s="43"/>
      <c r="S850" s="43"/>
      <c r="T850" s="43"/>
      <c r="U850" s="43"/>
      <c r="V850" s="43"/>
      <c r="W850" s="43"/>
      <c r="X850" s="43"/>
      <c r="Y850" s="43"/>
      <c r="Z850" s="43"/>
      <c r="AA850" s="43"/>
      <c r="AB850" s="43"/>
      <c r="AC850" s="43"/>
      <c r="AD850" s="43"/>
    </row>
    <row r="851" spans="18:30" ht="15">
      <c r="R851" s="43"/>
      <c r="S851" s="43"/>
      <c r="T851" s="43"/>
      <c r="U851" s="43"/>
      <c r="V851" s="43"/>
      <c r="W851" s="43"/>
      <c r="X851" s="43"/>
      <c r="Y851" s="43"/>
      <c r="Z851" s="43"/>
      <c r="AA851" s="43"/>
      <c r="AB851" s="43"/>
      <c r="AC851" s="43"/>
      <c r="AD851" s="43"/>
    </row>
    <row r="852" spans="18:30" ht="15">
      <c r="R852" s="43"/>
      <c r="S852" s="43"/>
      <c r="T852" s="43"/>
      <c r="U852" s="43"/>
      <c r="V852" s="43"/>
      <c r="W852" s="43"/>
      <c r="X852" s="43"/>
      <c r="Y852" s="43"/>
      <c r="Z852" s="43"/>
      <c r="AA852" s="43"/>
      <c r="AB852" s="43"/>
      <c r="AC852" s="43"/>
      <c r="AD852" s="43"/>
    </row>
    <row r="853" spans="18:30" ht="15">
      <c r="R853" s="43"/>
      <c r="S853" s="43"/>
      <c r="T853" s="43"/>
      <c r="U853" s="43"/>
      <c r="V853" s="43"/>
      <c r="W853" s="43"/>
      <c r="X853" s="43"/>
      <c r="Y853" s="43"/>
      <c r="Z853" s="43"/>
      <c r="AA853" s="43"/>
      <c r="AB853" s="43"/>
      <c r="AC853" s="43"/>
      <c r="AD853" s="43"/>
    </row>
    <row r="854" spans="18:30" ht="15">
      <c r="R854" s="43"/>
      <c r="S854" s="43"/>
      <c r="T854" s="43"/>
      <c r="U854" s="43"/>
      <c r="V854" s="43"/>
      <c r="W854" s="43"/>
      <c r="X854" s="43"/>
      <c r="Y854" s="43"/>
      <c r="Z854" s="43"/>
      <c r="AA854" s="43"/>
      <c r="AB854" s="43"/>
      <c r="AC854" s="43"/>
      <c r="AD854" s="43"/>
    </row>
    <row r="855" spans="18:30" ht="15">
      <c r="R855" s="43"/>
      <c r="S855" s="43"/>
      <c r="T855" s="43"/>
      <c r="U855" s="43"/>
      <c r="V855" s="43"/>
      <c r="W855" s="43"/>
      <c r="X855" s="43"/>
      <c r="Y855" s="43"/>
      <c r="Z855" s="43"/>
      <c r="AA855" s="43"/>
      <c r="AB855" s="43"/>
      <c r="AC855" s="43"/>
      <c r="AD855" s="43"/>
    </row>
    <row r="856" spans="18:30" ht="15">
      <c r="R856" s="43"/>
      <c r="S856" s="43"/>
      <c r="T856" s="43"/>
      <c r="U856" s="43"/>
      <c r="V856" s="43"/>
      <c r="W856" s="43"/>
      <c r="X856" s="43"/>
      <c r="Y856" s="43"/>
      <c r="Z856" s="43"/>
      <c r="AA856" s="43"/>
      <c r="AB856" s="43"/>
      <c r="AC856" s="43"/>
      <c r="AD856" s="43"/>
    </row>
    <row r="857" spans="18:30" ht="15">
      <c r="R857" s="43"/>
      <c r="S857" s="43"/>
      <c r="T857" s="43"/>
      <c r="U857" s="43"/>
      <c r="V857" s="43"/>
      <c r="W857" s="43"/>
      <c r="X857" s="43"/>
      <c r="Y857" s="43"/>
      <c r="Z857" s="43"/>
      <c r="AA857" s="43"/>
      <c r="AB857" s="43"/>
      <c r="AC857" s="43"/>
      <c r="AD857" s="43"/>
    </row>
    <row r="858" spans="18:30" ht="15">
      <c r="R858" s="43"/>
      <c r="S858" s="43"/>
      <c r="T858" s="43"/>
      <c r="U858" s="43"/>
      <c r="V858" s="43"/>
      <c r="W858" s="43"/>
      <c r="X858" s="43"/>
      <c r="Y858" s="43"/>
      <c r="Z858" s="43"/>
      <c r="AA858" s="43"/>
      <c r="AB858" s="43"/>
      <c r="AC858" s="43"/>
      <c r="AD858" s="43"/>
    </row>
    <row r="859" spans="18:30" ht="15">
      <c r="R859" s="43"/>
      <c r="S859" s="43"/>
      <c r="T859" s="43"/>
      <c r="U859" s="43"/>
      <c r="V859" s="43"/>
      <c r="W859" s="43"/>
      <c r="X859" s="43"/>
      <c r="Y859" s="43"/>
      <c r="Z859" s="43"/>
      <c r="AA859" s="43"/>
      <c r="AB859" s="43"/>
      <c r="AC859" s="43"/>
      <c r="AD859" s="43"/>
    </row>
    <row r="860" spans="18:30" ht="15">
      <c r="R860" s="43"/>
      <c r="S860" s="43"/>
      <c r="T860" s="43"/>
      <c r="U860" s="43"/>
      <c r="V860" s="43"/>
      <c r="W860" s="43"/>
      <c r="X860" s="43"/>
      <c r="Y860" s="43"/>
      <c r="Z860" s="43"/>
      <c r="AA860" s="43"/>
      <c r="AB860" s="43"/>
      <c r="AC860" s="43"/>
      <c r="AD860" s="43"/>
    </row>
    <row r="861" spans="18:30" ht="15">
      <c r="R861" s="43"/>
      <c r="S861" s="43"/>
      <c r="T861" s="43"/>
      <c r="U861" s="43"/>
      <c r="V861" s="43"/>
      <c r="W861" s="43"/>
      <c r="X861" s="43"/>
      <c r="Y861" s="43"/>
      <c r="Z861" s="43"/>
      <c r="AA861" s="43"/>
      <c r="AB861" s="43"/>
      <c r="AC861" s="43"/>
      <c r="AD861" s="43"/>
    </row>
    <row r="862" spans="18:30" ht="15">
      <c r="R862" s="43"/>
      <c r="S862" s="43"/>
      <c r="T862" s="43"/>
      <c r="U862" s="43"/>
      <c r="V862" s="43"/>
      <c r="W862" s="43"/>
      <c r="X862" s="43"/>
      <c r="Y862" s="43"/>
      <c r="Z862" s="43"/>
      <c r="AA862" s="43"/>
      <c r="AB862" s="43"/>
      <c r="AC862" s="43"/>
      <c r="AD862" s="43"/>
    </row>
    <row r="863" spans="18:30" ht="15">
      <c r="R863" s="43"/>
      <c r="S863" s="43"/>
      <c r="T863" s="43"/>
      <c r="U863" s="43"/>
      <c r="V863" s="43"/>
      <c r="W863" s="43"/>
      <c r="X863" s="43"/>
      <c r="Y863" s="43"/>
      <c r="Z863" s="43"/>
      <c r="AA863" s="43"/>
      <c r="AB863" s="43"/>
      <c r="AC863" s="43"/>
      <c r="AD863" s="43"/>
    </row>
    <row r="864" spans="18:30" ht="15">
      <c r="R864" s="43"/>
      <c r="S864" s="43"/>
      <c r="T864" s="43"/>
      <c r="U864" s="43"/>
      <c r="V864" s="43"/>
      <c r="W864" s="43"/>
      <c r="X864" s="43"/>
      <c r="Y864" s="43"/>
      <c r="Z864" s="43"/>
      <c r="AA864" s="43"/>
      <c r="AB864" s="43"/>
      <c r="AC864" s="43"/>
      <c r="AD864" s="43"/>
    </row>
    <row r="865" spans="18:30" ht="15">
      <c r="R865" s="43"/>
      <c r="S865" s="43"/>
      <c r="T865" s="43"/>
      <c r="U865" s="43"/>
      <c r="V865" s="43"/>
      <c r="W865" s="43"/>
      <c r="X865" s="43"/>
      <c r="Y865" s="43"/>
      <c r="Z865" s="43"/>
      <c r="AA865" s="43"/>
      <c r="AB865" s="43"/>
      <c r="AC865" s="43"/>
      <c r="AD865" s="43"/>
    </row>
    <row r="866" spans="18:30" ht="15">
      <c r="R866" s="43"/>
      <c r="S866" s="43"/>
      <c r="T866" s="43"/>
      <c r="U866" s="43"/>
      <c r="V866" s="43"/>
      <c r="W866" s="43"/>
      <c r="X866" s="43"/>
      <c r="Y866" s="43"/>
      <c r="Z866" s="43"/>
      <c r="AA866" s="43"/>
      <c r="AB866" s="43"/>
      <c r="AC866" s="43"/>
      <c r="AD866" s="43"/>
    </row>
    <row r="867" spans="18:30" ht="15">
      <c r="R867" s="43"/>
      <c r="S867" s="43"/>
      <c r="T867" s="43"/>
      <c r="U867" s="43"/>
      <c r="V867" s="43"/>
      <c r="W867" s="43"/>
      <c r="X867" s="43"/>
      <c r="Y867" s="43"/>
      <c r="Z867" s="43"/>
      <c r="AA867" s="43"/>
      <c r="AB867" s="43"/>
      <c r="AC867" s="43"/>
      <c r="AD867" s="43"/>
    </row>
    <row r="868" spans="18:30" ht="15">
      <c r="R868" s="43"/>
      <c r="S868" s="43"/>
      <c r="T868" s="43"/>
      <c r="U868" s="43"/>
      <c r="V868" s="43"/>
      <c r="W868" s="43"/>
      <c r="X868" s="43"/>
      <c r="Y868" s="43"/>
      <c r="Z868" s="43"/>
      <c r="AA868" s="43"/>
      <c r="AB868" s="43"/>
      <c r="AC868" s="43"/>
      <c r="AD868" s="43"/>
    </row>
    <row r="869" spans="18:30" ht="15">
      <c r="R869" s="43"/>
      <c r="S869" s="43"/>
      <c r="T869" s="43"/>
      <c r="U869" s="43"/>
      <c r="V869" s="43"/>
      <c r="W869" s="43"/>
      <c r="X869" s="43"/>
      <c r="Y869" s="43"/>
      <c r="Z869" s="43"/>
      <c r="AA869" s="43"/>
      <c r="AB869" s="43"/>
      <c r="AC869" s="43"/>
      <c r="AD869" s="43"/>
    </row>
    <row r="870" spans="18:30" ht="15">
      <c r="R870" s="43"/>
      <c r="S870" s="43"/>
      <c r="T870" s="43"/>
      <c r="U870" s="43"/>
      <c r="V870" s="43"/>
      <c r="W870" s="43"/>
      <c r="X870" s="43"/>
      <c r="Y870" s="43"/>
      <c r="Z870" s="43"/>
      <c r="AA870" s="43"/>
      <c r="AB870" s="43"/>
      <c r="AC870" s="43"/>
      <c r="AD870" s="43"/>
    </row>
    <row r="871" spans="18:30" ht="15">
      <c r="R871" s="43"/>
      <c r="S871" s="43"/>
      <c r="T871" s="43"/>
      <c r="U871" s="43"/>
      <c r="V871" s="43"/>
      <c r="W871" s="43"/>
      <c r="X871" s="43"/>
      <c r="Y871" s="43"/>
      <c r="Z871" s="43"/>
      <c r="AA871" s="43"/>
      <c r="AB871" s="43"/>
      <c r="AC871" s="43"/>
      <c r="AD871" s="43"/>
    </row>
    <row r="872" spans="18:30" ht="15">
      <c r="R872" s="43"/>
      <c r="S872" s="43"/>
      <c r="T872" s="43"/>
      <c r="U872" s="43"/>
      <c r="V872" s="43"/>
      <c r="W872" s="43"/>
      <c r="X872" s="43"/>
      <c r="Y872" s="43"/>
      <c r="Z872" s="43"/>
      <c r="AA872" s="43"/>
      <c r="AB872" s="43"/>
      <c r="AC872" s="43"/>
      <c r="AD872" s="43"/>
    </row>
    <row r="873" spans="18:30" ht="15">
      <c r="R873" s="43"/>
      <c r="S873" s="43"/>
      <c r="T873" s="43"/>
      <c r="U873" s="43"/>
      <c r="V873" s="43"/>
      <c r="W873" s="43"/>
      <c r="X873" s="43"/>
      <c r="Y873" s="43"/>
      <c r="Z873" s="43"/>
      <c r="AA873" s="43"/>
      <c r="AB873" s="43"/>
      <c r="AC873" s="43"/>
      <c r="AD873" s="43"/>
    </row>
    <row r="874" spans="18:30" ht="15">
      <c r="R874" s="43"/>
      <c r="S874" s="43"/>
      <c r="T874" s="43"/>
      <c r="U874" s="43"/>
      <c r="V874" s="43"/>
      <c r="W874" s="43"/>
      <c r="X874" s="43"/>
      <c r="Y874" s="43"/>
      <c r="Z874" s="43"/>
      <c r="AA874" s="43"/>
      <c r="AB874" s="43"/>
      <c r="AC874" s="43"/>
      <c r="AD874" s="43"/>
    </row>
    <row r="875" spans="18:30" ht="15">
      <c r="R875" s="43"/>
      <c r="S875" s="43"/>
      <c r="T875" s="43"/>
      <c r="U875" s="43"/>
      <c r="V875" s="43"/>
      <c r="W875" s="43"/>
      <c r="X875" s="43"/>
      <c r="Y875" s="43"/>
      <c r="Z875" s="43"/>
      <c r="AA875" s="43"/>
      <c r="AB875" s="43"/>
      <c r="AC875" s="43"/>
      <c r="AD875" s="43"/>
    </row>
    <row r="876" spans="18:30" ht="15">
      <c r="R876" s="43"/>
      <c r="S876" s="43"/>
      <c r="T876" s="43"/>
      <c r="U876" s="43"/>
      <c r="V876" s="43"/>
      <c r="W876" s="43"/>
      <c r="X876" s="43"/>
      <c r="Y876" s="43"/>
      <c r="Z876" s="43"/>
      <c r="AA876" s="43"/>
      <c r="AB876" s="43"/>
      <c r="AC876" s="43"/>
      <c r="AD876" s="43"/>
    </row>
    <row r="877" spans="18:30" ht="15">
      <c r="R877" s="43"/>
      <c r="S877" s="43"/>
      <c r="T877" s="43"/>
      <c r="U877" s="43"/>
      <c r="V877" s="43"/>
      <c r="W877" s="43"/>
      <c r="X877" s="43"/>
      <c r="Y877" s="43"/>
      <c r="Z877" s="43"/>
      <c r="AA877" s="43"/>
      <c r="AB877" s="43"/>
      <c r="AC877" s="43"/>
      <c r="AD877" s="43"/>
    </row>
    <row r="878" spans="18:30" ht="15">
      <c r="R878" s="43"/>
      <c r="S878" s="43"/>
      <c r="T878" s="43"/>
      <c r="U878" s="43"/>
      <c r="V878" s="43"/>
      <c r="W878" s="43"/>
      <c r="X878" s="43"/>
      <c r="Y878" s="43"/>
      <c r="Z878" s="43"/>
      <c r="AA878" s="43"/>
      <c r="AB878" s="43"/>
      <c r="AC878" s="43"/>
      <c r="AD878" s="43"/>
    </row>
    <row r="879" spans="18:30" ht="15">
      <c r="R879" s="43"/>
      <c r="S879" s="43"/>
      <c r="T879" s="43"/>
      <c r="U879" s="43"/>
      <c r="V879" s="43"/>
      <c r="W879" s="43"/>
      <c r="X879" s="43"/>
      <c r="Y879" s="43"/>
      <c r="Z879" s="43"/>
      <c r="AA879" s="43"/>
      <c r="AB879" s="43"/>
      <c r="AC879" s="43"/>
      <c r="AD879" s="43"/>
    </row>
    <row r="880" spans="18:30" ht="15">
      <c r="R880" s="43"/>
      <c r="S880" s="43"/>
      <c r="T880" s="43"/>
      <c r="U880" s="43"/>
      <c r="V880" s="43"/>
      <c r="W880" s="43"/>
      <c r="X880" s="43"/>
      <c r="Y880" s="43"/>
      <c r="Z880" s="43"/>
      <c r="AA880" s="43"/>
      <c r="AB880" s="43"/>
      <c r="AC880" s="43"/>
      <c r="AD880" s="43"/>
    </row>
    <row r="881" spans="18:30" ht="15">
      <c r="R881" s="43"/>
      <c r="S881" s="43"/>
      <c r="T881" s="43"/>
      <c r="U881" s="43"/>
      <c r="V881" s="43"/>
      <c r="W881" s="43"/>
      <c r="X881" s="43"/>
      <c r="Y881" s="43"/>
      <c r="Z881" s="43"/>
      <c r="AA881" s="43"/>
      <c r="AB881" s="43"/>
      <c r="AC881" s="43"/>
      <c r="AD881" s="43"/>
    </row>
    <row r="882" spans="18:30" ht="15">
      <c r="R882" s="43"/>
      <c r="S882" s="43"/>
      <c r="T882" s="43"/>
      <c r="U882" s="43"/>
      <c r="V882" s="43"/>
      <c r="W882" s="43"/>
      <c r="X882" s="43"/>
      <c r="Y882" s="43"/>
      <c r="Z882" s="43"/>
      <c r="AA882" s="43"/>
      <c r="AB882" s="43"/>
      <c r="AC882" s="43"/>
      <c r="AD882" s="43"/>
    </row>
    <row r="883" spans="18:30" ht="15">
      <c r="R883" s="43"/>
      <c r="S883" s="43"/>
      <c r="T883" s="43"/>
      <c r="U883" s="43"/>
      <c r="V883" s="43"/>
      <c r="W883" s="43"/>
      <c r="X883" s="43"/>
      <c r="Y883" s="43"/>
      <c r="Z883" s="43"/>
      <c r="AA883" s="43"/>
      <c r="AB883" s="43"/>
      <c r="AC883" s="43"/>
      <c r="AD883" s="43"/>
    </row>
    <row r="884" spans="18:30" ht="15">
      <c r="R884" s="43"/>
      <c r="S884" s="43"/>
      <c r="T884" s="43"/>
      <c r="U884" s="43"/>
      <c r="V884" s="43"/>
      <c r="W884" s="43"/>
      <c r="X884" s="43"/>
      <c r="Y884" s="43"/>
      <c r="Z884" s="43"/>
      <c r="AA884" s="43"/>
      <c r="AB884" s="43"/>
      <c r="AC884" s="43"/>
      <c r="AD884" s="43"/>
    </row>
    <row r="885" spans="18:30" ht="15">
      <c r="R885" s="43"/>
      <c r="S885" s="43"/>
      <c r="T885" s="43"/>
      <c r="U885" s="43"/>
      <c r="V885" s="43"/>
      <c r="W885" s="43"/>
      <c r="X885" s="43"/>
      <c r="Y885" s="43"/>
      <c r="Z885" s="43"/>
      <c r="AA885" s="43"/>
      <c r="AB885" s="43"/>
      <c r="AC885" s="43"/>
      <c r="AD885" s="43"/>
    </row>
    <row r="886" spans="18:30" ht="15">
      <c r="R886" s="43"/>
      <c r="S886" s="43"/>
      <c r="T886" s="43"/>
      <c r="U886" s="43"/>
      <c r="V886" s="43"/>
      <c r="W886" s="43"/>
      <c r="X886" s="43"/>
      <c r="Y886" s="43"/>
      <c r="Z886" s="43"/>
      <c r="AA886" s="43"/>
      <c r="AB886" s="43"/>
      <c r="AC886" s="43"/>
      <c r="AD886" s="43"/>
    </row>
    <row r="887" spans="18:30" ht="15">
      <c r="R887" s="43"/>
      <c r="S887" s="43"/>
      <c r="T887" s="43"/>
      <c r="U887" s="43"/>
      <c r="V887" s="43"/>
      <c r="W887" s="43"/>
      <c r="X887" s="43"/>
      <c r="Y887" s="43"/>
      <c r="Z887" s="43"/>
      <c r="AA887" s="43"/>
      <c r="AB887" s="43"/>
      <c r="AC887" s="43"/>
      <c r="AD887" s="43"/>
    </row>
    <row r="888" spans="18:30" ht="15">
      <c r="R888" s="43"/>
      <c r="S888" s="43"/>
      <c r="T888" s="43"/>
      <c r="U888" s="43"/>
      <c r="V888" s="43"/>
      <c r="W888" s="43"/>
      <c r="X888" s="43"/>
      <c r="Y888" s="43"/>
      <c r="Z888" s="43"/>
      <c r="AA888" s="43"/>
      <c r="AB888" s="43"/>
      <c r="AC888" s="43"/>
      <c r="AD888" s="43"/>
    </row>
    <row r="889" spans="18:30" ht="15">
      <c r="R889" s="43"/>
      <c r="S889" s="43"/>
      <c r="T889" s="43"/>
      <c r="U889" s="43"/>
      <c r="V889" s="43"/>
      <c r="W889" s="43"/>
      <c r="X889" s="43"/>
      <c r="Y889" s="43"/>
      <c r="Z889" s="43"/>
      <c r="AA889" s="43"/>
      <c r="AB889" s="43"/>
      <c r="AC889" s="43"/>
      <c r="AD889" s="43"/>
    </row>
    <row r="890" spans="18:30" ht="15">
      <c r="R890" s="43"/>
      <c r="S890" s="43"/>
      <c r="T890" s="43"/>
      <c r="U890" s="43"/>
      <c r="V890" s="43"/>
      <c r="W890" s="43"/>
      <c r="X890" s="43"/>
      <c r="Y890" s="43"/>
      <c r="Z890" s="43"/>
      <c r="AA890" s="43"/>
      <c r="AB890" s="43"/>
      <c r="AC890" s="43"/>
      <c r="AD890" s="43"/>
    </row>
    <row r="891" spans="18:30" ht="15">
      <c r="R891" s="43"/>
      <c r="S891" s="43"/>
      <c r="T891" s="43"/>
      <c r="U891" s="43"/>
      <c r="V891" s="43"/>
      <c r="W891" s="43"/>
      <c r="X891" s="43"/>
      <c r="Y891" s="43"/>
      <c r="Z891" s="43"/>
      <c r="AA891" s="43"/>
      <c r="AB891" s="43"/>
      <c r="AC891" s="43"/>
      <c r="AD891" s="43"/>
    </row>
    <row r="892" spans="18:30" ht="15">
      <c r="R892" s="43"/>
      <c r="S892" s="43"/>
      <c r="T892" s="43"/>
      <c r="U892" s="43"/>
      <c r="V892" s="43"/>
      <c r="W892" s="43"/>
      <c r="X892" s="43"/>
      <c r="Y892" s="43"/>
      <c r="Z892" s="43"/>
      <c r="AA892" s="43"/>
      <c r="AB892" s="43"/>
      <c r="AC892" s="43"/>
      <c r="AD892" s="43"/>
    </row>
    <row r="893" spans="18:30" ht="15">
      <c r="R893" s="43"/>
      <c r="S893" s="43"/>
      <c r="T893" s="43"/>
      <c r="U893" s="43"/>
      <c r="V893" s="43"/>
      <c r="W893" s="43"/>
      <c r="X893" s="43"/>
      <c r="Y893" s="43"/>
      <c r="Z893" s="43"/>
      <c r="AA893" s="43"/>
      <c r="AB893" s="43"/>
      <c r="AC893" s="43"/>
      <c r="AD893" s="43"/>
    </row>
    <row r="894" spans="18:30" ht="15">
      <c r="R894" s="43"/>
      <c r="S894" s="43"/>
      <c r="T894" s="43"/>
      <c r="U894" s="43"/>
      <c r="V894" s="43"/>
      <c r="W894" s="43"/>
      <c r="X894" s="43"/>
      <c r="Y894" s="43"/>
      <c r="Z894" s="43"/>
      <c r="AA894" s="43"/>
      <c r="AB894" s="43"/>
      <c r="AC894" s="43"/>
      <c r="AD894" s="43"/>
    </row>
    <row r="895" spans="18:30" ht="15">
      <c r="R895" s="43"/>
      <c r="S895" s="43"/>
      <c r="T895" s="43"/>
      <c r="U895" s="43"/>
      <c r="V895" s="43"/>
      <c r="W895" s="43"/>
      <c r="X895" s="43"/>
      <c r="Y895" s="43"/>
      <c r="Z895" s="43"/>
      <c r="AA895" s="43"/>
      <c r="AB895" s="43"/>
      <c r="AC895" s="43"/>
      <c r="AD895" s="43"/>
    </row>
    <row r="896" spans="18:30" ht="15">
      <c r="R896" s="43"/>
      <c r="S896" s="43"/>
      <c r="T896" s="43"/>
      <c r="U896" s="43"/>
      <c r="V896" s="43"/>
      <c r="W896" s="43"/>
      <c r="X896" s="43"/>
      <c r="Y896" s="43"/>
      <c r="Z896" s="43"/>
      <c r="AA896" s="43"/>
      <c r="AB896" s="43"/>
      <c r="AC896" s="43"/>
      <c r="AD896" s="43"/>
    </row>
    <row r="897" spans="18:30" ht="15">
      <c r="R897" s="43"/>
      <c r="S897" s="43"/>
      <c r="T897" s="43"/>
      <c r="U897" s="43"/>
      <c r="V897" s="43"/>
      <c r="W897" s="43"/>
      <c r="X897" s="43"/>
      <c r="Y897" s="43"/>
      <c r="Z897" s="43"/>
      <c r="AA897" s="43"/>
      <c r="AB897" s="43"/>
      <c r="AC897" s="43"/>
      <c r="AD897" s="43"/>
    </row>
    <row r="898" spans="18:30" ht="15">
      <c r="R898" s="43"/>
      <c r="S898" s="43"/>
      <c r="T898" s="43"/>
      <c r="U898" s="43"/>
      <c r="V898" s="43"/>
      <c r="W898" s="43"/>
      <c r="X898" s="43"/>
      <c r="Y898" s="43"/>
      <c r="Z898" s="43"/>
      <c r="AA898" s="43"/>
      <c r="AB898" s="43"/>
      <c r="AC898" s="43"/>
      <c r="AD898" s="43"/>
    </row>
    <row r="899" spans="18:30" ht="15">
      <c r="R899" s="43"/>
      <c r="S899" s="43"/>
      <c r="T899" s="43"/>
      <c r="U899" s="43"/>
      <c r="V899" s="43"/>
      <c r="W899" s="43"/>
      <c r="X899" s="43"/>
      <c r="Y899" s="43"/>
      <c r="Z899" s="43"/>
      <c r="AA899" s="43"/>
      <c r="AB899" s="43"/>
      <c r="AC899" s="43"/>
      <c r="AD899" s="43"/>
    </row>
    <row r="900" spans="18:30" ht="15">
      <c r="R900" s="43"/>
      <c r="S900" s="43"/>
      <c r="T900" s="43"/>
      <c r="U900" s="43"/>
      <c r="V900" s="43"/>
      <c r="W900" s="43"/>
      <c r="X900" s="43"/>
      <c r="Y900" s="43"/>
      <c r="Z900" s="43"/>
      <c r="AA900" s="43"/>
      <c r="AB900" s="43"/>
      <c r="AC900" s="43"/>
      <c r="AD900" s="43"/>
    </row>
    <row r="901" spans="18:30" ht="15">
      <c r="R901" s="43"/>
      <c r="S901" s="43"/>
      <c r="T901" s="43"/>
      <c r="U901" s="43"/>
      <c r="V901" s="43"/>
      <c r="W901" s="43"/>
      <c r="X901" s="43"/>
      <c r="Y901" s="43"/>
      <c r="Z901" s="43"/>
      <c r="AA901" s="43"/>
      <c r="AB901" s="43"/>
      <c r="AC901" s="43"/>
      <c r="AD901" s="43"/>
    </row>
    <row r="902" spans="18:30" ht="15">
      <c r="R902" s="43"/>
      <c r="S902" s="43"/>
      <c r="T902" s="43"/>
      <c r="U902" s="43"/>
      <c r="V902" s="43"/>
      <c r="W902" s="43"/>
      <c r="X902" s="43"/>
      <c r="Y902" s="43"/>
      <c r="Z902" s="43"/>
      <c r="AA902" s="43"/>
      <c r="AB902" s="43"/>
      <c r="AC902" s="43"/>
      <c r="AD902" s="43"/>
    </row>
    <row r="903" spans="18:30" ht="15">
      <c r="R903" s="43"/>
      <c r="S903" s="43"/>
      <c r="T903" s="43"/>
      <c r="U903" s="43"/>
      <c r="V903" s="43"/>
      <c r="W903" s="43"/>
      <c r="X903" s="43"/>
      <c r="Y903" s="43"/>
      <c r="Z903" s="43"/>
      <c r="AA903" s="43"/>
      <c r="AB903" s="43"/>
      <c r="AC903" s="43"/>
      <c r="AD903" s="43"/>
    </row>
    <row r="904" spans="18:30" ht="15">
      <c r="R904" s="43"/>
      <c r="S904" s="43"/>
      <c r="T904" s="43"/>
      <c r="U904" s="43"/>
      <c r="V904" s="43"/>
      <c r="W904" s="43"/>
      <c r="X904" s="43"/>
      <c r="Y904" s="43"/>
      <c r="Z904" s="43"/>
      <c r="AA904" s="43"/>
      <c r="AB904" s="43"/>
      <c r="AC904" s="43"/>
      <c r="AD904" s="43"/>
    </row>
    <row r="905" spans="18:30" ht="15">
      <c r="R905" s="43"/>
      <c r="S905" s="43"/>
      <c r="T905" s="43"/>
      <c r="U905" s="43"/>
      <c r="V905" s="43"/>
      <c r="W905" s="43"/>
      <c r="X905" s="43"/>
      <c r="Y905" s="43"/>
      <c r="Z905" s="43"/>
      <c r="AA905" s="43"/>
      <c r="AB905" s="43"/>
      <c r="AC905" s="43"/>
      <c r="AD905" s="43"/>
    </row>
    <row r="906" spans="18:30" ht="15">
      <c r="R906" s="43"/>
      <c r="S906" s="43"/>
      <c r="T906" s="43"/>
      <c r="U906" s="43"/>
      <c r="V906" s="43"/>
      <c r="W906" s="43"/>
      <c r="X906" s="43"/>
      <c r="Y906" s="43"/>
      <c r="Z906" s="43"/>
      <c r="AA906" s="43"/>
      <c r="AB906" s="43"/>
      <c r="AC906" s="43"/>
      <c r="AD906" s="43"/>
    </row>
    <row r="907" spans="18:30" ht="15">
      <c r="R907" s="43"/>
      <c r="S907" s="43"/>
      <c r="T907" s="43"/>
      <c r="U907" s="43"/>
      <c r="V907" s="43"/>
      <c r="W907" s="43"/>
      <c r="X907" s="43"/>
      <c r="Y907" s="43"/>
      <c r="Z907" s="43"/>
      <c r="AA907" s="43"/>
      <c r="AB907" s="43"/>
      <c r="AC907" s="43"/>
      <c r="AD907" s="43"/>
    </row>
    <row r="908" spans="18:30" ht="15">
      <c r="R908" s="43"/>
      <c r="S908" s="43"/>
      <c r="T908" s="43"/>
      <c r="U908" s="43"/>
      <c r="V908" s="43"/>
      <c r="W908" s="43"/>
      <c r="X908" s="43"/>
      <c r="Y908" s="43"/>
      <c r="Z908" s="43"/>
      <c r="AA908" s="43"/>
      <c r="AB908" s="43"/>
      <c r="AC908" s="43"/>
      <c r="AD908" s="43"/>
    </row>
    <row r="909" spans="18:30" ht="15">
      <c r="R909" s="43"/>
      <c r="S909" s="43"/>
      <c r="T909" s="43"/>
      <c r="U909" s="43"/>
      <c r="V909" s="43"/>
      <c r="W909" s="43"/>
      <c r="X909" s="43"/>
      <c r="Y909" s="43"/>
      <c r="Z909" s="43"/>
      <c r="AA909" s="43"/>
      <c r="AB909" s="43"/>
      <c r="AC909" s="43"/>
      <c r="AD909" s="43"/>
    </row>
    <row r="910" spans="18:30" ht="15">
      <c r="R910" s="43"/>
      <c r="S910" s="43"/>
      <c r="T910" s="43"/>
      <c r="U910" s="43"/>
      <c r="V910" s="43"/>
      <c r="W910" s="43"/>
      <c r="X910" s="43"/>
      <c r="Y910" s="43"/>
      <c r="Z910" s="43"/>
      <c r="AA910" s="43"/>
      <c r="AB910" s="43"/>
      <c r="AC910" s="43"/>
      <c r="AD910" s="43"/>
    </row>
    <row r="911" spans="18:30" ht="15">
      <c r="R911" s="43"/>
      <c r="S911" s="43"/>
      <c r="T911" s="43"/>
      <c r="U911" s="43"/>
      <c r="V911" s="43"/>
      <c r="W911" s="43"/>
      <c r="X911" s="43"/>
      <c r="Y911" s="43"/>
      <c r="Z911" s="43"/>
      <c r="AA911" s="43"/>
      <c r="AB911" s="43"/>
      <c r="AC911" s="43"/>
      <c r="AD911" s="43"/>
    </row>
    <row r="912" spans="18:30" ht="15">
      <c r="R912" s="43"/>
      <c r="S912" s="43"/>
      <c r="T912" s="43"/>
      <c r="U912" s="43"/>
      <c r="V912" s="43"/>
      <c r="W912" s="43"/>
      <c r="X912" s="43"/>
      <c r="Y912" s="43"/>
      <c r="Z912" s="43"/>
      <c r="AA912" s="43"/>
      <c r="AB912" s="43"/>
      <c r="AC912" s="43"/>
      <c r="AD912" s="43"/>
    </row>
    <row r="913" spans="18:30" ht="15">
      <c r="R913" s="43"/>
      <c r="S913" s="43"/>
      <c r="T913" s="43"/>
      <c r="U913" s="43"/>
      <c r="V913" s="43"/>
      <c r="W913" s="43"/>
      <c r="X913" s="43"/>
      <c r="Y913" s="43"/>
      <c r="Z913" s="43"/>
      <c r="AA913" s="43"/>
      <c r="AB913" s="43"/>
      <c r="AC913" s="43"/>
      <c r="AD913" s="43"/>
    </row>
    <row r="914" spans="18:30" ht="15">
      <c r="R914" s="43"/>
      <c r="S914" s="43"/>
      <c r="T914" s="43"/>
      <c r="U914" s="43"/>
      <c r="V914" s="43"/>
      <c r="W914" s="43"/>
      <c r="X914" s="43"/>
      <c r="Y914" s="43"/>
      <c r="Z914" s="43"/>
      <c r="AA914" s="43"/>
      <c r="AB914" s="43"/>
      <c r="AC914" s="43"/>
      <c r="AD914" s="43"/>
    </row>
    <row r="915" spans="18:30" ht="15">
      <c r="R915" s="43"/>
      <c r="S915" s="43"/>
      <c r="T915" s="43"/>
      <c r="U915" s="43"/>
      <c r="V915" s="43"/>
      <c r="W915" s="43"/>
      <c r="X915" s="43"/>
      <c r="Y915" s="43"/>
      <c r="Z915" s="43"/>
      <c r="AA915" s="43"/>
      <c r="AB915" s="43"/>
      <c r="AC915" s="43"/>
      <c r="AD915" s="43"/>
    </row>
    <row r="916" spans="18:30" ht="15">
      <c r="R916" s="43"/>
      <c r="S916" s="43"/>
      <c r="T916" s="43"/>
      <c r="U916" s="43"/>
      <c r="V916" s="43"/>
      <c r="W916" s="43"/>
      <c r="X916" s="43"/>
      <c r="Y916" s="43"/>
      <c r="Z916" s="43"/>
      <c r="AA916" s="43"/>
      <c r="AB916" s="43"/>
      <c r="AC916" s="43"/>
      <c r="AD916" s="43"/>
    </row>
    <row r="917" spans="18:30" ht="15">
      <c r="R917" s="43"/>
      <c r="S917" s="43"/>
      <c r="T917" s="43"/>
      <c r="U917" s="43"/>
      <c r="V917" s="43"/>
      <c r="W917" s="43"/>
      <c r="X917" s="43"/>
      <c r="Y917" s="43"/>
      <c r="Z917" s="43"/>
      <c r="AA917" s="43"/>
      <c r="AB917" s="43"/>
      <c r="AC917" s="43"/>
      <c r="AD917" s="43"/>
    </row>
    <row r="918" spans="18:30" ht="15">
      <c r="R918" s="43"/>
      <c r="S918" s="43"/>
      <c r="T918" s="43"/>
      <c r="U918" s="43"/>
      <c r="V918" s="43"/>
      <c r="W918" s="43"/>
      <c r="X918" s="43"/>
      <c r="Y918" s="43"/>
      <c r="Z918" s="43"/>
      <c r="AA918" s="43"/>
      <c r="AB918" s="43"/>
      <c r="AC918" s="43"/>
      <c r="AD918" s="43"/>
    </row>
    <row r="919" spans="18:30" ht="15">
      <c r="R919" s="43"/>
      <c r="S919" s="43"/>
      <c r="T919" s="43"/>
      <c r="U919" s="43"/>
      <c r="V919" s="43"/>
      <c r="W919" s="43"/>
      <c r="X919" s="43"/>
      <c r="Y919" s="43"/>
      <c r="Z919" s="43"/>
      <c r="AA919" s="43"/>
      <c r="AB919" s="43"/>
      <c r="AC919" s="43"/>
      <c r="AD919" s="43"/>
    </row>
    <row r="920" spans="18:30" ht="15">
      <c r="R920" s="43"/>
      <c r="S920" s="43"/>
      <c r="T920" s="43"/>
      <c r="U920" s="43"/>
      <c r="V920" s="43"/>
      <c r="W920" s="43"/>
      <c r="X920" s="43"/>
      <c r="Y920" s="43"/>
      <c r="Z920" s="43"/>
      <c r="AA920" s="43"/>
      <c r="AB920" s="43"/>
      <c r="AC920" s="43"/>
      <c r="AD920" s="43"/>
    </row>
    <row r="921" spans="18:30" ht="15">
      <c r="R921" s="43"/>
      <c r="S921" s="43"/>
      <c r="T921" s="43"/>
      <c r="U921" s="43"/>
      <c r="V921" s="43"/>
      <c r="W921" s="43"/>
      <c r="X921" s="43"/>
      <c r="Y921" s="43"/>
      <c r="Z921" s="43"/>
      <c r="AA921" s="43"/>
      <c r="AB921" s="43"/>
      <c r="AC921" s="43"/>
      <c r="AD921" s="43"/>
    </row>
    <row r="922" spans="18:30" ht="15">
      <c r="R922" s="43"/>
      <c r="S922" s="43"/>
      <c r="T922" s="43"/>
      <c r="U922" s="43"/>
      <c r="V922" s="43"/>
      <c r="W922" s="43"/>
      <c r="X922" s="43"/>
      <c r="Y922" s="43"/>
      <c r="Z922" s="43"/>
      <c r="AA922" s="43"/>
      <c r="AB922" s="43"/>
      <c r="AC922" s="43"/>
      <c r="AD922" s="43"/>
    </row>
    <row r="923" spans="18:30" ht="15">
      <c r="R923" s="43"/>
      <c r="S923" s="43"/>
      <c r="T923" s="43"/>
      <c r="U923" s="43"/>
      <c r="V923" s="43"/>
      <c r="W923" s="43"/>
      <c r="X923" s="43"/>
      <c r="Y923" s="43"/>
      <c r="Z923" s="43"/>
      <c r="AA923" s="43"/>
      <c r="AB923" s="43"/>
      <c r="AC923" s="43"/>
      <c r="AD923" s="43"/>
    </row>
    <row r="924" spans="18:30" ht="15">
      <c r="R924" s="43"/>
      <c r="S924" s="43"/>
      <c r="T924" s="43"/>
      <c r="U924" s="43"/>
      <c r="V924" s="43"/>
      <c r="W924" s="43"/>
      <c r="X924" s="43"/>
      <c r="Y924" s="43"/>
      <c r="Z924" s="43"/>
      <c r="AA924" s="43"/>
      <c r="AB924" s="43"/>
      <c r="AC924" s="43"/>
      <c r="AD924" s="43"/>
    </row>
    <row r="925" spans="18:30" ht="15">
      <c r="R925" s="43"/>
      <c r="S925" s="43"/>
      <c r="T925" s="43"/>
      <c r="U925" s="43"/>
      <c r="V925" s="43"/>
      <c r="W925" s="43"/>
      <c r="X925" s="43"/>
      <c r="Y925" s="43"/>
      <c r="Z925" s="43"/>
      <c r="AA925" s="43"/>
      <c r="AB925" s="43"/>
      <c r="AC925" s="43"/>
      <c r="AD925" s="43"/>
    </row>
    <row r="926" spans="18:30" ht="15">
      <c r="R926" s="43"/>
      <c r="S926" s="43"/>
      <c r="T926" s="43"/>
      <c r="U926" s="43"/>
      <c r="V926" s="43"/>
      <c r="W926" s="43"/>
      <c r="X926" s="43"/>
      <c r="Y926" s="43"/>
      <c r="Z926" s="43"/>
      <c r="AA926" s="43"/>
      <c r="AB926" s="43"/>
      <c r="AC926" s="43"/>
      <c r="AD926" s="43"/>
    </row>
    <row r="927" spans="18:30" ht="15">
      <c r="R927" s="43"/>
      <c r="S927" s="43"/>
      <c r="T927" s="43"/>
      <c r="U927" s="43"/>
      <c r="V927" s="43"/>
      <c r="W927" s="43"/>
      <c r="X927" s="43"/>
      <c r="Y927" s="43"/>
      <c r="Z927" s="43"/>
      <c r="AA927" s="43"/>
      <c r="AB927" s="43"/>
      <c r="AC927" s="43"/>
      <c r="AD927" s="43"/>
    </row>
    <row r="928" spans="18:30" ht="15">
      <c r="R928" s="43"/>
      <c r="S928" s="43"/>
      <c r="T928" s="43"/>
      <c r="U928" s="43"/>
      <c r="V928" s="43"/>
      <c r="W928" s="43"/>
      <c r="X928" s="43"/>
      <c r="Y928" s="43"/>
      <c r="Z928" s="43"/>
      <c r="AA928" s="43"/>
      <c r="AB928" s="43"/>
      <c r="AC928" s="43"/>
      <c r="AD928" s="43"/>
    </row>
    <row r="929" spans="18:30" ht="15">
      <c r="R929" s="43"/>
      <c r="S929" s="43"/>
      <c r="T929" s="43"/>
      <c r="U929" s="43"/>
      <c r="V929" s="43"/>
      <c r="W929" s="43"/>
      <c r="X929" s="43"/>
      <c r="Y929" s="43"/>
      <c r="Z929" s="43"/>
      <c r="AA929" s="43"/>
      <c r="AB929" s="43"/>
      <c r="AC929" s="43"/>
      <c r="AD929" s="43"/>
    </row>
    <row r="930" spans="18:30" ht="15">
      <c r="R930" s="43"/>
      <c r="S930" s="43"/>
      <c r="T930" s="43"/>
      <c r="U930" s="43"/>
      <c r="V930" s="43"/>
      <c r="W930" s="43"/>
      <c r="X930" s="43"/>
      <c r="Y930" s="43"/>
      <c r="Z930" s="43"/>
      <c r="AA930" s="43"/>
      <c r="AB930" s="43"/>
      <c r="AC930" s="43"/>
      <c r="AD930" s="43"/>
    </row>
    <row r="931" spans="18:30" ht="15">
      <c r="R931" s="43"/>
      <c r="S931" s="43"/>
      <c r="T931" s="43"/>
      <c r="U931" s="43"/>
      <c r="V931" s="43"/>
      <c r="W931" s="43"/>
      <c r="X931" s="43"/>
      <c r="Y931" s="43"/>
      <c r="Z931" s="43"/>
      <c r="AA931" s="43"/>
      <c r="AB931" s="43"/>
      <c r="AC931" s="43"/>
      <c r="AD931" s="43"/>
    </row>
    <row r="932" spans="18:30" ht="15">
      <c r="R932" s="43"/>
      <c r="S932" s="43"/>
      <c r="T932" s="43"/>
      <c r="U932" s="43"/>
      <c r="V932" s="43"/>
      <c r="W932" s="43"/>
      <c r="X932" s="43"/>
      <c r="Y932" s="43"/>
      <c r="Z932" s="43"/>
      <c r="AA932" s="43"/>
      <c r="AB932" s="43"/>
      <c r="AC932" s="43"/>
      <c r="AD932" s="43"/>
    </row>
    <row r="933" spans="18:30" ht="15">
      <c r="R933" s="43"/>
      <c r="S933" s="43"/>
      <c r="T933" s="43"/>
      <c r="U933" s="43"/>
      <c r="V933" s="43"/>
      <c r="W933" s="43"/>
      <c r="X933" s="43"/>
      <c r="Y933" s="43"/>
      <c r="Z933" s="43"/>
      <c r="AA933" s="43"/>
      <c r="AB933" s="43"/>
      <c r="AC933" s="43"/>
      <c r="AD933" s="43"/>
    </row>
    <row r="934" spans="18:30" ht="15">
      <c r="R934" s="43"/>
      <c r="S934" s="43"/>
      <c r="T934" s="43"/>
      <c r="U934" s="43"/>
      <c r="V934" s="43"/>
      <c r="W934" s="43"/>
      <c r="X934" s="43"/>
      <c r="Y934" s="43"/>
      <c r="Z934" s="43"/>
      <c r="AA934" s="43"/>
      <c r="AB934" s="43"/>
      <c r="AC934" s="43"/>
      <c r="AD934" s="43"/>
    </row>
    <row r="935" spans="18:30" ht="15">
      <c r="R935" s="43"/>
      <c r="S935" s="43"/>
      <c r="T935" s="43"/>
      <c r="U935" s="43"/>
      <c r="V935" s="43"/>
      <c r="W935" s="43"/>
      <c r="X935" s="43"/>
      <c r="Y935" s="43"/>
      <c r="Z935" s="43"/>
      <c r="AA935" s="43"/>
      <c r="AB935" s="43"/>
      <c r="AC935" s="43"/>
      <c r="AD935" s="43"/>
    </row>
    <row r="936" spans="18:30" ht="15">
      <c r="R936" s="43"/>
      <c r="S936" s="43"/>
      <c r="T936" s="43"/>
      <c r="U936" s="43"/>
      <c r="V936" s="43"/>
      <c r="W936" s="43"/>
      <c r="X936" s="43"/>
      <c r="Y936" s="43"/>
      <c r="Z936" s="43"/>
      <c r="AA936" s="43"/>
      <c r="AB936" s="43"/>
      <c r="AC936" s="43"/>
      <c r="AD936" s="43"/>
    </row>
    <row r="937" spans="18:30" ht="15">
      <c r="R937" s="43"/>
      <c r="S937" s="43"/>
      <c r="T937" s="43"/>
      <c r="U937" s="43"/>
      <c r="V937" s="43"/>
      <c r="W937" s="43"/>
      <c r="X937" s="43"/>
      <c r="Y937" s="43"/>
      <c r="Z937" s="43"/>
      <c r="AA937" s="43"/>
      <c r="AB937" s="43"/>
      <c r="AC937" s="43"/>
      <c r="AD937" s="43"/>
    </row>
    <row r="938" spans="18:30" ht="15">
      <c r="R938" s="43"/>
      <c r="S938" s="43"/>
      <c r="T938" s="43"/>
      <c r="U938" s="43"/>
      <c r="V938" s="43"/>
      <c r="W938" s="43"/>
      <c r="X938" s="43"/>
      <c r="Y938" s="43"/>
      <c r="Z938" s="43"/>
      <c r="AA938" s="43"/>
      <c r="AB938" s="43"/>
      <c r="AC938" s="43"/>
      <c r="AD938" s="43"/>
    </row>
    <row r="939" spans="18:30" ht="15">
      <c r="R939" s="43"/>
      <c r="S939" s="43"/>
      <c r="T939" s="43"/>
      <c r="U939" s="43"/>
      <c r="V939" s="43"/>
      <c r="W939" s="43"/>
      <c r="X939" s="43"/>
      <c r="Y939" s="43"/>
      <c r="Z939" s="43"/>
      <c r="AA939" s="43"/>
      <c r="AB939" s="43"/>
      <c r="AC939" s="43"/>
      <c r="AD939" s="43"/>
    </row>
    <row r="940" spans="18:30" ht="15">
      <c r="R940" s="43"/>
      <c r="S940" s="43"/>
      <c r="T940" s="43"/>
      <c r="U940" s="43"/>
      <c r="V940" s="43"/>
      <c r="W940" s="43"/>
      <c r="X940" s="43"/>
      <c r="Y940" s="43"/>
      <c r="Z940" s="43"/>
      <c r="AA940" s="43"/>
      <c r="AB940" s="43"/>
      <c r="AC940" s="43"/>
      <c r="AD940" s="43"/>
    </row>
    <row r="941" spans="18:30" ht="15">
      <c r="R941" s="43"/>
      <c r="S941" s="43"/>
      <c r="T941" s="43"/>
      <c r="U941" s="43"/>
      <c r="V941" s="43"/>
      <c r="W941" s="43"/>
      <c r="X941" s="43"/>
      <c r="Y941" s="43"/>
      <c r="Z941" s="43"/>
      <c r="AA941" s="43"/>
      <c r="AB941" s="43"/>
      <c r="AC941" s="43"/>
      <c r="AD941" s="43"/>
    </row>
    <row r="942" spans="18:30" ht="15">
      <c r="R942" s="43"/>
      <c r="S942" s="43"/>
      <c r="T942" s="43"/>
      <c r="U942" s="43"/>
      <c r="V942" s="43"/>
      <c r="W942" s="43"/>
      <c r="X942" s="43"/>
      <c r="Y942" s="43"/>
      <c r="Z942" s="43"/>
      <c r="AA942" s="43"/>
      <c r="AB942" s="43"/>
      <c r="AC942" s="43"/>
      <c r="AD942" s="43"/>
    </row>
    <row r="943" spans="18:30" ht="15">
      <c r="R943" s="43"/>
      <c r="S943" s="43"/>
      <c r="T943" s="43"/>
      <c r="U943" s="43"/>
      <c r="V943" s="43"/>
      <c r="W943" s="43"/>
      <c r="X943" s="43"/>
      <c r="Y943" s="43"/>
      <c r="Z943" s="43"/>
      <c r="AA943" s="43"/>
      <c r="AB943" s="43"/>
      <c r="AC943" s="43"/>
      <c r="AD943" s="43"/>
    </row>
    <row r="944" spans="18:30" ht="15">
      <c r="R944" s="43"/>
      <c r="S944" s="43"/>
      <c r="T944" s="43"/>
      <c r="U944" s="43"/>
      <c r="V944" s="43"/>
      <c r="W944" s="43"/>
      <c r="X944" s="43"/>
      <c r="Y944" s="43"/>
      <c r="Z944" s="43"/>
      <c r="AA944" s="43"/>
      <c r="AB944" s="43"/>
      <c r="AC944" s="43"/>
      <c r="AD944" s="43"/>
    </row>
    <row r="945" spans="18:30" ht="15">
      <c r="R945" s="43"/>
      <c r="S945" s="43"/>
      <c r="T945" s="43"/>
      <c r="U945" s="43"/>
      <c r="V945" s="43"/>
      <c r="W945" s="43"/>
      <c r="X945" s="43"/>
      <c r="Y945" s="43"/>
      <c r="Z945" s="43"/>
      <c r="AA945" s="43"/>
      <c r="AB945" s="43"/>
      <c r="AC945" s="43"/>
      <c r="AD945" s="43"/>
    </row>
    <row r="946" spans="18:30" ht="15">
      <c r="R946" s="43"/>
      <c r="S946" s="43"/>
      <c r="T946" s="43"/>
      <c r="U946" s="43"/>
      <c r="V946" s="43"/>
      <c r="W946" s="43"/>
      <c r="X946" s="43"/>
      <c r="Y946" s="43"/>
      <c r="Z946" s="43"/>
      <c r="AA946" s="43"/>
      <c r="AB946" s="43"/>
      <c r="AC946" s="43"/>
      <c r="AD946" s="43"/>
    </row>
    <row r="947" spans="18:30" ht="15">
      <c r="R947" s="43"/>
      <c r="S947" s="43"/>
      <c r="T947" s="43"/>
      <c r="U947" s="43"/>
      <c r="V947" s="43"/>
      <c r="W947" s="43"/>
      <c r="X947" s="43"/>
      <c r="Y947" s="43"/>
      <c r="Z947" s="43"/>
      <c r="AA947" s="43"/>
      <c r="AB947" s="43"/>
      <c r="AC947" s="43"/>
      <c r="AD947" s="43"/>
    </row>
    <row r="948" spans="18:30" ht="15">
      <c r="R948" s="43"/>
      <c r="S948" s="43"/>
      <c r="T948" s="43"/>
      <c r="U948" s="43"/>
      <c r="V948" s="43"/>
      <c r="W948" s="43"/>
      <c r="X948" s="43"/>
      <c r="Y948" s="43"/>
      <c r="Z948" s="43"/>
      <c r="AA948" s="43"/>
      <c r="AB948" s="43"/>
      <c r="AC948" s="43"/>
      <c r="AD948" s="43"/>
    </row>
    <row r="949" spans="18:30" ht="15">
      <c r="R949" s="43"/>
      <c r="S949" s="43"/>
      <c r="T949" s="43"/>
      <c r="U949" s="43"/>
      <c r="V949" s="43"/>
      <c r="W949" s="43"/>
      <c r="X949" s="43"/>
      <c r="Y949" s="43"/>
      <c r="Z949" s="43"/>
      <c r="AA949" s="43"/>
      <c r="AB949" s="43"/>
      <c r="AC949" s="43"/>
      <c r="AD949" s="43"/>
    </row>
    <row r="950" spans="18:30" ht="15">
      <c r="R950" s="43"/>
      <c r="S950" s="43"/>
      <c r="T950" s="43"/>
      <c r="U950" s="43"/>
      <c r="V950" s="43"/>
      <c r="W950" s="43"/>
      <c r="X950" s="43"/>
      <c r="Y950" s="43"/>
      <c r="Z950" s="43"/>
      <c r="AA950" s="43"/>
      <c r="AB950" s="43"/>
      <c r="AC950" s="43"/>
      <c r="AD950" s="43"/>
    </row>
    <row r="951" spans="18:30" ht="15">
      <c r="R951" s="43"/>
      <c r="S951" s="43"/>
      <c r="T951" s="43"/>
      <c r="U951" s="43"/>
      <c r="V951" s="43"/>
      <c r="W951" s="43"/>
      <c r="X951" s="43"/>
      <c r="Y951" s="43"/>
      <c r="Z951" s="43"/>
      <c r="AA951" s="43"/>
      <c r="AB951" s="43"/>
      <c r="AC951" s="43"/>
      <c r="AD951" s="43"/>
    </row>
    <row r="952" spans="18:30" ht="15">
      <c r="R952" s="43"/>
      <c r="S952" s="43"/>
      <c r="T952" s="43"/>
      <c r="U952" s="43"/>
      <c r="V952" s="43"/>
      <c r="W952" s="43"/>
      <c r="X952" s="43"/>
      <c r="Y952" s="43"/>
      <c r="Z952" s="43"/>
      <c r="AA952" s="43"/>
      <c r="AB952" s="43"/>
      <c r="AC952" s="43"/>
      <c r="AD952" s="43"/>
    </row>
    <row r="953" spans="18:30" ht="15">
      <c r="R953" s="43"/>
      <c r="S953" s="43"/>
      <c r="T953" s="43"/>
      <c r="U953" s="43"/>
      <c r="V953" s="43"/>
      <c r="W953" s="43"/>
      <c r="X953" s="43"/>
      <c r="Y953" s="43"/>
      <c r="Z953" s="43"/>
      <c r="AA953" s="43"/>
      <c r="AB953" s="43"/>
      <c r="AC953" s="43"/>
      <c r="AD953" s="43"/>
    </row>
    <row r="954" spans="18:30" ht="15">
      <c r="R954" s="43"/>
      <c r="S954" s="43"/>
      <c r="T954" s="43"/>
      <c r="U954" s="43"/>
      <c r="V954" s="43"/>
      <c r="W954" s="43"/>
      <c r="X954" s="43"/>
      <c r="Y954" s="43"/>
      <c r="Z954" s="43"/>
      <c r="AA954" s="43"/>
      <c r="AB954" s="43"/>
      <c r="AC954" s="43"/>
      <c r="AD954" s="43"/>
    </row>
    <row r="955" spans="18:30" ht="15">
      <c r="R955" s="43"/>
      <c r="S955" s="43"/>
      <c r="T955" s="43"/>
      <c r="U955" s="43"/>
      <c r="V955" s="43"/>
      <c r="W955" s="43"/>
      <c r="X955" s="43"/>
      <c r="Y955" s="43"/>
      <c r="Z955" s="43"/>
      <c r="AA955" s="43"/>
      <c r="AB955" s="43"/>
      <c r="AC955" s="43"/>
      <c r="AD955" s="43"/>
    </row>
    <row r="956" spans="18:30" ht="15">
      <c r="R956" s="43"/>
      <c r="S956" s="43"/>
      <c r="T956" s="43"/>
      <c r="U956" s="43"/>
      <c r="V956" s="43"/>
      <c r="W956" s="43"/>
      <c r="X956" s="43"/>
      <c r="Y956" s="43"/>
      <c r="Z956" s="43"/>
      <c r="AA956" s="43"/>
      <c r="AB956" s="43"/>
      <c r="AC956" s="43"/>
      <c r="AD956" s="43"/>
    </row>
    <row r="957" spans="18:30" ht="15">
      <c r="R957" s="43"/>
      <c r="S957" s="43"/>
      <c r="T957" s="43"/>
      <c r="U957" s="43"/>
      <c r="V957" s="43"/>
      <c r="W957" s="43"/>
      <c r="X957" s="43"/>
      <c r="Y957" s="43"/>
      <c r="Z957" s="43"/>
      <c r="AA957" s="43"/>
      <c r="AB957" s="43"/>
      <c r="AC957" s="43"/>
      <c r="AD957" s="43"/>
    </row>
    <row r="958" spans="18:30" ht="15">
      <c r="R958" s="43"/>
      <c r="S958" s="43"/>
      <c r="T958" s="43"/>
      <c r="U958" s="43"/>
      <c r="V958" s="43"/>
      <c r="W958" s="43"/>
      <c r="X958" s="43"/>
      <c r="Y958" s="43"/>
      <c r="Z958" s="43"/>
      <c r="AA958" s="43"/>
      <c r="AB958" s="43"/>
      <c r="AC958" s="43"/>
      <c r="AD958" s="43"/>
    </row>
    <row r="959" spans="18:30" ht="15">
      <c r="R959" s="43"/>
      <c r="S959" s="43"/>
      <c r="T959" s="43"/>
      <c r="U959" s="43"/>
      <c r="V959" s="43"/>
      <c r="W959" s="43"/>
      <c r="X959" s="43"/>
      <c r="Y959" s="43"/>
      <c r="Z959" s="43"/>
      <c r="AA959" s="43"/>
      <c r="AB959" s="43"/>
      <c r="AC959" s="43"/>
      <c r="AD959" s="43"/>
    </row>
    <row r="960" spans="18:30" ht="15">
      <c r="R960" s="43"/>
      <c r="S960" s="43"/>
      <c r="T960" s="43"/>
      <c r="U960" s="43"/>
      <c r="V960" s="43"/>
      <c r="W960" s="43"/>
      <c r="X960" s="43"/>
      <c r="Y960" s="43"/>
      <c r="Z960" s="43"/>
      <c r="AA960" s="43"/>
      <c r="AB960" s="43"/>
      <c r="AC960" s="43"/>
      <c r="AD960" s="43"/>
    </row>
    <row r="961" spans="18:30" ht="15">
      <c r="R961" s="43"/>
      <c r="S961" s="43"/>
      <c r="T961" s="43"/>
      <c r="U961" s="43"/>
      <c r="V961" s="43"/>
      <c r="W961" s="43"/>
      <c r="X961" s="43"/>
      <c r="Y961" s="43"/>
      <c r="Z961" s="43"/>
      <c r="AA961" s="43"/>
      <c r="AB961" s="43"/>
      <c r="AC961" s="43"/>
      <c r="AD961" s="43"/>
    </row>
    <row r="962" spans="18:30" ht="15">
      <c r="R962" s="43"/>
      <c r="S962" s="43"/>
      <c r="T962" s="43"/>
      <c r="U962" s="43"/>
      <c r="V962" s="43"/>
      <c r="W962" s="43"/>
      <c r="X962" s="43"/>
      <c r="Y962" s="43"/>
      <c r="Z962" s="43"/>
      <c r="AA962" s="43"/>
      <c r="AB962" s="43"/>
      <c r="AC962" s="43"/>
      <c r="AD962" s="43"/>
    </row>
    <row r="963" spans="18:30" ht="15">
      <c r="R963" s="43"/>
      <c r="S963" s="43"/>
      <c r="T963" s="43"/>
      <c r="U963" s="43"/>
      <c r="V963" s="43"/>
      <c r="W963" s="43"/>
      <c r="X963" s="43"/>
      <c r="Y963" s="43"/>
      <c r="Z963" s="43"/>
      <c r="AA963" s="43"/>
      <c r="AB963" s="43"/>
      <c r="AC963" s="43"/>
      <c r="AD963" s="43"/>
    </row>
    <row r="964" spans="18:30" ht="15">
      <c r="R964" s="43"/>
      <c r="S964" s="43"/>
      <c r="T964" s="43"/>
      <c r="U964" s="43"/>
      <c r="V964" s="43"/>
      <c r="W964" s="43"/>
      <c r="X964" s="43"/>
      <c r="Y964" s="43"/>
      <c r="Z964" s="43"/>
      <c r="AA964" s="43"/>
      <c r="AB964" s="43"/>
      <c r="AC964" s="43"/>
      <c r="AD964" s="43"/>
    </row>
    <row r="965" spans="18:30" ht="15">
      <c r="R965" s="43"/>
      <c r="S965" s="43"/>
      <c r="T965" s="43"/>
      <c r="U965" s="43"/>
      <c r="V965" s="43"/>
      <c r="W965" s="43"/>
      <c r="X965" s="43"/>
      <c r="Y965" s="43"/>
      <c r="Z965" s="43"/>
      <c r="AA965" s="43"/>
      <c r="AB965" s="43"/>
      <c r="AC965" s="43"/>
      <c r="AD965" s="43"/>
    </row>
    <row r="966" spans="18:30" ht="15">
      <c r="R966" s="43"/>
      <c r="S966" s="43"/>
      <c r="T966" s="43"/>
      <c r="U966" s="43"/>
      <c r="V966" s="43"/>
      <c r="W966" s="43"/>
      <c r="X966" s="43"/>
      <c r="Y966" s="43"/>
      <c r="Z966" s="43"/>
      <c r="AA966" s="43"/>
      <c r="AB966" s="43"/>
      <c r="AC966" s="43"/>
      <c r="AD966" s="43"/>
    </row>
    <row r="967" spans="18:30" ht="15">
      <c r="R967" s="43"/>
      <c r="S967" s="43"/>
      <c r="T967" s="43"/>
      <c r="U967" s="43"/>
      <c r="V967" s="43"/>
      <c r="W967" s="43"/>
      <c r="X967" s="43"/>
      <c r="Y967" s="43"/>
      <c r="Z967" s="43"/>
      <c r="AA967" s="43"/>
      <c r="AB967" s="43"/>
      <c r="AC967" s="43"/>
      <c r="AD967" s="43"/>
    </row>
    <row r="968" spans="18:30" ht="15">
      <c r="R968" s="43"/>
      <c r="S968" s="43"/>
      <c r="T968" s="43"/>
      <c r="U968" s="43"/>
      <c r="V968" s="43"/>
      <c r="W968" s="43"/>
      <c r="X968" s="43"/>
      <c r="Y968" s="43"/>
      <c r="Z968" s="43"/>
      <c r="AA968" s="43"/>
      <c r="AB968" s="43"/>
      <c r="AC968" s="43"/>
      <c r="AD968" s="43"/>
    </row>
    <row r="969" spans="18:30" ht="15">
      <c r="R969" s="43"/>
      <c r="S969" s="43"/>
      <c r="T969" s="43"/>
      <c r="U969" s="43"/>
      <c r="V969" s="43"/>
      <c r="W969" s="43"/>
      <c r="X969" s="43"/>
      <c r="Y969" s="43"/>
      <c r="Z969" s="43"/>
      <c r="AA969" s="43"/>
      <c r="AB969" s="43"/>
      <c r="AC969" s="43"/>
      <c r="AD969" s="43"/>
    </row>
    <row r="970" spans="18:30" ht="15">
      <c r="R970" s="43"/>
      <c r="S970" s="43"/>
      <c r="T970" s="43"/>
      <c r="U970" s="43"/>
      <c r="V970" s="43"/>
      <c r="W970" s="43"/>
      <c r="X970" s="43"/>
      <c r="Y970" s="43"/>
      <c r="Z970" s="43"/>
      <c r="AA970" s="43"/>
      <c r="AB970" s="43"/>
      <c r="AC970" s="43"/>
      <c r="AD970" s="43"/>
    </row>
    <row r="971" spans="18:30" ht="15">
      <c r="R971" s="43"/>
      <c r="S971" s="43"/>
      <c r="T971" s="43"/>
      <c r="U971" s="43"/>
      <c r="V971" s="43"/>
      <c r="W971" s="43"/>
      <c r="X971" s="43"/>
      <c r="Y971" s="43"/>
      <c r="Z971" s="43"/>
      <c r="AA971" s="43"/>
      <c r="AB971" s="43"/>
      <c r="AC971" s="43"/>
      <c r="AD971" s="43"/>
    </row>
    <row r="972" spans="18:30" ht="15">
      <c r="R972" s="43"/>
      <c r="S972" s="43"/>
      <c r="T972" s="43"/>
      <c r="U972" s="43"/>
      <c r="V972" s="43"/>
      <c r="W972" s="43"/>
      <c r="X972" s="43"/>
      <c r="Y972" s="43"/>
      <c r="Z972" s="43"/>
      <c r="AA972" s="43"/>
      <c r="AB972" s="43"/>
      <c r="AC972" s="43"/>
      <c r="AD972" s="43"/>
    </row>
    <row r="973" spans="18:30" ht="15">
      <c r="R973" s="43"/>
      <c r="S973" s="43"/>
      <c r="T973" s="43"/>
      <c r="U973" s="43"/>
      <c r="V973" s="43"/>
      <c r="W973" s="43"/>
      <c r="X973" s="43"/>
      <c r="Y973" s="43"/>
      <c r="Z973" s="43"/>
      <c r="AA973" s="43"/>
      <c r="AB973" s="43"/>
      <c r="AC973" s="43"/>
      <c r="AD973" s="43"/>
    </row>
    <row r="974" spans="18:30" ht="15">
      <c r="R974" s="43"/>
      <c r="S974" s="43"/>
      <c r="T974" s="43"/>
      <c r="U974" s="43"/>
      <c r="V974" s="43"/>
      <c r="W974" s="43"/>
      <c r="X974" s="43"/>
      <c r="Y974" s="43"/>
      <c r="Z974" s="43"/>
      <c r="AA974" s="43"/>
      <c r="AB974" s="43"/>
      <c r="AC974" s="43"/>
      <c r="AD974" s="43"/>
    </row>
    <row r="975" spans="18:30" ht="15">
      <c r="R975" s="43"/>
      <c r="S975" s="43"/>
      <c r="T975" s="43"/>
      <c r="U975" s="43"/>
      <c r="V975" s="43"/>
      <c r="W975" s="43"/>
      <c r="X975" s="43"/>
      <c r="Y975" s="43"/>
      <c r="Z975" s="43"/>
      <c r="AA975" s="43"/>
      <c r="AB975" s="43"/>
      <c r="AC975" s="43"/>
      <c r="AD975" s="43"/>
    </row>
    <row r="976" spans="18:30" ht="15">
      <c r="R976" s="43"/>
      <c r="S976" s="43"/>
      <c r="T976" s="43"/>
      <c r="U976" s="43"/>
      <c r="V976" s="43"/>
      <c r="W976" s="43"/>
      <c r="X976" s="43"/>
      <c r="Y976" s="43"/>
      <c r="Z976" s="43"/>
      <c r="AA976" s="43"/>
      <c r="AB976" s="43"/>
      <c r="AC976" s="43"/>
      <c r="AD976" s="43"/>
    </row>
    <row r="977" spans="18:30" ht="15">
      <c r="R977" s="43"/>
      <c r="S977" s="43"/>
      <c r="T977" s="43"/>
      <c r="U977" s="43"/>
      <c r="V977" s="43"/>
      <c r="W977" s="43"/>
      <c r="X977" s="43"/>
      <c r="Y977" s="43"/>
      <c r="Z977" s="43"/>
      <c r="AA977" s="43"/>
      <c r="AB977" s="43"/>
      <c r="AC977" s="43"/>
      <c r="AD977" s="43"/>
    </row>
    <row r="978" spans="18:30" ht="15">
      <c r="R978" s="43"/>
      <c r="S978" s="43"/>
      <c r="T978" s="43"/>
      <c r="U978" s="43"/>
      <c r="V978" s="43"/>
      <c r="W978" s="43"/>
      <c r="X978" s="43"/>
      <c r="Y978" s="43"/>
      <c r="Z978" s="43"/>
      <c r="AA978" s="43"/>
      <c r="AB978" s="43"/>
      <c r="AC978" s="43"/>
      <c r="AD978" s="43"/>
    </row>
    <row r="979" spans="18:30" ht="15">
      <c r="R979" s="43"/>
      <c r="S979" s="43"/>
      <c r="T979" s="43"/>
      <c r="U979" s="43"/>
      <c r="V979" s="43"/>
      <c r="W979" s="43"/>
      <c r="X979" s="43"/>
      <c r="Y979" s="43"/>
      <c r="Z979" s="43"/>
      <c r="AA979" s="43"/>
      <c r="AB979" s="43"/>
      <c r="AC979" s="43"/>
      <c r="AD979" s="43"/>
    </row>
    <row r="980" spans="18:30" ht="15">
      <c r="R980" s="43"/>
      <c r="S980" s="43"/>
      <c r="T980" s="43"/>
      <c r="U980" s="43"/>
      <c r="V980" s="43"/>
      <c r="W980" s="43"/>
      <c r="X980" s="43"/>
      <c r="Y980" s="43"/>
      <c r="Z980" s="43"/>
      <c r="AA980" s="43"/>
      <c r="AB980" s="43"/>
      <c r="AC980" s="43"/>
      <c r="AD980" s="43"/>
    </row>
    <row r="981" spans="18:30" ht="15">
      <c r="R981" s="43"/>
      <c r="S981" s="43"/>
      <c r="T981" s="43"/>
      <c r="U981" s="43"/>
      <c r="V981" s="43"/>
      <c r="W981" s="43"/>
      <c r="X981" s="43"/>
      <c r="Y981" s="43"/>
      <c r="Z981" s="43"/>
      <c r="AA981" s="43"/>
      <c r="AB981" s="43"/>
      <c r="AC981" s="43"/>
      <c r="AD981" s="43"/>
    </row>
    <row r="982" spans="18:30" ht="15">
      <c r="R982" s="43"/>
      <c r="S982" s="43"/>
      <c r="T982" s="43"/>
      <c r="U982" s="43"/>
      <c r="V982" s="43"/>
      <c r="W982" s="43"/>
      <c r="X982" s="43"/>
      <c r="Y982" s="43"/>
      <c r="Z982" s="43"/>
      <c r="AA982" s="43"/>
      <c r="AB982" s="43"/>
      <c r="AC982" s="43"/>
      <c r="AD982" s="43"/>
    </row>
    <row r="983" spans="18:30" ht="15">
      <c r="R983" s="43"/>
      <c r="S983" s="43"/>
      <c r="T983" s="43"/>
      <c r="U983" s="43"/>
      <c r="V983" s="43"/>
      <c r="W983" s="43"/>
      <c r="X983" s="43"/>
      <c r="Y983" s="43"/>
      <c r="Z983" s="43"/>
      <c r="AA983" s="43"/>
      <c r="AB983" s="43"/>
      <c r="AC983" s="43"/>
      <c r="AD983" s="43"/>
    </row>
    <row r="984" spans="18:30" ht="15">
      <c r="R984" s="43"/>
      <c r="S984" s="43"/>
      <c r="T984" s="43"/>
      <c r="U984" s="43"/>
      <c r="V984" s="43"/>
      <c r="W984" s="43"/>
      <c r="X984" s="43"/>
      <c r="Y984" s="43"/>
      <c r="Z984" s="43"/>
      <c r="AA984" s="43"/>
      <c r="AB984" s="43"/>
      <c r="AC984" s="43"/>
      <c r="AD984" s="43"/>
    </row>
    <row r="985" spans="18:30" ht="15">
      <c r="R985" s="43"/>
      <c r="S985" s="43"/>
      <c r="T985" s="43"/>
      <c r="U985" s="43"/>
      <c r="V985" s="43"/>
      <c r="W985" s="43"/>
      <c r="X985" s="43"/>
      <c r="Y985" s="43"/>
      <c r="Z985" s="43"/>
      <c r="AA985" s="43"/>
      <c r="AB985" s="43"/>
      <c r="AC985" s="43"/>
      <c r="AD985" s="43"/>
    </row>
    <row r="986" spans="18:30" ht="15">
      <c r="R986" s="43"/>
      <c r="S986" s="43"/>
      <c r="T986" s="43"/>
      <c r="U986" s="43"/>
      <c r="V986" s="43"/>
      <c r="W986" s="43"/>
      <c r="X986" s="43"/>
      <c r="Y986" s="43"/>
      <c r="Z986" s="43"/>
      <c r="AA986" s="43"/>
      <c r="AB986" s="43"/>
      <c r="AC986" s="43"/>
      <c r="AD986" s="43"/>
    </row>
    <row r="987" spans="18:30" ht="15">
      <c r="R987" s="43"/>
      <c r="S987" s="43"/>
      <c r="T987" s="43"/>
      <c r="U987" s="43"/>
      <c r="V987" s="43"/>
      <c r="W987" s="43"/>
      <c r="X987" s="43"/>
      <c r="Y987" s="43"/>
      <c r="Z987" s="43"/>
      <c r="AA987" s="43"/>
      <c r="AB987" s="43"/>
      <c r="AC987" s="43"/>
      <c r="AD987" s="43"/>
    </row>
    <row r="988" spans="18:30" ht="15">
      <c r="R988" s="43"/>
      <c r="S988" s="43"/>
      <c r="T988" s="43"/>
      <c r="U988" s="43"/>
      <c r="V988" s="43"/>
      <c r="W988" s="43"/>
      <c r="X988" s="43"/>
      <c r="Y988" s="43"/>
      <c r="Z988" s="43"/>
      <c r="AA988" s="43"/>
      <c r="AB988" s="43"/>
      <c r="AC988" s="43"/>
      <c r="AD988" s="43"/>
    </row>
    <row r="989" spans="18:30" ht="15">
      <c r="R989" s="43"/>
      <c r="S989" s="43"/>
      <c r="T989" s="43"/>
      <c r="U989" s="43"/>
      <c r="V989" s="43"/>
      <c r="W989" s="43"/>
      <c r="X989" s="43"/>
      <c r="Y989" s="43"/>
      <c r="Z989" s="43"/>
      <c r="AA989" s="43"/>
      <c r="AB989" s="43"/>
      <c r="AC989" s="43"/>
      <c r="AD989" s="43"/>
    </row>
    <row r="990" spans="18:30" ht="15">
      <c r="R990" s="43"/>
      <c r="S990" s="43"/>
      <c r="T990" s="43"/>
      <c r="U990" s="43"/>
      <c r="V990" s="43"/>
      <c r="W990" s="43"/>
      <c r="X990" s="43"/>
      <c r="Y990" s="43"/>
      <c r="Z990" s="43"/>
      <c r="AA990" s="43"/>
      <c r="AB990" s="43"/>
      <c r="AC990" s="43"/>
      <c r="AD990" s="43"/>
    </row>
    <row r="991" spans="18:30" ht="15">
      <c r="R991" s="43"/>
      <c r="S991" s="43"/>
      <c r="T991" s="43"/>
      <c r="U991" s="43"/>
      <c r="V991" s="43"/>
      <c r="W991" s="43"/>
      <c r="X991" s="43"/>
      <c r="Y991" s="43"/>
      <c r="Z991" s="43"/>
      <c r="AA991" s="43"/>
      <c r="AB991" s="43"/>
      <c r="AC991" s="43"/>
      <c r="AD991" s="43"/>
    </row>
    <row r="992" spans="18:30" ht="15">
      <c r="R992" s="43"/>
      <c r="S992" s="43"/>
      <c r="T992" s="43"/>
      <c r="U992" s="43"/>
      <c r="V992" s="43"/>
      <c r="W992" s="43"/>
      <c r="X992" s="43"/>
      <c r="Y992" s="43"/>
      <c r="Z992" s="43"/>
      <c r="AA992" s="43"/>
      <c r="AB992" s="43"/>
      <c r="AC992" s="43"/>
      <c r="AD992" s="43"/>
    </row>
    <row r="993" spans="18:30" ht="15">
      <c r="R993" s="43"/>
      <c r="S993" s="43"/>
      <c r="T993" s="43"/>
      <c r="U993" s="43"/>
      <c r="V993" s="43"/>
      <c r="W993" s="43"/>
      <c r="X993" s="43"/>
      <c r="Y993" s="43"/>
      <c r="Z993" s="43"/>
      <c r="AA993" s="43"/>
      <c r="AB993" s="43"/>
      <c r="AC993" s="43"/>
      <c r="AD993" s="43"/>
    </row>
    <row r="994" spans="18:30" ht="15">
      <c r="R994" s="43"/>
      <c r="S994" s="43"/>
      <c r="T994" s="43"/>
      <c r="U994" s="43"/>
      <c r="V994" s="43"/>
      <c r="W994" s="43"/>
      <c r="X994" s="43"/>
      <c r="Y994" s="43"/>
      <c r="Z994" s="43"/>
      <c r="AA994" s="43"/>
      <c r="AB994" s="43"/>
      <c r="AC994" s="43"/>
      <c r="AD994" s="43"/>
    </row>
    <row r="995" spans="18:30" ht="15">
      <c r="R995" s="43"/>
      <c r="S995" s="43"/>
      <c r="T995" s="43"/>
      <c r="U995" s="43"/>
      <c r="V995" s="43"/>
      <c r="W995" s="43"/>
      <c r="X995" s="43"/>
      <c r="Y995" s="43"/>
      <c r="Z995" s="43"/>
      <c r="AA995" s="43"/>
      <c r="AB995" s="43"/>
      <c r="AC995" s="43"/>
      <c r="AD995" s="43"/>
    </row>
    <row r="996" spans="18:30" ht="15">
      <c r="R996" s="43"/>
      <c r="S996" s="43"/>
      <c r="T996" s="43"/>
      <c r="U996" s="43"/>
      <c r="V996" s="43"/>
      <c r="W996" s="43"/>
      <c r="X996" s="43"/>
      <c r="Y996" s="43"/>
      <c r="Z996" s="43"/>
      <c r="AA996" s="43"/>
      <c r="AB996" s="43"/>
      <c r="AC996" s="43"/>
      <c r="AD996" s="43"/>
    </row>
    <row r="997" spans="18:30" ht="15">
      <c r="R997" s="43"/>
      <c r="S997" s="43"/>
      <c r="T997" s="43"/>
      <c r="U997" s="43"/>
      <c r="V997" s="43"/>
      <c r="W997" s="43"/>
      <c r="X997" s="43"/>
      <c r="Y997" s="43"/>
      <c r="Z997" s="43"/>
      <c r="AA997" s="43"/>
      <c r="AB997" s="43"/>
      <c r="AC997" s="43"/>
      <c r="AD997" s="43"/>
    </row>
    <row r="998" spans="18:30" ht="15">
      <c r="R998" s="43"/>
      <c r="S998" s="43"/>
      <c r="T998" s="43"/>
      <c r="U998" s="43"/>
      <c r="V998" s="43"/>
      <c r="W998" s="43"/>
      <c r="X998" s="43"/>
      <c r="Y998" s="43"/>
      <c r="Z998" s="43"/>
      <c r="AA998" s="43"/>
      <c r="AB998" s="43"/>
      <c r="AC998" s="43"/>
      <c r="AD998" s="43"/>
    </row>
    <row r="999" spans="18:30" ht="15">
      <c r="R999" s="43"/>
      <c r="S999" s="43"/>
      <c r="T999" s="43"/>
      <c r="U999" s="43"/>
      <c r="V999" s="43"/>
      <c r="W999" s="43"/>
      <c r="X999" s="43"/>
      <c r="Y999" s="43"/>
      <c r="Z999" s="43"/>
      <c r="AA999" s="43"/>
      <c r="AB999" s="43"/>
      <c r="AC999" s="43"/>
      <c r="AD999" s="43"/>
    </row>
    <row r="1000" spans="18:30" ht="15">
      <c r="R1000" s="43"/>
      <c r="S1000" s="43"/>
      <c r="T1000" s="43"/>
      <c r="U1000" s="43"/>
      <c r="V1000" s="43"/>
      <c r="W1000" s="43"/>
      <c r="X1000" s="43"/>
      <c r="Y1000" s="43"/>
      <c r="Z1000" s="43"/>
      <c r="AA1000" s="43"/>
      <c r="AB1000" s="43"/>
      <c r="AC1000" s="43"/>
      <c r="AD1000" s="43"/>
    </row>
    <row r="1001" spans="18:30" ht="15">
      <c r="R1001" s="43"/>
      <c r="S1001" s="43"/>
      <c r="T1001" s="43"/>
      <c r="U1001" s="43"/>
      <c r="V1001" s="43"/>
      <c r="W1001" s="43"/>
      <c r="X1001" s="43"/>
      <c r="Y1001" s="43"/>
      <c r="Z1001" s="43"/>
      <c r="AA1001" s="43"/>
      <c r="AB1001" s="43"/>
      <c r="AC1001" s="43"/>
      <c r="AD1001" s="43"/>
    </row>
    <row r="1002" spans="18:30" ht="15">
      <c r="R1002" s="43"/>
      <c r="S1002" s="43"/>
      <c r="T1002" s="43"/>
      <c r="U1002" s="43"/>
      <c r="V1002" s="43"/>
      <c r="W1002" s="43"/>
      <c r="X1002" s="43"/>
      <c r="Y1002" s="43"/>
      <c r="Z1002" s="43"/>
      <c r="AA1002" s="43"/>
      <c r="AB1002" s="43"/>
      <c r="AC1002" s="43"/>
      <c r="AD1002" s="43"/>
    </row>
    <row r="1003" spans="18:30" ht="15">
      <c r="R1003" s="43"/>
      <c r="S1003" s="43"/>
      <c r="T1003" s="43"/>
      <c r="U1003" s="43"/>
      <c r="V1003" s="43"/>
      <c r="W1003" s="43"/>
      <c r="X1003" s="43"/>
      <c r="Y1003" s="43"/>
      <c r="Z1003" s="43"/>
      <c r="AA1003" s="43"/>
      <c r="AB1003" s="43"/>
      <c r="AC1003" s="43"/>
      <c r="AD1003" s="43"/>
    </row>
    <row r="1004" spans="18:30" ht="15">
      <c r="R1004" s="43"/>
      <c r="S1004" s="43"/>
      <c r="T1004" s="43"/>
      <c r="U1004" s="43"/>
      <c r="V1004" s="43"/>
      <c r="W1004" s="43"/>
      <c r="X1004" s="43"/>
      <c r="Y1004" s="43"/>
      <c r="Z1004" s="43"/>
      <c r="AA1004" s="43"/>
      <c r="AB1004" s="43"/>
      <c r="AC1004" s="43"/>
      <c r="AD1004" s="43"/>
    </row>
    <row r="1005" spans="18:30" ht="15">
      <c r="R1005" s="43"/>
      <c r="S1005" s="43"/>
      <c r="T1005" s="43"/>
      <c r="U1005" s="43"/>
      <c r="V1005" s="43"/>
      <c r="W1005" s="43"/>
      <c r="X1005" s="43"/>
      <c r="Y1005" s="43"/>
      <c r="Z1005" s="43"/>
      <c r="AA1005" s="43"/>
      <c r="AB1005" s="43"/>
      <c r="AC1005" s="43"/>
      <c r="AD1005" s="43"/>
    </row>
    <row r="1006" spans="18:30" ht="15">
      <c r="R1006" s="43"/>
      <c r="S1006" s="43"/>
      <c r="T1006" s="43"/>
      <c r="U1006" s="43"/>
      <c r="V1006" s="43"/>
      <c r="W1006" s="43"/>
      <c r="X1006" s="43"/>
      <c r="Y1006" s="43"/>
      <c r="Z1006" s="43"/>
      <c r="AA1006" s="43"/>
      <c r="AB1006" s="43"/>
      <c r="AC1006" s="43"/>
      <c r="AD1006" s="43"/>
    </row>
    <row r="1007" spans="18:30" ht="15">
      <c r="R1007" s="43"/>
      <c r="S1007" s="43"/>
      <c r="T1007" s="43"/>
      <c r="U1007" s="43"/>
      <c r="V1007" s="43"/>
      <c r="W1007" s="43"/>
      <c r="X1007" s="43"/>
      <c r="Y1007" s="43"/>
      <c r="Z1007" s="43"/>
      <c r="AA1007" s="43"/>
      <c r="AB1007" s="43"/>
      <c r="AC1007" s="43"/>
      <c r="AD1007" s="43"/>
    </row>
    <row r="1008" spans="18:30" ht="15">
      <c r="R1008" s="43"/>
      <c r="S1008" s="43"/>
      <c r="T1008" s="43"/>
      <c r="U1008" s="43"/>
      <c r="V1008" s="43"/>
      <c r="W1008" s="43"/>
      <c r="X1008" s="43"/>
      <c r="Y1008" s="43"/>
      <c r="Z1008" s="43"/>
      <c r="AA1008" s="43"/>
      <c r="AB1008" s="43"/>
      <c r="AC1008" s="43"/>
      <c r="AD1008" s="43"/>
    </row>
    <row r="1009" spans="18:30" ht="15">
      <c r="R1009" s="43"/>
      <c r="S1009" s="43"/>
      <c r="T1009" s="43"/>
      <c r="U1009" s="43"/>
      <c r="V1009" s="43"/>
      <c r="W1009" s="43"/>
      <c r="X1009" s="43"/>
      <c r="Y1009" s="43"/>
      <c r="Z1009" s="43"/>
      <c r="AA1009" s="43"/>
      <c r="AB1009" s="43"/>
      <c r="AC1009" s="43"/>
      <c r="AD1009" s="43"/>
    </row>
    <row r="1010" spans="18:30" ht="15">
      <c r="R1010" s="43"/>
      <c r="S1010" s="43"/>
      <c r="T1010" s="43"/>
      <c r="U1010" s="43"/>
      <c r="V1010" s="43"/>
      <c r="W1010" s="43"/>
      <c r="X1010" s="43"/>
      <c r="Y1010" s="43"/>
      <c r="Z1010" s="43"/>
      <c r="AA1010" s="43"/>
      <c r="AB1010" s="43"/>
      <c r="AC1010" s="43"/>
      <c r="AD1010" s="43"/>
    </row>
    <row r="1011" spans="18:30" ht="15">
      <c r="R1011" s="43"/>
      <c r="S1011" s="43"/>
      <c r="T1011" s="43"/>
      <c r="U1011" s="43"/>
      <c r="V1011" s="43"/>
      <c r="W1011" s="43"/>
      <c r="X1011" s="43"/>
      <c r="Y1011" s="43"/>
      <c r="Z1011" s="43"/>
      <c r="AA1011" s="43"/>
      <c r="AB1011" s="43"/>
      <c r="AC1011" s="43"/>
      <c r="AD1011" s="43"/>
    </row>
    <row r="1012" spans="18:30" ht="15">
      <c r="R1012" s="43"/>
      <c r="S1012" s="43"/>
      <c r="T1012" s="43"/>
      <c r="U1012" s="43"/>
      <c r="V1012" s="43"/>
      <c r="W1012" s="43"/>
      <c r="X1012" s="43"/>
      <c r="Y1012" s="43"/>
      <c r="Z1012" s="43"/>
      <c r="AA1012" s="43"/>
      <c r="AB1012" s="43"/>
      <c r="AC1012" s="43"/>
      <c r="AD1012" s="43"/>
    </row>
    <row r="1013" spans="18:30" ht="15">
      <c r="R1013" s="43"/>
      <c r="S1013" s="43"/>
      <c r="T1013" s="43"/>
      <c r="U1013" s="43"/>
      <c r="V1013" s="43"/>
      <c r="W1013" s="43"/>
      <c r="X1013" s="43"/>
      <c r="Y1013" s="43"/>
      <c r="Z1013" s="43"/>
      <c r="AA1013" s="43"/>
      <c r="AB1013" s="43"/>
      <c r="AC1013" s="43"/>
      <c r="AD1013" s="43"/>
    </row>
    <row r="1014" spans="18:30" ht="15">
      <c r="R1014" s="43"/>
      <c r="S1014" s="43"/>
      <c r="T1014" s="43"/>
      <c r="U1014" s="43"/>
      <c r="V1014" s="43"/>
      <c r="W1014" s="43"/>
      <c r="X1014" s="43"/>
      <c r="Y1014" s="43"/>
      <c r="Z1014" s="43"/>
      <c r="AA1014" s="43"/>
      <c r="AB1014" s="43"/>
      <c r="AC1014" s="43"/>
      <c r="AD1014" s="43"/>
    </row>
    <row r="1015" spans="18:30" ht="15">
      <c r="R1015" s="43"/>
      <c r="S1015" s="43"/>
      <c r="T1015" s="43"/>
      <c r="U1015" s="43"/>
      <c r="V1015" s="43"/>
      <c r="W1015" s="43"/>
      <c r="X1015" s="43"/>
      <c r="Y1015" s="43"/>
      <c r="Z1015" s="43"/>
      <c r="AA1015" s="43"/>
      <c r="AB1015" s="43"/>
      <c r="AC1015" s="43"/>
      <c r="AD1015" s="43"/>
    </row>
    <row r="1016" spans="18:30" ht="15">
      <c r="R1016" s="43"/>
      <c r="S1016" s="43"/>
      <c r="T1016" s="43"/>
      <c r="U1016" s="43"/>
      <c r="V1016" s="43"/>
      <c r="W1016" s="43"/>
      <c r="X1016" s="43"/>
      <c r="Y1016" s="43"/>
      <c r="Z1016" s="43"/>
      <c r="AA1016" s="43"/>
      <c r="AB1016" s="43"/>
      <c r="AC1016" s="43"/>
      <c r="AD1016" s="43"/>
    </row>
    <row r="1017" spans="18:30" ht="15">
      <c r="R1017" s="43"/>
      <c r="S1017" s="43"/>
      <c r="T1017" s="43"/>
      <c r="U1017" s="43"/>
      <c r="V1017" s="43"/>
      <c r="W1017" s="43"/>
      <c r="X1017" s="43"/>
      <c r="Y1017" s="43"/>
      <c r="Z1017" s="43"/>
      <c r="AA1017" s="43"/>
      <c r="AB1017" s="43"/>
      <c r="AC1017" s="43"/>
      <c r="AD1017" s="43"/>
    </row>
    <row r="1018" spans="18:30" ht="15">
      <c r="R1018" s="43"/>
      <c r="S1018" s="43"/>
      <c r="T1018" s="43"/>
      <c r="U1018" s="43"/>
      <c r="V1018" s="43"/>
      <c r="W1018" s="43"/>
      <c r="X1018" s="43"/>
      <c r="Y1018" s="43"/>
      <c r="Z1018" s="43"/>
      <c r="AA1018" s="43"/>
      <c r="AB1018" s="43"/>
      <c r="AC1018" s="43"/>
      <c r="AD1018" s="43"/>
    </row>
    <row r="1019" spans="18:30" ht="15">
      <c r="R1019" s="43"/>
      <c r="S1019" s="43"/>
      <c r="T1019" s="43"/>
      <c r="U1019" s="43"/>
      <c r="V1019" s="43"/>
      <c r="W1019" s="43"/>
      <c r="X1019" s="43"/>
      <c r="Y1019" s="43"/>
      <c r="Z1019" s="43"/>
      <c r="AA1019" s="43"/>
      <c r="AB1019" s="43"/>
      <c r="AC1019" s="43"/>
      <c r="AD1019" s="43"/>
    </row>
    <row r="1020" spans="18:30" ht="15">
      <c r="R1020" s="43"/>
      <c r="S1020" s="43"/>
      <c r="T1020" s="43"/>
      <c r="U1020" s="43"/>
      <c r="V1020" s="43"/>
      <c r="W1020" s="43"/>
      <c r="X1020" s="43"/>
      <c r="Y1020" s="43"/>
      <c r="Z1020" s="43"/>
      <c r="AA1020" s="43"/>
      <c r="AB1020" s="43"/>
      <c r="AC1020" s="43"/>
      <c r="AD1020" s="43"/>
    </row>
    <row r="1021" spans="18:30" ht="15">
      <c r="R1021" s="43"/>
      <c r="S1021" s="43"/>
      <c r="T1021" s="43"/>
      <c r="U1021" s="43"/>
      <c r="V1021" s="43"/>
      <c r="W1021" s="43"/>
      <c r="X1021" s="43"/>
      <c r="Y1021" s="43"/>
      <c r="Z1021" s="43"/>
      <c r="AA1021" s="43"/>
      <c r="AB1021" s="43"/>
      <c r="AC1021" s="43"/>
      <c r="AD1021" s="43"/>
    </row>
    <row r="1022" spans="18:30" ht="15">
      <c r="R1022" s="43"/>
      <c r="S1022" s="43"/>
      <c r="T1022" s="43"/>
      <c r="U1022" s="43"/>
      <c r="V1022" s="43"/>
      <c r="W1022" s="43"/>
      <c r="X1022" s="43"/>
      <c r="Y1022" s="43"/>
      <c r="Z1022" s="43"/>
      <c r="AA1022" s="43"/>
      <c r="AB1022" s="43"/>
      <c r="AC1022" s="43"/>
      <c r="AD1022" s="43"/>
    </row>
    <row r="1023" spans="18:30" ht="15">
      <c r="R1023" s="43"/>
      <c r="S1023" s="43"/>
      <c r="T1023" s="43"/>
      <c r="U1023" s="43"/>
      <c r="V1023" s="43"/>
      <c r="W1023" s="43"/>
      <c r="X1023" s="43"/>
      <c r="Y1023" s="43"/>
      <c r="Z1023" s="43"/>
      <c r="AA1023" s="43"/>
      <c r="AB1023" s="43"/>
      <c r="AC1023" s="43"/>
      <c r="AD1023" s="43"/>
    </row>
    <row r="1024" spans="18:30" ht="15">
      <c r="R1024" s="43"/>
      <c r="S1024" s="43"/>
      <c r="T1024" s="43"/>
      <c r="U1024" s="43"/>
      <c r="V1024" s="43"/>
      <c r="W1024" s="43"/>
      <c r="X1024" s="43"/>
      <c r="Y1024" s="43"/>
      <c r="Z1024" s="43"/>
      <c r="AA1024" s="43"/>
      <c r="AB1024" s="43"/>
      <c r="AC1024" s="43"/>
      <c r="AD1024" s="43"/>
    </row>
    <row r="1025" spans="18:30" ht="15">
      <c r="R1025" s="43"/>
      <c r="S1025" s="43"/>
      <c r="T1025" s="43"/>
      <c r="U1025" s="43"/>
      <c r="V1025" s="43"/>
      <c r="W1025" s="43"/>
      <c r="X1025" s="43"/>
      <c r="Y1025" s="43"/>
      <c r="Z1025" s="43"/>
      <c r="AA1025" s="43"/>
      <c r="AB1025" s="43"/>
      <c r="AC1025" s="43"/>
      <c r="AD1025" s="43"/>
    </row>
    <row r="1026" spans="18:30" ht="15">
      <c r="R1026" s="43"/>
      <c r="S1026" s="43"/>
      <c r="T1026" s="43"/>
      <c r="U1026" s="43"/>
      <c r="V1026" s="43"/>
      <c r="W1026" s="43"/>
      <c r="X1026" s="43"/>
      <c r="Y1026" s="43"/>
      <c r="Z1026" s="43"/>
      <c r="AA1026" s="43"/>
      <c r="AB1026" s="43"/>
      <c r="AC1026" s="43"/>
      <c r="AD1026" s="43"/>
    </row>
    <row r="1027" spans="18:30" ht="15">
      <c r="R1027" s="43"/>
      <c r="S1027" s="43"/>
      <c r="T1027" s="43"/>
      <c r="U1027" s="43"/>
      <c r="V1027" s="43"/>
      <c r="W1027" s="43"/>
      <c r="X1027" s="43"/>
      <c r="Y1027" s="43"/>
      <c r="Z1027" s="43"/>
      <c r="AA1027" s="43"/>
      <c r="AB1027" s="43"/>
      <c r="AC1027" s="43"/>
      <c r="AD1027" s="43"/>
    </row>
    <row r="1028" spans="18:30" ht="15">
      <c r="R1028" s="43"/>
      <c r="S1028" s="43"/>
      <c r="T1028" s="43"/>
      <c r="U1028" s="43"/>
      <c r="V1028" s="43"/>
      <c r="W1028" s="43"/>
      <c r="X1028" s="43"/>
      <c r="Y1028" s="43"/>
      <c r="Z1028" s="43"/>
      <c r="AA1028" s="43"/>
      <c r="AB1028" s="43"/>
      <c r="AC1028" s="43"/>
      <c r="AD1028" s="43"/>
    </row>
    <row r="1029" spans="18:30" ht="15">
      <c r="R1029" s="43"/>
      <c r="S1029" s="43"/>
      <c r="T1029" s="43"/>
      <c r="U1029" s="43"/>
      <c r="V1029" s="43"/>
      <c r="W1029" s="43"/>
      <c r="X1029" s="43"/>
      <c r="Y1029" s="43"/>
      <c r="Z1029" s="43"/>
      <c r="AA1029" s="43"/>
      <c r="AB1029" s="43"/>
      <c r="AC1029" s="43"/>
      <c r="AD1029" s="43"/>
    </row>
    <row r="1030" spans="18:30" ht="15">
      <c r="R1030" s="43"/>
      <c r="S1030" s="43"/>
      <c r="T1030" s="43"/>
      <c r="U1030" s="43"/>
      <c r="V1030" s="43"/>
      <c r="W1030" s="43"/>
      <c r="X1030" s="43"/>
      <c r="Y1030" s="43"/>
      <c r="Z1030" s="43"/>
      <c r="AA1030" s="43"/>
      <c r="AB1030" s="43"/>
      <c r="AC1030" s="43"/>
      <c r="AD1030" s="43"/>
    </row>
    <row r="1031" spans="18:30" ht="15">
      <c r="R1031" s="43"/>
      <c r="S1031" s="43"/>
      <c r="T1031" s="43"/>
      <c r="U1031" s="43"/>
      <c r="V1031" s="43"/>
      <c r="W1031" s="43"/>
      <c r="X1031" s="43"/>
      <c r="Y1031" s="43"/>
      <c r="Z1031" s="43"/>
      <c r="AA1031" s="43"/>
      <c r="AB1031" s="43"/>
      <c r="AC1031" s="43"/>
      <c r="AD1031" s="43"/>
    </row>
    <row r="1032" spans="18:30" ht="15">
      <c r="R1032" s="43"/>
      <c r="S1032" s="43"/>
      <c r="T1032" s="43"/>
      <c r="U1032" s="43"/>
      <c r="V1032" s="43"/>
      <c r="W1032" s="43"/>
      <c r="X1032" s="43"/>
      <c r="Y1032" s="43"/>
      <c r="Z1032" s="43"/>
      <c r="AA1032" s="43"/>
      <c r="AB1032" s="43"/>
      <c r="AC1032" s="43"/>
      <c r="AD1032" s="43"/>
    </row>
    <row r="1033" spans="18:30" ht="15">
      <c r="R1033" s="43"/>
      <c r="S1033" s="43"/>
      <c r="T1033" s="43"/>
      <c r="U1033" s="43"/>
      <c r="V1033" s="43"/>
      <c r="W1033" s="43"/>
      <c r="X1033" s="43"/>
      <c r="Y1033" s="43"/>
      <c r="Z1033" s="43"/>
      <c r="AA1033" s="43"/>
      <c r="AB1033" s="43"/>
      <c r="AC1033" s="43"/>
      <c r="AD1033" s="43"/>
    </row>
    <row r="1034" spans="18:30" ht="15">
      <c r="R1034" s="43"/>
      <c r="S1034" s="43"/>
      <c r="T1034" s="43"/>
      <c r="U1034" s="43"/>
      <c r="V1034" s="43"/>
      <c r="W1034" s="43"/>
      <c r="X1034" s="43"/>
      <c r="Y1034" s="43"/>
      <c r="Z1034" s="43"/>
      <c r="AA1034" s="43"/>
      <c r="AB1034" s="43"/>
      <c r="AC1034" s="43"/>
      <c r="AD1034" s="43"/>
    </row>
    <row r="1035" spans="18:30" ht="15">
      <c r="R1035" s="43"/>
      <c r="S1035" s="43"/>
      <c r="T1035" s="43"/>
      <c r="U1035" s="43"/>
      <c r="V1035" s="43"/>
      <c r="W1035" s="43"/>
      <c r="X1035" s="43"/>
      <c r="Y1035" s="43"/>
      <c r="Z1035" s="43"/>
      <c r="AA1035" s="43"/>
      <c r="AB1035" s="43"/>
      <c r="AC1035" s="43"/>
      <c r="AD1035" s="43"/>
    </row>
    <row r="1036" spans="18:30" ht="15">
      <c r="R1036" s="43"/>
      <c r="S1036" s="43"/>
      <c r="T1036" s="43"/>
      <c r="U1036" s="43"/>
      <c r="V1036" s="43"/>
      <c r="W1036" s="43"/>
      <c r="X1036" s="43"/>
      <c r="Y1036" s="43"/>
      <c r="Z1036" s="43"/>
      <c r="AA1036" s="43"/>
      <c r="AB1036" s="43"/>
      <c r="AC1036" s="43"/>
      <c r="AD1036" s="43"/>
    </row>
    <row r="1037" spans="18:30" ht="15">
      <c r="R1037" s="43"/>
      <c r="S1037" s="43"/>
      <c r="T1037" s="43"/>
      <c r="U1037" s="43"/>
      <c r="V1037" s="43"/>
      <c r="W1037" s="43"/>
      <c r="X1037" s="43"/>
      <c r="Y1037" s="43"/>
      <c r="Z1037" s="43"/>
      <c r="AA1037" s="43"/>
      <c r="AB1037" s="43"/>
      <c r="AC1037" s="43"/>
      <c r="AD1037" s="43"/>
    </row>
    <row r="1038" spans="18:30" ht="15">
      <c r="R1038" s="43"/>
      <c r="S1038" s="43"/>
      <c r="T1038" s="43"/>
      <c r="U1038" s="43"/>
      <c r="V1038" s="43"/>
      <c r="W1038" s="43"/>
      <c r="X1038" s="43"/>
      <c r="Y1038" s="43"/>
      <c r="Z1038" s="43"/>
      <c r="AA1038" s="43"/>
      <c r="AB1038" s="43"/>
      <c r="AC1038" s="43"/>
      <c r="AD1038" s="43"/>
    </row>
    <row r="1039" spans="18:30" ht="15">
      <c r="R1039" s="43"/>
      <c r="S1039" s="43"/>
      <c r="T1039" s="43"/>
      <c r="U1039" s="43"/>
      <c r="V1039" s="43"/>
      <c r="W1039" s="43"/>
      <c r="X1039" s="43"/>
      <c r="Y1039" s="43"/>
      <c r="Z1039" s="43"/>
      <c r="AA1039" s="43"/>
      <c r="AB1039" s="43"/>
      <c r="AC1039" s="43"/>
      <c r="AD1039" s="43"/>
    </row>
    <row r="1040" spans="18:30" ht="15">
      <c r="R1040" s="43"/>
      <c r="S1040" s="43"/>
      <c r="T1040" s="43"/>
      <c r="U1040" s="43"/>
      <c r="V1040" s="43"/>
      <c r="W1040" s="43"/>
      <c r="X1040" s="43"/>
      <c r="Y1040" s="43"/>
      <c r="Z1040" s="43"/>
      <c r="AA1040" s="43"/>
      <c r="AB1040" s="43"/>
      <c r="AC1040" s="43"/>
      <c r="AD1040" s="43"/>
    </row>
    <row r="1041" spans="18:30" ht="15">
      <c r="R1041" s="43"/>
      <c r="S1041" s="43"/>
      <c r="T1041" s="43"/>
      <c r="U1041" s="43"/>
      <c r="V1041" s="43"/>
      <c r="W1041" s="43"/>
      <c r="X1041" s="43"/>
      <c r="Y1041" s="43"/>
      <c r="Z1041" s="43"/>
      <c r="AA1041" s="43"/>
      <c r="AB1041" s="43"/>
      <c r="AC1041" s="43"/>
      <c r="AD1041" s="43"/>
    </row>
    <row r="1042" spans="18:30" ht="15">
      <c r="R1042" s="43"/>
      <c r="S1042" s="43"/>
      <c r="T1042" s="43"/>
      <c r="U1042" s="43"/>
      <c r="V1042" s="43"/>
      <c r="W1042" s="43"/>
      <c r="X1042" s="43"/>
      <c r="Y1042" s="43"/>
      <c r="Z1042" s="43"/>
      <c r="AA1042" s="43"/>
      <c r="AB1042" s="43"/>
      <c r="AC1042" s="43"/>
      <c r="AD1042" s="43"/>
    </row>
    <row r="1043" spans="18:30" ht="15">
      <c r="R1043" s="43"/>
      <c r="S1043" s="43"/>
      <c r="T1043" s="43"/>
      <c r="U1043" s="43"/>
      <c r="V1043" s="43"/>
      <c r="W1043" s="43"/>
      <c r="X1043" s="43"/>
      <c r="Y1043" s="43"/>
      <c r="Z1043" s="43"/>
      <c r="AA1043" s="43"/>
      <c r="AB1043" s="43"/>
      <c r="AC1043" s="43"/>
      <c r="AD1043" s="43"/>
    </row>
    <row r="1044" spans="18:30" ht="15">
      <c r="R1044" s="43"/>
      <c r="S1044" s="43"/>
      <c r="T1044" s="43"/>
      <c r="U1044" s="43"/>
      <c r="V1044" s="43"/>
      <c r="W1044" s="43"/>
      <c r="X1044" s="43"/>
      <c r="Y1044" s="43"/>
      <c r="Z1044" s="43"/>
      <c r="AA1044" s="43"/>
      <c r="AB1044" s="43"/>
      <c r="AC1044" s="43"/>
      <c r="AD1044" s="43"/>
    </row>
    <row r="1045" spans="18:30" ht="15">
      <c r="R1045" s="43"/>
      <c r="S1045" s="43"/>
      <c r="T1045" s="43"/>
      <c r="U1045" s="43"/>
      <c r="V1045" s="43"/>
      <c r="W1045" s="43"/>
      <c r="X1045" s="43"/>
      <c r="Y1045" s="43"/>
      <c r="Z1045" s="43"/>
      <c r="AA1045" s="43"/>
      <c r="AB1045" s="43"/>
      <c r="AC1045" s="43"/>
      <c r="AD1045" s="43"/>
    </row>
    <row r="1046" spans="18:30" ht="15">
      <c r="R1046" s="43"/>
      <c r="S1046" s="43"/>
      <c r="T1046" s="43"/>
      <c r="U1046" s="43"/>
      <c r="V1046" s="43"/>
      <c r="W1046" s="43"/>
      <c r="X1046" s="43"/>
      <c r="Y1046" s="43"/>
      <c r="Z1046" s="43"/>
      <c r="AA1046" s="43"/>
      <c r="AB1046" s="43"/>
      <c r="AC1046" s="43"/>
      <c r="AD1046" s="43"/>
    </row>
    <row r="1047" spans="18:30" ht="15">
      <c r="R1047" s="43"/>
      <c r="S1047" s="43"/>
      <c r="T1047" s="43"/>
      <c r="U1047" s="43"/>
      <c r="V1047" s="43"/>
      <c r="W1047" s="43"/>
      <c r="X1047" s="43"/>
      <c r="Y1047" s="43"/>
      <c r="Z1047" s="43"/>
      <c r="AA1047" s="43"/>
      <c r="AB1047" s="43"/>
      <c r="AC1047" s="43"/>
      <c r="AD1047" s="43"/>
    </row>
    <row r="1048" spans="18:30" ht="15">
      <c r="R1048" s="43"/>
      <c r="S1048" s="43"/>
      <c r="T1048" s="43"/>
      <c r="U1048" s="43"/>
      <c r="V1048" s="43"/>
      <c r="W1048" s="43"/>
      <c r="X1048" s="43"/>
      <c r="Y1048" s="43"/>
      <c r="Z1048" s="43"/>
      <c r="AA1048" s="43"/>
      <c r="AB1048" s="43"/>
      <c r="AC1048" s="43"/>
      <c r="AD1048" s="43"/>
    </row>
    <row r="1049" spans="18:30" ht="15">
      <c r="R1049" s="43"/>
      <c r="S1049" s="43"/>
      <c r="T1049" s="43"/>
      <c r="U1049" s="43"/>
      <c r="V1049" s="43"/>
      <c r="W1049" s="43"/>
      <c r="X1049" s="43"/>
      <c r="Y1049" s="43"/>
      <c r="Z1049" s="43"/>
      <c r="AA1049" s="43"/>
      <c r="AB1049" s="43"/>
      <c r="AC1049" s="43"/>
      <c r="AD1049" s="43"/>
    </row>
    <row r="1050" spans="18:30" ht="15">
      <c r="R1050" s="43"/>
      <c r="S1050" s="43"/>
      <c r="T1050" s="43"/>
      <c r="U1050" s="43"/>
      <c r="V1050" s="43"/>
      <c r="W1050" s="43"/>
      <c r="X1050" s="43"/>
      <c r="Y1050" s="43"/>
      <c r="Z1050" s="43"/>
      <c r="AA1050" s="43"/>
      <c r="AB1050" s="43"/>
      <c r="AC1050" s="43"/>
      <c r="AD1050" s="43"/>
    </row>
    <row r="1051" spans="18:30" ht="15">
      <c r="R1051" s="43"/>
      <c r="S1051" s="43"/>
      <c r="T1051" s="43"/>
      <c r="U1051" s="43"/>
      <c r="V1051" s="43"/>
      <c r="W1051" s="43"/>
      <c r="X1051" s="43"/>
      <c r="Y1051" s="43"/>
      <c r="Z1051" s="43"/>
      <c r="AA1051" s="43"/>
      <c r="AB1051" s="43"/>
      <c r="AC1051" s="43"/>
      <c r="AD1051" s="43"/>
    </row>
    <row r="1052" spans="18:30" ht="15">
      <c r="R1052" s="43"/>
      <c r="S1052" s="43"/>
      <c r="T1052" s="43"/>
      <c r="U1052" s="43"/>
      <c r="V1052" s="43"/>
      <c r="W1052" s="43"/>
      <c r="X1052" s="43"/>
      <c r="Y1052" s="43"/>
      <c r="Z1052" s="43"/>
      <c r="AA1052" s="43"/>
      <c r="AB1052" s="43"/>
      <c r="AC1052" s="43"/>
      <c r="AD1052" s="43"/>
    </row>
    <row r="1053" spans="18:30" ht="15">
      <c r="R1053" s="43"/>
      <c r="S1053" s="43"/>
      <c r="T1053" s="43"/>
      <c r="U1053" s="43"/>
      <c r="V1053" s="43"/>
      <c r="W1053" s="43"/>
      <c r="X1053" s="43"/>
      <c r="Y1053" s="43"/>
      <c r="Z1053" s="43"/>
      <c r="AA1053" s="43"/>
      <c r="AB1053" s="43"/>
      <c r="AC1053" s="43"/>
      <c r="AD1053" s="43"/>
    </row>
    <row r="1054" spans="18:30" ht="15">
      <c r="R1054" s="43"/>
      <c r="S1054" s="43"/>
      <c r="T1054" s="43"/>
      <c r="U1054" s="43"/>
      <c r="V1054" s="43"/>
      <c r="W1054" s="43"/>
      <c r="X1054" s="43"/>
      <c r="Y1054" s="43"/>
      <c r="Z1054" s="43"/>
      <c r="AA1054" s="43"/>
      <c r="AB1054" s="43"/>
      <c r="AC1054" s="43"/>
      <c r="AD1054" s="43"/>
    </row>
    <row r="1055" spans="18:30" ht="15">
      <c r="R1055" s="43"/>
      <c r="S1055" s="43"/>
      <c r="T1055" s="43"/>
      <c r="U1055" s="43"/>
      <c r="V1055" s="43"/>
      <c r="W1055" s="43"/>
      <c r="X1055" s="43"/>
      <c r="Y1055" s="43"/>
      <c r="Z1055" s="43"/>
      <c r="AA1055" s="43"/>
      <c r="AB1055" s="43"/>
      <c r="AC1055" s="43"/>
      <c r="AD1055" s="43"/>
    </row>
    <row r="1056" spans="18:30" ht="15">
      <c r="R1056" s="43"/>
      <c r="S1056" s="43"/>
      <c r="T1056" s="43"/>
      <c r="U1056" s="43"/>
      <c r="V1056" s="43"/>
      <c r="W1056" s="43"/>
      <c r="X1056" s="43"/>
      <c r="Y1056" s="43"/>
      <c r="Z1056" s="43"/>
      <c r="AA1056" s="43"/>
      <c r="AB1056" s="43"/>
      <c r="AC1056" s="43"/>
      <c r="AD1056" s="43"/>
    </row>
    <row r="1057" spans="18:30" ht="15">
      <c r="R1057" s="43"/>
      <c r="S1057" s="43"/>
      <c r="T1057" s="43"/>
      <c r="U1057" s="43"/>
      <c r="V1057" s="43"/>
      <c r="W1057" s="43"/>
      <c r="X1057" s="43"/>
      <c r="Y1057" s="43"/>
      <c r="Z1057" s="43"/>
      <c r="AA1057" s="43"/>
      <c r="AB1057" s="43"/>
      <c r="AC1057" s="43"/>
      <c r="AD1057" s="43"/>
    </row>
    <row r="1058" spans="18:30" ht="15">
      <c r="R1058" s="43"/>
      <c r="S1058" s="43"/>
      <c r="T1058" s="43"/>
      <c r="U1058" s="43"/>
      <c r="V1058" s="43"/>
      <c r="W1058" s="43"/>
      <c r="X1058" s="43"/>
      <c r="Y1058" s="43"/>
      <c r="Z1058" s="43"/>
      <c r="AA1058" s="43"/>
      <c r="AB1058" s="43"/>
      <c r="AC1058" s="43"/>
      <c r="AD1058" s="43"/>
    </row>
    <row r="1059" spans="18:30" ht="15">
      <c r="R1059" s="43"/>
      <c r="S1059" s="43"/>
      <c r="T1059" s="43"/>
      <c r="U1059" s="43"/>
      <c r="V1059" s="43"/>
      <c r="W1059" s="43"/>
      <c r="X1059" s="43"/>
      <c r="Y1059" s="43"/>
      <c r="Z1059" s="43"/>
      <c r="AA1059" s="43"/>
      <c r="AB1059" s="43"/>
      <c r="AC1059" s="43"/>
      <c r="AD1059" s="43"/>
    </row>
    <row r="1060" spans="18:30" ht="15">
      <c r="R1060" s="43"/>
      <c r="S1060" s="43"/>
      <c r="T1060" s="43"/>
      <c r="U1060" s="43"/>
      <c r="V1060" s="43"/>
      <c r="W1060" s="43"/>
      <c r="X1060" s="43"/>
      <c r="Y1060" s="43"/>
      <c r="Z1060" s="43"/>
      <c r="AA1060" s="43"/>
      <c r="AB1060" s="43"/>
      <c r="AC1060" s="43"/>
      <c r="AD1060" s="43"/>
    </row>
    <row r="1061" spans="18:30" ht="15">
      <c r="R1061" s="43"/>
      <c r="S1061" s="43"/>
      <c r="T1061" s="43"/>
      <c r="U1061" s="43"/>
      <c r="V1061" s="43"/>
      <c r="W1061" s="43"/>
      <c r="X1061" s="43"/>
      <c r="Y1061" s="43"/>
      <c r="Z1061" s="43"/>
      <c r="AA1061" s="43"/>
      <c r="AB1061" s="43"/>
      <c r="AC1061" s="43"/>
      <c r="AD1061" s="43"/>
    </row>
    <row r="1062" spans="18:30" ht="15">
      <c r="R1062" s="43"/>
      <c r="S1062" s="43"/>
      <c r="T1062" s="43"/>
      <c r="U1062" s="43"/>
      <c r="V1062" s="43"/>
      <c r="W1062" s="43"/>
      <c r="X1062" s="43"/>
      <c r="Y1062" s="43"/>
      <c r="Z1062" s="43"/>
      <c r="AA1062" s="43"/>
      <c r="AB1062" s="43"/>
      <c r="AC1062" s="43"/>
      <c r="AD1062" s="43"/>
    </row>
    <row r="1063" spans="18:30" ht="15">
      <c r="R1063" s="43"/>
      <c r="S1063" s="43"/>
      <c r="T1063" s="43"/>
      <c r="U1063" s="43"/>
      <c r="V1063" s="43"/>
      <c r="W1063" s="43"/>
      <c r="X1063" s="43"/>
      <c r="Y1063" s="43"/>
      <c r="Z1063" s="43"/>
      <c r="AA1063" s="43"/>
      <c r="AB1063" s="43"/>
      <c r="AC1063" s="43"/>
      <c r="AD1063" s="43"/>
    </row>
    <row r="1064" spans="18:30" ht="15">
      <c r="R1064" s="43"/>
      <c r="S1064" s="43"/>
      <c r="T1064" s="43"/>
      <c r="U1064" s="43"/>
      <c r="V1064" s="43"/>
      <c r="W1064" s="43"/>
      <c r="X1064" s="43"/>
      <c r="Y1064" s="43"/>
      <c r="Z1064" s="43"/>
      <c r="AA1064" s="43"/>
      <c r="AB1064" s="43"/>
      <c r="AC1064" s="43"/>
      <c r="AD1064" s="43"/>
    </row>
    <row r="1065" spans="18:30" ht="15">
      <c r="R1065" s="43"/>
      <c r="S1065" s="43"/>
      <c r="T1065" s="43"/>
      <c r="U1065" s="43"/>
      <c r="V1065" s="43"/>
      <c r="W1065" s="43"/>
      <c r="X1065" s="43"/>
      <c r="Y1065" s="43"/>
      <c r="Z1065" s="43"/>
      <c r="AA1065" s="43"/>
      <c r="AB1065" s="43"/>
      <c r="AC1065" s="43"/>
      <c r="AD1065" s="43"/>
    </row>
    <row r="1066" spans="18:30" ht="15">
      <c r="R1066" s="43"/>
      <c r="S1066" s="43"/>
      <c r="T1066" s="43"/>
      <c r="U1066" s="43"/>
      <c r="V1066" s="43"/>
      <c r="W1066" s="43"/>
      <c r="X1066" s="43"/>
      <c r="Y1066" s="43"/>
      <c r="Z1066" s="43"/>
      <c r="AA1066" s="43"/>
      <c r="AB1066" s="43"/>
      <c r="AC1066" s="43"/>
      <c r="AD1066" s="43"/>
    </row>
    <row r="1067" spans="18:30" ht="15">
      <c r="R1067" s="43"/>
      <c r="S1067" s="43"/>
      <c r="T1067" s="43"/>
      <c r="U1067" s="43"/>
      <c r="V1067" s="43"/>
      <c r="W1067" s="43"/>
      <c r="X1067" s="43"/>
      <c r="Y1067" s="43"/>
      <c r="Z1067" s="43"/>
      <c r="AA1067" s="43"/>
      <c r="AB1067" s="43"/>
      <c r="AC1067" s="43"/>
      <c r="AD1067" s="43"/>
    </row>
    <row r="1068" spans="18:30" ht="15">
      <c r="R1068" s="43"/>
      <c r="S1068" s="43"/>
      <c r="T1068" s="43"/>
      <c r="U1068" s="43"/>
      <c r="V1068" s="43"/>
      <c r="W1068" s="43"/>
      <c r="X1068" s="43"/>
      <c r="Y1068" s="43"/>
      <c r="Z1068" s="43"/>
      <c r="AA1068" s="43"/>
      <c r="AB1068" s="43"/>
      <c r="AC1068" s="43"/>
      <c r="AD1068" s="43"/>
    </row>
    <row r="1069" spans="18:30" ht="15">
      <c r="R1069" s="43"/>
      <c r="S1069" s="43"/>
      <c r="T1069" s="43"/>
      <c r="U1069" s="43"/>
      <c r="V1069" s="43"/>
      <c r="W1069" s="43"/>
      <c r="X1069" s="43"/>
      <c r="Y1069" s="43"/>
      <c r="Z1069" s="43"/>
      <c r="AA1069" s="43"/>
      <c r="AB1069" s="43"/>
      <c r="AC1069" s="43"/>
      <c r="AD1069" s="43"/>
    </row>
    <row r="1070" spans="18:30" ht="15">
      <c r="R1070" s="43"/>
      <c r="S1070" s="43"/>
      <c r="T1070" s="43"/>
      <c r="U1070" s="43"/>
      <c r="V1070" s="43"/>
      <c r="W1070" s="43"/>
      <c r="X1070" s="43"/>
      <c r="Y1070" s="43"/>
      <c r="Z1070" s="43"/>
      <c r="AA1070" s="43"/>
      <c r="AB1070" s="43"/>
      <c r="AC1070" s="43"/>
      <c r="AD1070" s="43"/>
    </row>
    <row r="1071" spans="18:30" ht="15">
      <c r="R1071" s="43"/>
      <c r="S1071" s="43"/>
      <c r="T1071" s="43"/>
      <c r="U1071" s="43"/>
      <c r="V1071" s="43"/>
      <c r="W1071" s="43"/>
      <c r="X1071" s="43"/>
      <c r="Y1071" s="43"/>
      <c r="Z1071" s="43"/>
      <c r="AA1071" s="43"/>
      <c r="AB1071" s="43"/>
      <c r="AC1071" s="43"/>
      <c r="AD1071" s="43"/>
    </row>
    <row r="1072" spans="18:30" ht="15">
      <c r="R1072" s="43"/>
      <c r="S1072" s="43"/>
      <c r="T1072" s="43"/>
      <c r="U1072" s="43"/>
      <c r="V1072" s="43"/>
      <c r="W1072" s="43"/>
      <c r="X1072" s="43"/>
      <c r="Y1072" s="43"/>
      <c r="Z1072" s="43"/>
      <c r="AA1072" s="43"/>
      <c r="AB1072" s="43"/>
      <c r="AC1072" s="43"/>
      <c r="AD1072" s="43"/>
    </row>
    <row r="1073" spans="18:30" ht="15">
      <c r="R1073" s="43"/>
      <c r="S1073" s="43"/>
      <c r="T1073" s="43"/>
      <c r="U1073" s="43"/>
      <c r="V1073" s="43"/>
      <c r="W1073" s="43"/>
      <c r="X1073" s="43"/>
      <c r="Y1073" s="43"/>
      <c r="Z1073" s="43"/>
      <c r="AA1073" s="43"/>
      <c r="AB1073" s="43"/>
      <c r="AC1073" s="43"/>
      <c r="AD1073" s="43"/>
    </row>
    <row r="1074" spans="18:30" ht="15">
      <c r="R1074" s="43"/>
      <c r="S1074" s="43"/>
      <c r="T1074" s="43"/>
      <c r="U1074" s="43"/>
      <c r="V1074" s="43"/>
      <c r="W1074" s="43"/>
      <c r="X1074" s="43"/>
      <c r="Y1074" s="43"/>
      <c r="Z1074" s="43"/>
      <c r="AA1074" s="43"/>
      <c r="AB1074" s="43"/>
      <c r="AC1074" s="43"/>
      <c r="AD1074" s="43"/>
    </row>
    <row r="1075" spans="18:30" ht="15">
      <c r="R1075" s="43"/>
      <c r="S1075" s="43"/>
      <c r="T1075" s="43"/>
      <c r="U1075" s="43"/>
      <c r="V1075" s="43"/>
      <c r="W1075" s="43"/>
      <c r="X1075" s="43"/>
      <c r="Y1075" s="43"/>
      <c r="Z1075" s="43"/>
      <c r="AA1075" s="43"/>
      <c r="AB1075" s="43"/>
      <c r="AC1075" s="43"/>
      <c r="AD1075" s="43"/>
    </row>
    <row r="1076" spans="18:30" ht="15">
      <c r="R1076" s="43"/>
      <c r="S1076" s="43"/>
      <c r="T1076" s="43"/>
      <c r="U1076" s="43"/>
      <c r="V1076" s="43"/>
      <c r="W1076" s="43"/>
      <c r="X1076" s="43"/>
      <c r="Y1076" s="43"/>
      <c r="Z1076" s="43"/>
      <c r="AA1076" s="43"/>
      <c r="AB1076" s="43"/>
      <c r="AC1076" s="43"/>
      <c r="AD1076" s="43"/>
    </row>
    <row r="1077" spans="18:30" ht="15">
      <c r="R1077" s="43"/>
      <c r="S1077" s="43"/>
      <c r="T1077" s="43"/>
      <c r="U1077" s="43"/>
      <c r="V1077" s="43"/>
      <c r="W1077" s="43"/>
      <c r="X1077" s="43"/>
      <c r="Y1077" s="43"/>
      <c r="Z1077" s="43"/>
      <c r="AA1077" s="43"/>
      <c r="AB1077" s="43"/>
      <c r="AC1077" s="43"/>
      <c r="AD1077" s="43"/>
    </row>
    <row r="1078" spans="18:30" ht="15">
      <c r="R1078" s="43"/>
      <c r="S1078" s="43"/>
      <c r="T1078" s="43"/>
      <c r="U1078" s="43"/>
      <c r="V1078" s="43"/>
      <c r="W1078" s="43"/>
      <c r="X1078" s="43"/>
      <c r="Y1078" s="43"/>
      <c r="Z1078" s="43"/>
      <c r="AA1078" s="43"/>
      <c r="AB1078" s="43"/>
      <c r="AC1078" s="43"/>
      <c r="AD1078" s="43"/>
    </row>
    <row r="1079" spans="18:30" ht="15">
      <c r="R1079" s="43"/>
      <c r="S1079" s="43"/>
      <c r="T1079" s="43"/>
      <c r="U1079" s="43"/>
      <c r="V1079" s="43"/>
      <c r="W1079" s="43"/>
      <c r="X1079" s="43"/>
      <c r="Y1079" s="43"/>
      <c r="Z1079" s="43"/>
      <c r="AA1079" s="43"/>
      <c r="AB1079" s="43"/>
      <c r="AC1079" s="43"/>
      <c r="AD1079" s="43"/>
    </row>
    <row r="1080" spans="18:30" ht="15">
      <c r="R1080" s="43"/>
      <c r="S1080" s="43"/>
      <c r="T1080" s="43"/>
      <c r="U1080" s="43"/>
      <c r="V1080" s="43"/>
      <c r="W1080" s="43"/>
      <c r="X1080" s="43"/>
      <c r="Y1080" s="43"/>
      <c r="Z1080" s="43"/>
      <c r="AA1080" s="43"/>
      <c r="AB1080" s="43"/>
      <c r="AC1080" s="43"/>
      <c r="AD1080" s="43"/>
    </row>
    <row r="1081" spans="18:30" ht="15">
      <c r="R1081" s="43"/>
      <c r="S1081" s="43"/>
      <c r="T1081" s="43"/>
      <c r="U1081" s="43"/>
      <c r="V1081" s="43"/>
      <c r="W1081" s="43"/>
      <c r="X1081" s="43"/>
      <c r="Y1081" s="43"/>
      <c r="Z1081" s="43"/>
      <c r="AA1081" s="43"/>
      <c r="AB1081" s="43"/>
      <c r="AC1081" s="43"/>
      <c r="AD1081" s="43"/>
    </row>
    <row r="1082" spans="18:30" ht="15">
      <c r="R1082" s="43"/>
      <c r="S1082" s="43"/>
      <c r="T1082" s="43"/>
      <c r="U1082" s="43"/>
      <c r="V1082" s="43"/>
      <c r="W1082" s="43"/>
      <c r="X1082" s="43"/>
      <c r="Y1082" s="43"/>
      <c r="Z1082" s="43"/>
      <c r="AA1082" s="43"/>
      <c r="AB1082" s="43"/>
      <c r="AC1082" s="43"/>
      <c r="AD1082" s="43"/>
    </row>
    <row r="1083" spans="18:30" ht="15">
      <c r="R1083" s="43"/>
      <c r="S1083" s="43"/>
      <c r="T1083" s="43"/>
      <c r="U1083" s="43"/>
      <c r="V1083" s="43"/>
      <c r="W1083" s="43"/>
      <c r="X1083" s="43"/>
      <c r="Y1083" s="43"/>
      <c r="Z1083" s="43"/>
      <c r="AA1083" s="43"/>
      <c r="AB1083" s="43"/>
      <c r="AC1083" s="43"/>
      <c r="AD1083" s="43"/>
    </row>
    <row r="1084" spans="18:30" ht="15">
      <c r="R1084" s="43"/>
      <c r="S1084" s="43"/>
      <c r="T1084" s="43"/>
      <c r="U1084" s="43"/>
      <c r="V1084" s="43"/>
      <c r="W1084" s="43"/>
      <c r="X1084" s="43"/>
      <c r="Y1084" s="43"/>
      <c r="Z1084" s="43"/>
      <c r="AA1084" s="43"/>
      <c r="AB1084" s="43"/>
      <c r="AC1084" s="43"/>
      <c r="AD1084" s="43"/>
    </row>
    <row r="1085" spans="18:30" ht="15">
      <c r="R1085" s="43"/>
      <c r="S1085" s="43"/>
      <c r="T1085" s="43"/>
      <c r="U1085" s="43"/>
      <c r="V1085" s="43"/>
      <c r="W1085" s="43"/>
      <c r="X1085" s="43"/>
      <c r="Y1085" s="43"/>
      <c r="Z1085" s="43"/>
      <c r="AA1085" s="43"/>
      <c r="AB1085" s="43"/>
      <c r="AC1085" s="43"/>
      <c r="AD1085" s="43"/>
    </row>
    <row r="1086" spans="18:30" ht="15">
      <c r="R1086" s="43"/>
      <c r="S1086" s="43"/>
      <c r="T1086" s="43"/>
      <c r="U1086" s="43"/>
      <c r="V1086" s="43"/>
      <c r="W1086" s="43"/>
      <c r="X1086" s="43"/>
      <c r="Y1086" s="43"/>
      <c r="Z1086" s="43"/>
      <c r="AA1086" s="43"/>
      <c r="AB1086" s="43"/>
      <c r="AC1086" s="43"/>
      <c r="AD1086" s="43"/>
    </row>
    <row r="1087" spans="18:30" ht="15">
      <c r="R1087" s="43"/>
      <c r="S1087" s="43"/>
      <c r="T1087" s="43"/>
      <c r="U1087" s="43"/>
      <c r="V1087" s="43"/>
      <c r="W1087" s="43"/>
      <c r="X1087" s="43"/>
      <c r="Y1087" s="43"/>
      <c r="Z1087" s="43"/>
      <c r="AA1087" s="43"/>
      <c r="AB1087" s="43"/>
      <c r="AC1087" s="43"/>
      <c r="AD1087" s="43"/>
    </row>
    <row r="1088" spans="18:30" ht="15">
      <c r="R1088" s="43"/>
      <c r="S1088" s="43"/>
      <c r="T1088" s="43"/>
      <c r="U1088" s="43"/>
      <c r="V1088" s="43"/>
      <c r="W1088" s="43"/>
      <c r="X1088" s="43"/>
      <c r="Y1088" s="43"/>
      <c r="Z1088" s="43"/>
      <c r="AA1088" s="43"/>
      <c r="AB1088" s="43"/>
      <c r="AC1088" s="43"/>
      <c r="AD1088" s="43"/>
    </row>
    <row r="1089" spans="18:30" ht="15">
      <c r="R1089" s="43"/>
      <c r="S1089" s="43"/>
      <c r="T1089" s="43"/>
      <c r="U1089" s="43"/>
      <c r="V1089" s="43"/>
      <c r="W1089" s="43"/>
      <c r="X1089" s="43"/>
      <c r="Y1089" s="43"/>
      <c r="Z1089" s="43"/>
      <c r="AA1089" s="43"/>
      <c r="AB1089" s="43"/>
      <c r="AC1089" s="43"/>
      <c r="AD1089" s="43"/>
    </row>
    <row r="1090" spans="18:30" ht="15">
      <c r="R1090" s="43"/>
      <c r="S1090" s="43"/>
      <c r="T1090" s="43"/>
      <c r="U1090" s="43"/>
      <c r="V1090" s="43"/>
      <c r="W1090" s="43"/>
      <c r="X1090" s="43"/>
      <c r="Y1090" s="43"/>
      <c r="Z1090" s="43"/>
      <c r="AA1090" s="43"/>
      <c r="AB1090" s="43"/>
      <c r="AC1090" s="43"/>
      <c r="AD1090" s="43"/>
    </row>
    <row r="1091" spans="18:30" ht="15">
      <c r="R1091" s="43"/>
      <c r="S1091" s="43"/>
      <c r="T1091" s="43"/>
      <c r="U1091" s="43"/>
      <c r="V1091" s="43"/>
      <c r="W1091" s="43"/>
      <c r="X1091" s="43"/>
      <c r="Y1091" s="43"/>
      <c r="Z1091" s="43"/>
      <c r="AA1091" s="43"/>
      <c r="AB1091" s="43"/>
      <c r="AC1091" s="43"/>
      <c r="AD1091" s="43"/>
    </row>
    <row r="1092" spans="18:30" ht="15">
      <c r="R1092" s="43"/>
      <c r="S1092" s="43"/>
      <c r="T1092" s="43"/>
      <c r="U1092" s="43"/>
      <c r="V1092" s="43"/>
      <c r="W1092" s="43"/>
      <c r="X1092" s="43"/>
      <c r="Y1092" s="43"/>
      <c r="Z1092" s="43"/>
      <c r="AA1092" s="43"/>
      <c r="AB1092" s="43"/>
      <c r="AC1092" s="43"/>
      <c r="AD1092" s="43"/>
    </row>
    <row r="1093" spans="18:30" ht="15">
      <c r="R1093" s="43"/>
      <c r="S1093" s="43"/>
      <c r="T1093" s="43"/>
      <c r="U1093" s="43"/>
      <c r="V1093" s="43"/>
      <c r="W1093" s="43"/>
      <c r="X1093" s="43"/>
      <c r="Y1093" s="43"/>
      <c r="Z1093" s="43"/>
      <c r="AA1093" s="43"/>
      <c r="AB1093" s="43"/>
      <c r="AC1093" s="43"/>
      <c r="AD1093" s="43"/>
    </row>
    <row r="1094" spans="18:30" ht="15">
      <c r="R1094" s="43"/>
      <c r="S1094" s="43"/>
      <c r="T1094" s="43"/>
      <c r="U1094" s="43"/>
      <c r="V1094" s="43"/>
      <c r="W1094" s="43"/>
      <c r="X1094" s="43"/>
      <c r="Y1094" s="43"/>
      <c r="Z1094" s="43"/>
      <c r="AA1094" s="43"/>
      <c r="AB1094" s="43"/>
      <c r="AC1094" s="43"/>
      <c r="AD1094" s="43"/>
    </row>
    <row r="1095" spans="18:30" ht="15">
      <c r="R1095" s="43"/>
      <c r="S1095" s="43"/>
      <c r="T1095" s="43"/>
      <c r="U1095" s="43"/>
      <c r="V1095" s="43"/>
      <c r="W1095" s="43"/>
      <c r="X1095" s="43"/>
      <c r="Y1095" s="43"/>
      <c r="Z1095" s="43"/>
      <c r="AA1095" s="43"/>
      <c r="AB1095" s="43"/>
      <c r="AC1095" s="43"/>
      <c r="AD1095" s="43"/>
    </row>
    <row r="1096" spans="18:30" ht="15">
      <c r="R1096" s="43"/>
      <c r="S1096" s="43"/>
      <c r="T1096" s="43"/>
      <c r="U1096" s="43"/>
      <c r="V1096" s="43"/>
      <c r="W1096" s="43"/>
      <c r="X1096" s="43"/>
      <c r="Y1096" s="43"/>
      <c r="Z1096" s="43"/>
      <c r="AA1096" s="43"/>
      <c r="AB1096" s="43"/>
      <c r="AC1096" s="43"/>
      <c r="AD1096" s="43"/>
    </row>
    <row r="1097" spans="18:30" ht="15">
      <c r="R1097" s="43"/>
      <c r="S1097" s="43"/>
      <c r="T1097" s="43"/>
      <c r="U1097" s="43"/>
      <c r="V1097" s="43"/>
      <c r="W1097" s="43"/>
      <c r="X1097" s="43"/>
      <c r="Y1097" s="43"/>
      <c r="Z1097" s="43"/>
      <c r="AA1097" s="43"/>
      <c r="AB1097" s="43"/>
      <c r="AC1097" s="43"/>
      <c r="AD1097" s="43"/>
    </row>
    <row r="1098" spans="18:30" ht="15">
      <c r="R1098" s="43"/>
      <c r="S1098" s="43"/>
      <c r="T1098" s="43"/>
      <c r="U1098" s="43"/>
      <c r="V1098" s="43"/>
      <c r="W1098" s="43"/>
      <c r="X1098" s="43"/>
      <c r="Y1098" s="43"/>
      <c r="Z1098" s="43"/>
      <c r="AA1098" s="43"/>
      <c r="AB1098" s="43"/>
      <c r="AC1098" s="43"/>
      <c r="AD1098" s="43"/>
    </row>
    <row r="1099" spans="18:30" ht="15">
      <c r="R1099" s="43"/>
      <c r="S1099" s="43"/>
      <c r="T1099" s="43"/>
      <c r="U1099" s="43"/>
      <c r="V1099" s="43"/>
      <c r="W1099" s="43"/>
      <c r="X1099" s="43"/>
      <c r="Y1099" s="43"/>
      <c r="Z1099" s="43"/>
      <c r="AA1099" s="43"/>
      <c r="AB1099" s="43"/>
      <c r="AC1099" s="43"/>
      <c r="AD1099" s="43"/>
    </row>
    <row r="1100" spans="18:30" ht="15">
      <c r="R1100" s="43"/>
      <c r="S1100" s="43"/>
      <c r="T1100" s="43"/>
      <c r="U1100" s="43"/>
      <c r="V1100" s="43"/>
      <c r="W1100" s="43"/>
      <c r="X1100" s="43"/>
      <c r="Y1100" s="43"/>
      <c r="Z1100" s="43"/>
      <c r="AA1100" s="43"/>
      <c r="AB1100" s="43"/>
      <c r="AC1100" s="43"/>
      <c r="AD1100" s="43"/>
    </row>
    <row r="1101" spans="18:30" ht="15">
      <c r="R1101" s="43"/>
      <c r="S1101" s="43"/>
      <c r="T1101" s="43"/>
      <c r="U1101" s="43"/>
      <c r="V1101" s="43"/>
      <c r="W1101" s="43"/>
      <c r="X1101" s="43"/>
      <c r="Y1101" s="43"/>
      <c r="Z1101" s="43"/>
      <c r="AA1101" s="43"/>
      <c r="AB1101" s="43"/>
      <c r="AC1101" s="43"/>
      <c r="AD1101" s="43"/>
    </row>
    <row r="1102" spans="18:30" ht="15">
      <c r="R1102" s="43"/>
      <c r="S1102" s="43"/>
      <c r="T1102" s="43"/>
      <c r="U1102" s="43"/>
      <c r="V1102" s="43"/>
      <c r="W1102" s="43"/>
      <c r="X1102" s="43"/>
      <c r="Y1102" s="43"/>
      <c r="Z1102" s="43"/>
      <c r="AA1102" s="43"/>
      <c r="AB1102" s="43"/>
      <c r="AC1102" s="43"/>
      <c r="AD1102" s="43"/>
    </row>
    <row r="1103" spans="18:30" ht="15">
      <c r="R1103" s="43"/>
      <c r="S1103" s="43"/>
      <c r="T1103" s="43"/>
      <c r="U1103" s="43"/>
      <c r="V1103" s="43"/>
      <c r="W1103" s="43"/>
      <c r="X1103" s="43"/>
      <c r="Y1103" s="43"/>
      <c r="Z1103" s="43"/>
      <c r="AA1103" s="43"/>
      <c r="AB1103" s="43"/>
      <c r="AC1103" s="43"/>
      <c r="AD1103" s="43"/>
    </row>
    <row r="1104" spans="18:30" ht="15">
      <c r="R1104" s="43"/>
      <c r="S1104" s="43"/>
      <c r="T1104" s="43"/>
      <c r="U1104" s="43"/>
      <c r="V1104" s="43"/>
      <c r="W1104" s="43"/>
      <c r="X1104" s="43"/>
      <c r="Y1104" s="43"/>
      <c r="Z1104" s="43"/>
      <c r="AA1104" s="43"/>
      <c r="AB1104" s="43"/>
      <c r="AC1104" s="43"/>
      <c r="AD1104" s="43"/>
    </row>
    <row r="1105" spans="18:30" ht="15">
      <c r="R1105" s="43"/>
      <c r="S1105" s="43"/>
      <c r="T1105" s="43"/>
      <c r="U1105" s="43"/>
      <c r="V1105" s="43"/>
      <c r="W1105" s="43"/>
      <c r="X1105" s="43"/>
      <c r="Y1105" s="43"/>
      <c r="Z1105" s="43"/>
      <c r="AA1105" s="43"/>
      <c r="AB1105" s="43"/>
      <c r="AC1105" s="43"/>
      <c r="AD1105" s="43"/>
    </row>
    <row r="1106" spans="18:30" ht="15">
      <c r="R1106" s="43"/>
      <c r="S1106" s="43"/>
      <c r="T1106" s="43"/>
      <c r="U1106" s="43"/>
      <c r="V1106" s="43"/>
      <c r="W1106" s="43"/>
      <c r="X1106" s="43"/>
      <c r="Y1106" s="43"/>
      <c r="Z1106" s="43"/>
      <c r="AA1106" s="43"/>
      <c r="AB1106" s="43"/>
      <c r="AC1106" s="43"/>
      <c r="AD1106" s="43"/>
    </row>
    <row r="1107" spans="18:30" ht="15">
      <c r="R1107" s="43"/>
      <c r="S1107" s="43"/>
      <c r="T1107" s="43"/>
      <c r="U1107" s="43"/>
      <c r="V1107" s="43"/>
      <c r="W1107" s="43"/>
      <c r="X1107" s="43"/>
      <c r="Y1107" s="43"/>
      <c r="Z1107" s="43"/>
      <c r="AA1107" s="43"/>
      <c r="AB1107" s="43"/>
      <c r="AC1107" s="43"/>
      <c r="AD1107" s="43"/>
    </row>
    <row r="1108" spans="18:30" ht="15">
      <c r="R1108" s="43"/>
      <c r="S1108" s="43"/>
      <c r="T1108" s="43"/>
      <c r="U1108" s="43"/>
      <c r="V1108" s="43"/>
      <c r="W1108" s="43"/>
      <c r="X1108" s="43"/>
      <c r="Y1108" s="43"/>
      <c r="Z1108" s="43"/>
      <c r="AA1108" s="43"/>
      <c r="AB1108" s="43"/>
      <c r="AC1108" s="43"/>
      <c r="AD1108" s="43"/>
    </row>
    <row r="1109" spans="18:30" ht="15">
      <c r="R1109" s="43"/>
      <c r="S1109" s="43"/>
      <c r="T1109" s="43"/>
      <c r="U1109" s="43"/>
      <c r="V1109" s="43"/>
      <c r="W1109" s="43"/>
      <c r="X1109" s="43"/>
      <c r="Y1109" s="43"/>
      <c r="Z1109" s="43"/>
      <c r="AA1109" s="43"/>
      <c r="AB1109" s="43"/>
      <c r="AC1109" s="43"/>
      <c r="AD1109" s="43"/>
    </row>
    <row r="1110" spans="18:30" ht="15">
      <c r="R1110" s="43"/>
      <c r="S1110" s="43"/>
      <c r="T1110" s="43"/>
      <c r="U1110" s="43"/>
      <c r="V1110" s="43"/>
      <c r="W1110" s="43"/>
      <c r="X1110" s="43"/>
      <c r="Y1110" s="43"/>
      <c r="Z1110" s="43"/>
      <c r="AA1110" s="43"/>
      <c r="AB1110" s="43"/>
      <c r="AC1110" s="43"/>
      <c r="AD1110" s="43"/>
    </row>
    <row r="1111" spans="18:30" ht="15">
      <c r="R1111" s="43"/>
      <c r="S1111" s="43"/>
      <c r="T1111" s="43"/>
      <c r="U1111" s="43"/>
      <c r="V1111" s="43"/>
      <c r="W1111" s="43"/>
      <c r="X1111" s="43"/>
      <c r="Y1111" s="43"/>
      <c r="Z1111" s="43"/>
      <c r="AA1111" s="43"/>
      <c r="AB1111" s="43"/>
      <c r="AC1111" s="43"/>
      <c r="AD1111" s="43"/>
    </row>
    <row r="1112" spans="18:30" ht="15">
      <c r="R1112" s="43"/>
      <c r="S1112" s="43"/>
      <c r="T1112" s="43"/>
      <c r="U1112" s="43"/>
      <c r="V1112" s="43"/>
      <c r="W1112" s="43"/>
      <c r="X1112" s="43"/>
      <c r="Y1112" s="43"/>
      <c r="Z1112" s="43"/>
      <c r="AA1112" s="43"/>
      <c r="AB1112" s="43"/>
      <c r="AC1112" s="43"/>
      <c r="AD1112" s="43"/>
    </row>
    <row r="1113" spans="18:30" ht="15">
      <c r="R1113" s="43"/>
      <c r="S1113" s="43"/>
      <c r="T1113" s="43"/>
      <c r="U1113" s="43"/>
      <c r="V1113" s="43"/>
      <c r="W1113" s="43"/>
      <c r="X1113" s="43"/>
      <c r="Y1113" s="43"/>
      <c r="Z1113" s="43"/>
      <c r="AA1113" s="43"/>
      <c r="AB1113" s="43"/>
      <c r="AC1113" s="43"/>
      <c r="AD1113" s="43"/>
    </row>
    <row r="1114" spans="18:30" ht="15">
      <c r="R1114" s="43"/>
      <c r="S1114" s="43"/>
      <c r="T1114" s="43"/>
      <c r="U1114" s="43"/>
      <c r="V1114" s="43"/>
      <c r="W1114" s="43"/>
      <c r="X1114" s="43"/>
      <c r="Y1114" s="43"/>
      <c r="Z1114" s="43"/>
      <c r="AA1114" s="43"/>
      <c r="AB1114" s="43"/>
      <c r="AC1114" s="43"/>
      <c r="AD1114" s="43"/>
    </row>
    <row r="1115" spans="18:30" ht="15">
      <c r="R1115" s="43"/>
      <c r="S1115" s="43"/>
      <c r="T1115" s="43"/>
      <c r="U1115" s="43"/>
      <c r="V1115" s="43"/>
      <c r="W1115" s="43"/>
      <c r="X1115" s="43"/>
      <c r="Y1115" s="43"/>
      <c r="Z1115" s="43"/>
      <c r="AA1115" s="43"/>
      <c r="AB1115" s="43"/>
      <c r="AC1115" s="43"/>
      <c r="AD1115" s="43"/>
    </row>
    <row r="1116" spans="18:30" ht="15">
      <c r="R1116" s="43"/>
      <c r="S1116" s="43"/>
      <c r="T1116" s="43"/>
      <c r="U1116" s="43"/>
      <c r="V1116" s="43"/>
      <c r="W1116" s="43"/>
      <c r="X1116" s="43"/>
      <c r="Y1116" s="43"/>
      <c r="Z1116" s="43"/>
      <c r="AA1116" s="43"/>
      <c r="AB1116" s="43"/>
      <c r="AC1116" s="43"/>
      <c r="AD1116" s="43"/>
    </row>
    <row r="1117" spans="18:30" ht="15">
      <c r="R1117" s="43"/>
      <c r="S1117" s="43"/>
      <c r="T1117" s="43"/>
      <c r="U1117" s="43"/>
      <c r="V1117" s="43"/>
      <c r="W1117" s="43"/>
      <c r="X1117" s="43"/>
      <c r="Y1117" s="43"/>
      <c r="Z1117" s="43"/>
      <c r="AA1117" s="43"/>
      <c r="AB1117" s="43"/>
      <c r="AC1117" s="43"/>
      <c r="AD1117" s="43"/>
    </row>
    <row r="1118" spans="18:30" ht="15">
      <c r="R1118" s="43"/>
      <c r="S1118" s="43"/>
      <c r="T1118" s="43"/>
      <c r="U1118" s="43"/>
      <c r="V1118" s="43"/>
      <c r="W1118" s="43"/>
      <c r="X1118" s="43"/>
      <c r="Y1118" s="43"/>
      <c r="Z1118" s="43"/>
      <c r="AA1118" s="43"/>
      <c r="AB1118" s="43"/>
      <c r="AC1118" s="43"/>
      <c r="AD1118" s="43"/>
    </row>
    <row r="1119" spans="18:30" ht="15">
      <c r="R1119" s="43"/>
      <c r="S1119" s="43"/>
      <c r="T1119" s="43"/>
      <c r="U1119" s="43"/>
      <c r="V1119" s="43"/>
      <c r="W1119" s="43"/>
      <c r="X1119" s="43"/>
      <c r="Y1119" s="43"/>
      <c r="Z1119" s="43"/>
      <c r="AA1119" s="43"/>
      <c r="AB1119" s="43"/>
      <c r="AC1119" s="43"/>
      <c r="AD1119" s="43"/>
    </row>
    <row r="1120" spans="18:30" ht="15">
      <c r="R1120" s="43"/>
      <c r="S1120" s="43"/>
      <c r="T1120" s="43"/>
      <c r="U1120" s="43"/>
      <c r="V1120" s="43"/>
      <c r="W1120" s="43"/>
      <c r="X1120" s="43"/>
      <c r="Y1120" s="43"/>
      <c r="Z1120" s="43"/>
      <c r="AA1120" s="43"/>
      <c r="AB1120" s="43"/>
      <c r="AC1120" s="43"/>
      <c r="AD1120" s="43"/>
    </row>
    <row r="1121" spans="18:30" ht="15">
      <c r="R1121" s="43"/>
      <c r="S1121" s="43"/>
      <c r="T1121" s="43"/>
      <c r="U1121" s="43"/>
      <c r="V1121" s="43"/>
      <c r="W1121" s="43"/>
      <c r="X1121" s="43"/>
      <c r="Y1121" s="43"/>
      <c r="Z1121" s="43"/>
      <c r="AA1121" s="43"/>
      <c r="AB1121" s="43"/>
      <c r="AC1121" s="43"/>
      <c r="AD1121" s="43"/>
    </row>
    <row r="1122" spans="18:30" ht="15">
      <c r="R1122" s="43"/>
      <c r="S1122" s="43"/>
      <c r="T1122" s="43"/>
      <c r="U1122" s="43"/>
      <c r="V1122" s="43"/>
      <c r="W1122" s="43"/>
      <c r="X1122" s="43"/>
      <c r="Y1122" s="43"/>
      <c r="Z1122" s="43"/>
      <c r="AA1122" s="43"/>
      <c r="AB1122" s="43"/>
      <c r="AC1122" s="43"/>
      <c r="AD1122" s="43"/>
    </row>
    <row r="1123" spans="18:30" ht="15">
      <c r="R1123" s="43"/>
      <c r="S1123" s="43"/>
      <c r="T1123" s="43"/>
      <c r="U1123" s="43"/>
      <c r="V1123" s="43"/>
      <c r="W1123" s="43"/>
      <c r="X1123" s="43"/>
      <c r="Y1123" s="43"/>
      <c r="Z1123" s="43"/>
      <c r="AA1123" s="43"/>
      <c r="AB1123" s="43"/>
      <c r="AC1123" s="43"/>
      <c r="AD1123" s="43"/>
    </row>
    <row r="1124" spans="18:30" ht="15">
      <c r="R1124" s="43"/>
      <c r="S1124" s="43"/>
      <c r="T1124" s="43"/>
      <c r="U1124" s="43"/>
      <c r="V1124" s="43"/>
      <c r="W1124" s="43"/>
      <c r="X1124" s="43"/>
      <c r="Y1124" s="43"/>
      <c r="Z1124" s="43"/>
      <c r="AA1124" s="43"/>
      <c r="AB1124" s="43"/>
      <c r="AC1124" s="43"/>
      <c r="AD1124" s="43"/>
    </row>
    <row r="1125" spans="18:30" ht="15">
      <c r="R1125" s="43"/>
      <c r="S1125" s="43"/>
      <c r="T1125" s="43"/>
      <c r="U1125" s="43"/>
      <c r="V1125" s="43"/>
      <c r="W1125" s="43"/>
      <c r="X1125" s="43"/>
      <c r="Y1125" s="43"/>
      <c r="Z1125" s="43"/>
      <c r="AA1125" s="43"/>
      <c r="AB1125" s="43"/>
      <c r="AC1125" s="43"/>
      <c r="AD1125" s="43"/>
    </row>
    <row r="1126" spans="18:30" ht="15">
      <c r="R1126" s="43"/>
      <c r="S1126" s="43"/>
      <c r="T1126" s="43"/>
      <c r="U1126" s="43"/>
      <c r="V1126" s="43"/>
      <c r="W1126" s="43"/>
      <c r="X1126" s="43"/>
      <c r="Y1126" s="43"/>
      <c r="Z1126" s="43"/>
      <c r="AA1126" s="43"/>
      <c r="AB1126" s="43"/>
      <c r="AC1126" s="43"/>
      <c r="AD1126" s="43"/>
    </row>
    <row r="1127" spans="18:30" ht="15">
      <c r="R1127" s="43"/>
      <c r="S1127" s="43"/>
      <c r="T1127" s="43"/>
      <c r="U1127" s="43"/>
      <c r="V1127" s="43"/>
      <c r="W1127" s="43"/>
      <c r="X1127" s="43"/>
      <c r="Y1127" s="43"/>
      <c r="Z1127" s="43"/>
      <c r="AA1127" s="43"/>
      <c r="AB1127" s="43"/>
      <c r="AC1127" s="43"/>
      <c r="AD1127" s="43"/>
    </row>
    <row r="1128" spans="18:30" ht="15">
      <c r="R1128" s="43"/>
      <c r="S1128" s="43"/>
      <c r="T1128" s="43"/>
      <c r="U1128" s="43"/>
      <c r="V1128" s="43"/>
      <c r="W1128" s="43"/>
      <c r="X1128" s="43"/>
      <c r="Y1128" s="43"/>
      <c r="Z1128" s="43"/>
      <c r="AA1128" s="43"/>
      <c r="AB1128" s="43"/>
      <c r="AC1128" s="43"/>
      <c r="AD1128" s="43"/>
    </row>
    <row r="1129" spans="18:30" ht="15">
      <c r="R1129" s="43"/>
      <c r="S1129" s="43"/>
      <c r="T1129" s="43"/>
      <c r="U1129" s="43"/>
      <c r="V1129" s="43"/>
      <c r="W1129" s="43"/>
      <c r="X1129" s="43"/>
      <c r="Y1129" s="43"/>
      <c r="Z1129" s="43"/>
      <c r="AA1129" s="43"/>
      <c r="AB1129" s="43"/>
      <c r="AC1129" s="43"/>
      <c r="AD1129" s="43"/>
    </row>
    <row r="1130" spans="18:30" ht="15">
      <c r="R1130" s="43"/>
      <c r="S1130" s="43"/>
      <c r="T1130" s="43"/>
      <c r="U1130" s="43"/>
      <c r="V1130" s="43"/>
      <c r="W1130" s="43"/>
      <c r="X1130" s="43"/>
      <c r="Y1130" s="43"/>
      <c r="Z1130" s="43"/>
      <c r="AA1130" s="43"/>
      <c r="AB1130" s="43"/>
      <c r="AC1130" s="43"/>
      <c r="AD1130" s="43"/>
    </row>
    <row r="1131" spans="18:30" ht="15">
      <c r="R1131" s="43"/>
      <c r="S1131" s="43"/>
      <c r="T1131" s="43"/>
      <c r="U1131" s="43"/>
      <c r="V1131" s="43"/>
      <c r="W1131" s="43"/>
      <c r="X1131" s="43"/>
      <c r="Y1131" s="43"/>
      <c r="Z1131" s="43"/>
      <c r="AA1131" s="43"/>
      <c r="AB1131" s="43"/>
      <c r="AC1131" s="43"/>
      <c r="AD1131" s="43"/>
    </row>
    <row r="1132" spans="18:30" ht="15">
      <c r="R1132" s="43"/>
      <c r="S1132" s="43"/>
      <c r="T1132" s="43"/>
      <c r="U1132" s="43"/>
      <c r="V1132" s="43"/>
      <c r="W1132" s="43"/>
      <c r="X1132" s="43"/>
      <c r="Y1132" s="43"/>
      <c r="Z1132" s="43"/>
      <c r="AA1132" s="43"/>
      <c r="AB1132" s="43"/>
      <c r="AC1132" s="43"/>
      <c r="AD1132" s="43"/>
    </row>
    <row r="1133" spans="18:30" ht="15">
      <c r="R1133" s="43"/>
      <c r="S1133" s="43"/>
      <c r="T1133" s="43"/>
      <c r="U1133" s="43"/>
      <c r="V1133" s="43"/>
      <c r="W1133" s="43"/>
      <c r="X1133" s="43"/>
      <c r="Y1133" s="43"/>
      <c r="Z1133" s="43"/>
      <c r="AA1133" s="43"/>
      <c r="AB1133" s="43"/>
      <c r="AC1133" s="43"/>
      <c r="AD1133" s="43"/>
    </row>
    <row r="1134" spans="18:30" ht="15">
      <c r="R1134" s="43"/>
      <c r="S1134" s="43"/>
      <c r="T1134" s="43"/>
      <c r="U1134" s="43"/>
      <c r="V1134" s="43"/>
      <c r="W1134" s="43"/>
      <c r="X1134" s="43"/>
      <c r="Y1134" s="43"/>
      <c r="Z1134" s="43"/>
      <c r="AA1134" s="43"/>
      <c r="AB1134" s="43"/>
      <c r="AC1134" s="43"/>
      <c r="AD1134" s="43"/>
    </row>
    <row r="1135" spans="18:30" ht="15">
      <c r="R1135" s="43"/>
      <c r="S1135" s="43"/>
      <c r="T1135" s="43"/>
      <c r="U1135" s="43"/>
      <c r="V1135" s="43"/>
      <c r="W1135" s="43"/>
      <c r="X1135" s="43"/>
      <c r="Y1135" s="43"/>
      <c r="Z1135" s="43"/>
      <c r="AA1135" s="43"/>
      <c r="AB1135" s="43"/>
      <c r="AC1135" s="43"/>
      <c r="AD1135" s="43"/>
    </row>
    <row r="1136" spans="18:30" ht="15">
      <c r="R1136" s="43"/>
      <c r="S1136" s="43"/>
      <c r="T1136" s="43"/>
      <c r="U1136" s="43"/>
      <c r="V1136" s="43"/>
      <c r="W1136" s="43"/>
      <c r="X1136" s="43"/>
      <c r="Y1136" s="43"/>
      <c r="Z1136" s="43"/>
      <c r="AA1136" s="43"/>
      <c r="AB1136" s="43"/>
      <c r="AC1136" s="43"/>
      <c r="AD1136" s="43"/>
    </row>
    <row r="1137" spans="18:30" ht="15">
      <c r="R1137" s="43"/>
      <c r="S1137" s="43"/>
      <c r="T1137" s="43"/>
      <c r="U1137" s="43"/>
      <c r="V1137" s="43"/>
      <c r="W1137" s="43"/>
      <c r="X1137" s="43"/>
      <c r="Y1137" s="43"/>
      <c r="Z1137" s="43"/>
      <c r="AA1137" s="43"/>
      <c r="AB1137" s="43"/>
      <c r="AC1137" s="43"/>
      <c r="AD1137" s="43"/>
    </row>
    <row r="1138" spans="18:30" ht="15">
      <c r="R1138" s="43"/>
      <c r="S1138" s="43"/>
      <c r="T1138" s="43"/>
      <c r="U1138" s="43"/>
      <c r="V1138" s="43"/>
      <c r="W1138" s="43"/>
      <c r="X1138" s="43"/>
      <c r="Y1138" s="43"/>
      <c r="Z1138" s="43"/>
      <c r="AA1138" s="43"/>
      <c r="AB1138" s="43"/>
      <c r="AC1138" s="43"/>
      <c r="AD1138" s="43"/>
    </row>
    <row r="1139" spans="18:30" ht="15">
      <c r="R1139" s="43"/>
      <c r="S1139" s="43"/>
      <c r="T1139" s="43"/>
      <c r="U1139" s="43"/>
      <c r="V1139" s="43"/>
      <c r="W1139" s="43"/>
      <c r="X1139" s="43"/>
      <c r="Y1139" s="43"/>
      <c r="Z1139" s="43"/>
      <c r="AA1139" s="43"/>
      <c r="AB1139" s="43"/>
      <c r="AC1139" s="43"/>
      <c r="AD1139" s="43"/>
    </row>
    <row r="1140" spans="18:30" ht="15">
      <c r="R1140" s="43"/>
      <c r="S1140" s="43"/>
      <c r="T1140" s="43"/>
      <c r="U1140" s="43"/>
      <c r="V1140" s="43"/>
      <c r="W1140" s="43"/>
      <c r="X1140" s="43"/>
      <c r="Y1140" s="43"/>
      <c r="Z1140" s="43"/>
      <c r="AA1140" s="43"/>
      <c r="AB1140" s="43"/>
      <c r="AC1140" s="43"/>
      <c r="AD1140" s="43"/>
    </row>
    <row r="1141" spans="18:30" ht="15">
      <c r="R1141" s="43"/>
      <c r="S1141" s="43"/>
      <c r="T1141" s="43"/>
      <c r="U1141" s="43"/>
      <c r="V1141" s="43"/>
      <c r="W1141" s="43"/>
      <c r="X1141" s="43"/>
      <c r="Y1141" s="43"/>
      <c r="Z1141" s="43"/>
      <c r="AA1141" s="43"/>
      <c r="AB1141" s="43"/>
      <c r="AC1141" s="43"/>
      <c r="AD1141" s="43"/>
    </row>
    <row r="1142" spans="18:30" ht="15">
      <c r="R1142" s="43"/>
      <c r="S1142" s="43"/>
      <c r="T1142" s="43"/>
      <c r="U1142" s="43"/>
      <c r="V1142" s="43"/>
      <c r="W1142" s="43"/>
      <c r="X1142" s="43"/>
      <c r="Y1142" s="43"/>
      <c r="Z1142" s="43"/>
      <c r="AA1142" s="43"/>
      <c r="AB1142" s="43"/>
      <c r="AC1142" s="43"/>
      <c r="AD1142" s="43"/>
    </row>
    <row r="1143" spans="18:30" ht="15">
      <c r="R1143" s="43"/>
      <c r="S1143" s="43"/>
      <c r="T1143" s="43"/>
      <c r="U1143" s="43"/>
      <c r="V1143" s="43"/>
      <c r="W1143" s="43"/>
      <c r="X1143" s="43"/>
      <c r="Y1143" s="43"/>
      <c r="Z1143" s="43"/>
      <c r="AA1143" s="43"/>
      <c r="AB1143" s="43"/>
      <c r="AC1143" s="43"/>
      <c r="AD1143" s="43"/>
    </row>
    <row r="1144" spans="18:30" ht="15">
      <c r="R1144" s="43"/>
      <c r="S1144" s="43"/>
      <c r="T1144" s="43"/>
      <c r="U1144" s="43"/>
      <c r="V1144" s="43"/>
      <c r="W1144" s="43"/>
      <c r="X1144" s="43"/>
      <c r="Y1144" s="43"/>
      <c r="Z1144" s="43"/>
      <c r="AA1144" s="43"/>
      <c r="AB1144" s="43"/>
      <c r="AC1144" s="43"/>
      <c r="AD1144" s="43"/>
    </row>
    <row r="1145" spans="18:30" ht="15">
      <c r="R1145" s="43"/>
      <c r="S1145" s="43"/>
      <c r="T1145" s="43"/>
      <c r="U1145" s="43"/>
      <c r="V1145" s="43"/>
      <c r="W1145" s="43"/>
      <c r="X1145" s="43"/>
      <c r="Y1145" s="43"/>
      <c r="Z1145" s="43"/>
      <c r="AA1145" s="43"/>
      <c r="AB1145" s="43"/>
      <c r="AC1145" s="43"/>
      <c r="AD1145" s="43"/>
    </row>
    <row r="1146" spans="18:30" ht="15">
      <c r="R1146" s="43"/>
      <c r="S1146" s="43"/>
      <c r="T1146" s="43"/>
      <c r="U1146" s="43"/>
      <c r="V1146" s="43"/>
      <c r="W1146" s="43"/>
      <c r="X1146" s="43"/>
      <c r="Y1146" s="43"/>
      <c r="Z1146" s="43"/>
      <c r="AA1146" s="43"/>
      <c r="AB1146" s="43"/>
      <c r="AC1146" s="43"/>
      <c r="AD1146" s="43"/>
    </row>
    <row r="1147" spans="18:30" ht="15">
      <c r="R1147" s="43"/>
      <c r="S1147" s="43"/>
      <c r="T1147" s="43"/>
      <c r="U1147" s="43"/>
      <c r="V1147" s="43"/>
      <c r="W1147" s="43"/>
      <c r="X1147" s="43"/>
      <c r="Y1147" s="43"/>
      <c r="Z1147" s="43"/>
      <c r="AA1147" s="43"/>
      <c r="AB1147" s="43"/>
      <c r="AC1147" s="43"/>
      <c r="AD1147" s="43"/>
    </row>
    <row r="1148" spans="18:30" ht="15">
      <c r="R1148" s="43"/>
      <c r="S1148" s="43"/>
      <c r="T1148" s="43"/>
      <c r="U1148" s="43"/>
      <c r="V1148" s="43"/>
      <c r="W1148" s="43"/>
      <c r="X1148" s="43"/>
      <c r="Y1148" s="43"/>
      <c r="Z1148" s="43"/>
      <c r="AA1148" s="43"/>
      <c r="AB1148" s="43"/>
      <c r="AC1148" s="43"/>
      <c r="AD1148" s="43"/>
    </row>
    <row r="1149" spans="18:30" ht="15">
      <c r="R1149" s="43"/>
      <c r="S1149" s="43"/>
      <c r="T1149" s="43"/>
      <c r="U1149" s="43"/>
      <c r="V1149" s="43"/>
      <c r="W1149" s="43"/>
      <c r="X1149" s="43"/>
      <c r="Y1149" s="43"/>
      <c r="Z1149" s="43"/>
      <c r="AA1149" s="43"/>
      <c r="AB1149" s="43"/>
      <c r="AC1149" s="43"/>
      <c r="AD1149" s="43"/>
    </row>
    <row r="1150" spans="18:30" ht="15">
      <c r="R1150" s="43"/>
      <c r="S1150" s="43"/>
      <c r="T1150" s="43"/>
      <c r="U1150" s="43"/>
      <c r="V1150" s="43"/>
      <c r="W1150" s="43"/>
      <c r="X1150" s="43"/>
      <c r="Y1150" s="43"/>
      <c r="Z1150" s="43"/>
      <c r="AA1150" s="43"/>
      <c r="AB1150" s="43"/>
      <c r="AC1150" s="43"/>
      <c r="AD1150" s="43"/>
    </row>
    <row r="1151" spans="18:30" ht="15">
      <c r="R1151" s="43"/>
      <c r="S1151" s="43"/>
      <c r="T1151" s="43"/>
      <c r="U1151" s="43"/>
      <c r="V1151" s="43"/>
      <c r="W1151" s="43"/>
      <c r="X1151" s="43"/>
      <c r="Y1151" s="43"/>
      <c r="Z1151" s="43"/>
      <c r="AA1151" s="43"/>
      <c r="AB1151" s="43"/>
      <c r="AC1151" s="43"/>
      <c r="AD1151" s="43"/>
    </row>
    <row r="1152" spans="18:30" ht="15">
      <c r="R1152" s="43"/>
      <c r="S1152" s="43"/>
      <c r="T1152" s="43"/>
      <c r="U1152" s="43"/>
      <c r="V1152" s="43"/>
      <c r="W1152" s="43"/>
      <c r="X1152" s="43"/>
      <c r="Y1152" s="43"/>
      <c r="Z1152" s="43"/>
      <c r="AA1152" s="43"/>
      <c r="AB1152" s="43"/>
      <c r="AC1152" s="43"/>
      <c r="AD1152" s="43"/>
    </row>
    <row r="1153" spans="18:30" ht="15">
      <c r="R1153" s="43"/>
      <c r="S1153" s="43"/>
      <c r="T1153" s="43"/>
      <c r="U1153" s="43"/>
      <c r="V1153" s="43"/>
      <c r="W1153" s="43"/>
      <c r="X1153" s="43"/>
      <c r="Y1153" s="43"/>
      <c r="Z1153" s="43"/>
      <c r="AA1153" s="43"/>
      <c r="AB1153" s="43"/>
      <c r="AC1153" s="43"/>
      <c r="AD1153" s="43"/>
    </row>
    <row r="1154" spans="18:30" ht="15">
      <c r="R1154" s="43"/>
      <c r="S1154" s="43"/>
      <c r="T1154" s="43"/>
      <c r="U1154" s="43"/>
      <c r="V1154" s="43"/>
      <c r="W1154" s="43"/>
      <c r="X1154" s="43"/>
      <c r="Y1154" s="43"/>
      <c r="Z1154" s="43"/>
      <c r="AA1154" s="43"/>
      <c r="AB1154" s="43"/>
      <c r="AC1154" s="43"/>
      <c r="AD1154" s="43"/>
    </row>
    <row r="1155" spans="18:30" ht="15">
      <c r="R1155" s="43"/>
      <c r="S1155" s="43"/>
      <c r="T1155" s="43"/>
      <c r="U1155" s="43"/>
      <c r="V1155" s="43"/>
      <c r="W1155" s="43"/>
      <c r="X1155" s="43"/>
      <c r="Y1155" s="43"/>
      <c r="Z1155" s="43"/>
      <c r="AA1155" s="43"/>
      <c r="AB1155" s="43"/>
      <c r="AC1155" s="43"/>
      <c r="AD1155" s="43"/>
    </row>
    <row r="1156" spans="18:30" ht="15">
      <c r="R1156" s="43"/>
      <c r="S1156" s="43"/>
      <c r="T1156" s="43"/>
      <c r="U1156" s="43"/>
      <c r="V1156" s="43"/>
      <c r="W1156" s="43"/>
      <c r="X1156" s="43"/>
      <c r="Y1156" s="43"/>
      <c r="Z1156" s="43"/>
      <c r="AA1156" s="43"/>
      <c r="AB1156" s="43"/>
      <c r="AC1156" s="43"/>
      <c r="AD1156" s="43"/>
    </row>
    <row r="1157" spans="18:30" ht="15">
      <c r="R1157" s="43"/>
      <c r="S1157" s="43"/>
      <c r="T1157" s="43"/>
      <c r="U1157" s="43"/>
      <c r="V1157" s="43"/>
      <c r="W1157" s="43"/>
      <c r="X1157" s="43"/>
      <c r="Y1157" s="43"/>
      <c r="Z1157" s="43"/>
      <c r="AA1157" s="43"/>
      <c r="AB1157" s="43"/>
      <c r="AC1157" s="43"/>
      <c r="AD1157" s="43"/>
    </row>
    <row r="1158" spans="18:30" ht="15">
      <c r="R1158" s="43"/>
      <c r="S1158" s="43"/>
      <c r="T1158" s="43"/>
      <c r="U1158" s="43"/>
      <c r="V1158" s="43"/>
      <c r="W1158" s="43"/>
      <c r="X1158" s="43"/>
      <c r="Y1158" s="43"/>
      <c r="Z1158" s="43"/>
      <c r="AA1158" s="43"/>
      <c r="AB1158" s="43"/>
      <c r="AC1158" s="43"/>
      <c r="AD1158" s="43"/>
    </row>
    <row r="1159" spans="18:30" ht="15">
      <c r="R1159" s="43"/>
      <c r="S1159" s="43"/>
      <c r="T1159" s="43"/>
      <c r="U1159" s="43"/>
      <c r="V1159" s="43"/>
      <c r="W1159" s="43"/>
      <c r="X1159" s="43"/>
      <c r="Y1159" s="43"/>
      <c r="Z1159" s="43"/>
      <c r="AA1159" s="43"/>
      <c r="AB1159" s="43"/>
      <c r="AC1159" s="43"/>
      <c r="AD1159" s="43"/>
    </row>
    <row r="1160" spans="18:30" ht="15">
      <c r="R1160" s="43"/>
      <c r="S1160" s="43"/>
      <c r="T1160" s="43"/>
      <c r="U1160" s="43"/>
      <c r="V1160" s="43"/>
      <c r="W1160" s="43"/>
      <c r="X1160" s="43"/>
      <c r="Y1160" s="43"/>
      <c r="Z1160" s="43"/>
      <c r="AA1160" s="43"/>
      <c r="AB1160" s="43"/>
      <c r="AC1160" s="43"/>
      <c r="AD1160" s="43"/>
    </row>
    <row r="1161" spans="18:30" ht="15">
      <c r="R1161" s="43"/>
      <c r="S1161" s="43"/>
      <c r="T1161" s="43"/>
      <c r="U1161" s="43"/>
      <c r="V1161" s="43"/>
      <c r="W1161" s="43"/>
      <c r="X1161" s="43"/>
      <c r="Y1161" s="43"/>
      <c r="Z1161" s="43"/>
      <c r="AA1161" s="43"/>
      <c r="AB1161" s="43"/>
      <c r="AC1161" s="43"/>
      <c r="AD1161" s="43"/>
    </row>
    <row r="1162" spans="18:30" ht="15">
      <c r="R1162" s="43"/>
      <c r="S1162" s="43"/>
      <c r="T1162" s="43"/>
      <c r="U1162" s="43"/>
      <c r="V1162" s="43"/>
      <c r="W1162" s="43"/>
      <c r="X1162" s="43"/>
      <c r="Y1162" s="43"/>
      <c r="Z1162" s="43"/>
      <c r="AA1162" s="43"/>
      <c r="AB1162" s="43"/>
      <c r="AC1162" s="43"/>
      <c r="AD1162" s="43"/>
    </row>
    <row r="1163" spans="18:30" ht="15">
      <c r="R1163" s="43"/>
      <c r="S1163" s="43"/>
      <c r="T1163" s="43"/>
      <c r="U1163" s="43"/>
      <c r="V1163" s="43"/>
      <c r="W1163" s="43"/>
      <c r="X1163" s="43"/>
      <c r="Y1163" s="43"/>
      <c r="Z1163" s="43"/>
      <c r="AA1163" s="43"/>
      <c r="AB1163" s="43"/>
      <c r="AC1163" s="43"/>
      <c r="AD1163" s="43"/>
    </row>
    <row r="1164" spans="18:30" ht="15">
      <c r="R1164" s="43"/>
      <c r="S1164" s="43"/>
      <c r="T1164" s="43"/>
      <c r="U1164" s="43"/>
      <c r="V1164" s="43"/>
      <c r="W1164" s="43"/>
      <c r="X1164" s="43"/>
      <c r="Y1164" s="43"/>
      <c r="Z1164" s="43"/>
      <c r="AA1164" s="43"/>
      <c r="AB1164" s="43"/>
      <c r="AC1164" s="43"/>
      <c r="AD1164" s="43"/>
    </row>
    <row r="1165" spans="18:30" ht="15">
      <c r="R1165" s="43"/>
      <c r="S1165" s="43"/>
      <c r="T1165" s="43"/>
      <c r="U1165" s="43"/>
      <c r="V1165" s="43"/>
      <c r="W1165" s="43"/>
      <c r="X1165" s="43"/>
      <c r="Y1165" s="43"/>
      <c r="Z1165" s="43"/>
      <c r="AA1165" s="43"/>
      <c r="AB1165" s="43"/>
      <c r="AC1165" s="43"/>
      <c r="AD1165" s="43"/>
    </row>
    <row r="1166" spans="18:30" ht="15">
      <c r="R1166" s="43"/>
      <c r="S1166" s="43"/>
      <c r="T1166" s="43"/>
      <c r="U1166" s="43"/>
      <c r="V1166" s="43"/>
      <c r="W1166" s="43"/>
      <c r="X1166" s="43"/>
      <c r="Y1166" s="43"/>
      <c r="Z1166" s="43"/>
      <c r="AA1166" s="43"/>
      <c r="AB1166" s="43"/>
      <c r="AC1166" s="43"/>
      <c r="AD1166" s="43"/>
    </row>
    <row r="1167" spans="18:30" ht="15">
      <c r="R1167" s="43"/>
      <c r="S1167" s="43"/>
      <c r="T1167" s="43"/>
      <c r="U1167" s="43"/>
      <c r="V1167" s="43"/>
      <c r="W1167" s="43"/>
      <c r="X1167" s="43"/>
      <c r="Y1167" s="43"/>
      <c r="Z1167" s="43"/>
      <c r="AA1167" s="43"/>
      <c r="AB1167" s="43"/>
      <c r="AC1167" s="43"/>
      <c r="AD1167" s="43"/>
    </row>
    <row r="1168" spans="18:30" ht="15">
      <c r="R1168" s="43"/>
      <c r="S1168" s="43"/>
      <c r="T1168" s="43"/>
      <c r="U1168" s="43"/>
      <c r="V1168" s="43"/>
      <c r="W1168" s="43"/>
      <c r="X1168" s="43"/>
      <c r="Y1168" s="43"/>
      <c r="Z1168" s="43"/>
      <c r="AA1168" s="43"/>
      <c r="AB1168" s="43"/>
      <c r="AC1168" s="43"/>
      <c r="AD1168" s="43"/>
    </row>
    <row r="1169" spans="18:30" ht="15">
      <c r="R1169" s="43"/>
      <c r="S1169" s="43"/>
      <c r="T1169" s="43"/>
      <c r="U1169" s="43"/>
      <c r="V1169" s="43"/>
      <c r="W1169" s="43"/>
      <c r="X1169" s="43"/>
      <c r="Y1169" s="43"/>
      <c r="Z1169" s="43"/>
      <c r="AA1169" s="43"/>
      <c r="AB1169" s="43"/>
      <c r="AC1169" s="43"/>
      <c r="AD1169" s="43"/>
    </row>
    <row r="1170" spans="18:30" ht="15">
      <c r="R1170" s="43"/>
      <c r="S1170" s="43"/>
      <c r="T1170" s="43"/>
      <c r="U1170" s="43"/>
      <c r="V1170" s="43"/>
      <c r="W1170" s="43"/>
      <c r="X1170" s="43"/>
      <c r="Y1170" s="43"/>
      <c r="Z1170" s="43"/>
      <c r="AA1170" s="43"/>
      <c r="AB1170" s="43"/>
      <c r="AC1170" s="43"/>
      <c r="AD1170" s="43"/>
    </row>
    <row r="1171" spans="18:30" ht="15">
      <c r="R1171" s="43"/>
      <c r="S1171" s="43"/>
      <c r="T1171" s="43"/>
      <c r="U1171" s="43"/>
      <c r="V1171" s="43"/>
      <c r="W1171" s="43"/>
      <c r="X1171" s="43"/>
      <c r="Y1171" s="43"/>
      <c r="Z1171" s="43"/>
      <c r="AA1171" s="43"/>
      <c r="AB1171" s="43"/>
      <c r="AC1171" s="43"/>
      <c r="AD1171" s="43"/>
    </row>
    <row r="1172" spans="18:30" ht="15">
      <c r="R1172" s="43"/>
      <c r="S1172" s="43"/>
      <c r="T1172" s="43"/>
      <c r="U1172" s="43"/>
      <c r="V1172" s="43"/>
      <c r="W1172" s="43"/>
      <c r="X1172" s="43"/>
      <c r="Y1172" s="43"/>
      <c r="Z1172" s="43"/>
      <c r="AA1172" s="43"/>
      <c r="AB1172" s="43"/>
      <c r="AC1172" s="43"/>
      <c r="AD1172" s="43"/>
    </row>
    <row r="1173" spans="18:30" ht="15">
      <c r="R1173" s="43"/>
      <c r="S1173" s="43"/>
      <c r="T1173" s="43"/>
      <c r="U1173" s="43"/>
      <c r="V1173" s="43"/>
      <c r="W1173" s="43"/>
      <c r="X1173" s="43"/>
      <c r="Y1173" s="43"/>
      <c r="Z1173" s="43"/>
      <c r="AA1173" s="43"/>
      <c r="AB1173" s="43"/>
      <c r="AC1173" s="43"/>
      <c r="AD1173" s="43"/>
    </row>
    <row r="1174" spans="18:30" ht="15">
      <c r="R1174" s="43"/>
      <c r="S1174" s="43"/>
      <c r="T1174" s="43"/>
      <c r="U1174" s="43"/>
      <c r="V1174" s="43"/>
      <c r="W1174" s="43"/>
      <c r="X1174" s="43"/>
      <c r="Y1174" s="43"/>
      <c r="Z1174" s="43"/>
      <c r="AA1174" s="43"/>
      <c r="AB1174" s="43"/>
      <c r="AC1174" s="43"/>
      <c r="AD1174" s="43"/>
    </row>
    <row r="1175" spans="18:30" ht="15">
      <c r="R1175" s="43"/>
      <c r="S1175" s="43"/>
      <c r="T1175" s="43"/>
      <c r="U1175" s="43"/>
      <c r="V1175" s="43"/>
      <c r="W1175" s="43"/>
      <c r="X1175" s="43"/>
      <c r="Y1175" s="43"/>
      <c r="Z1175" s="43"/>
      <c r="AA1175" s="43"/>
      <c r="AB1175" s="43"/>
      <c r="AC1175" s="43"/>
      <c r="AD1175" s="43"/>
    </row>
    <row r="1176" spans="18:30" ht="15">
      <c r="R1176" s="43"/>
      <c r="S1176" s="43"/>
      <c r="T1176" s="43"/>
      <c r="U1176" s="43"/>
      <c r="V1176" s="43"/>
      <c r="W1176" s="43"/>
      <c r="X1176" s="43"/>
      <c r="Y1176" s="43"/>
      <c r="Z1176" s="43"/>
      <c r="AA1176" s="43"/>
      <c r="AB1176" s="43"/>
      <c r="AC1176" s="43"/>
      <c r="AD1176" s="43"/>
    </row>
    <row r="1177" spans="18:30" ht="15">
      <c r="R1177" s="43"/>
      <c r="S1177" s="43"/>
      <c r="T1177" s="43"/>
      <c r="U1177" s="43"/>
      <c r="V1177" s="43"/>
      <c r="W1177" s="43"/>
      <c r="X1177" s="43"/>
      <c r="Y1177" s="43"/>
      <c r="Z1177" s="43"/>
      <c r="AA1177" s="43"/>
      <c r="AB1177" s="43"/>
      <c r="AC1177" s="43"/>
      <c r="AD1177" s="43"/>
    </row>
    <row r="1178" spans="18:30" ht="15">
      <c r="R1178" s="43"/>
      <c r="S1178" s="43"/>
      <c r="T1178" s="43"/>
      <c r="U1178" s="43"/>
      <c r="V1178" s="43"/>
      <c r="W1178" s="43"/>
      <c r="X1178" s="43"/>
      <c r="Y1178" s="43"/>
      <c r="Z1178" s="43"/>
      <c r="AA1178" s="43"/>
      <c r="AB1178" s="43"/>
      <c r="AC1178" s="43"/>
      <c r="AD1178" s="43"/>
    </row>
    <row r="1179" spans="18:30" ht="15">
      <c r="R1179" s="43"/>
      <c r="S1179" s="43"/>
      <c r="T1179" s="43"/>
      <c r="U1179" s="43"/>
      <c r="V1179" s="43"/>
      <c r="W1179" s="43"/>
      <c r="X1179" s="43"/>
      <c r="Y1179" s="43"/>
      <c r="Z1179" s="43"/>
      <c r="AA1179" s="43"/>
      <c r="AB1179" s="43"/>
      <c r="AC1179" s="43"/>
      <c r="AD1179" s="43"/>
    </row>
    <row r="1180" spans="18:30" ht="15">
      <c r="R1180" s="43"/>
      <c r="S1180" s="43"/>
      <c r="T1180" s="43"/>
      <c r="U1180" s="43"/>
      <c r="V1180" s="43"/>
      <c r="W1180" s="43"/>
      <c r="X1180" s="43"/>
      <c r="Y1180" s="43"/>
      <c r="Z1180" s="43"/>
      <c r="AA1180" s="43"/>
      <c r="AB1180" s="43"/>
      <c r="AC1180" s="43"/>
      <c r="AD1180" s="43"/>
    </row>
    <row r="1181" spans="18:30" ht="15">
      <c r="R1181" s="43"/>
      <c r="S1181" s="43"/>
      <c r="T1181" s="43"/>
      <c r="U1181" s="43"/>
      <c r="V1181" s="43"/>
      <c r="W1181" s="43"/>
      <c r="X1181" s="43"/>
      <c r="Y1181" s="43"/>
      <c r="Z1181" s="43"/>
      <c r="AA1181" s="43"/>
      <c r="AB1181" s="43"/>
      <c r="AC1181" s="43"/>
      <c r="AD1181" s="43"/>
    </row>
    <row r="1182" spans="18:30" ht="15">
      <c r="R1182" s="43"/>
      <c r="S1182" s="43"/>
      <c r="T1182" s="43"/>
      <c r="U1182" s="43"/>
      <c r="V1182" s="43"/>
      <c r="W1182" s="43"/>
      <c r="X1182" s="43"/>
      <c r="Y1182" s="43"/>
      <c r="Z1182" s="43"/>
      <c r="AA1182" s="43"/>
      <c r="AB1182" s="43"/>
      <c r="AC1182" s="43"/>
      <c r="AD1182" s="43"/>
    </row>
    <row r="1183" spans="18:30" ht="15">
      <c r="R1183" s="43"/>
      <c r="S1183" s="43"/>
      <c r="T1183" s="43"/>
      <c r="U1183" s="43"/>
      <c r="V1183" s="43"/>
      <c r="W1183" s="43"/>
      <c r="X1183" s="43"/>
      <c r="Y1183" s="43"/>
      <c r="Z1183" s="43"/>
      <c r="AA1183" s="43"/>
      <c r="AB1183" s="43"/>
      <c r="AC1183" s="43"/>
      <c r="AD1183" s="43"/>
    </row>
    <row r="1184" spans="18:30" ht="15">
      <c r="R1184" s="43"/>
      <c r="S1184" s="43"/>
      <c r="T1184" s="43"/>
      <c r="U1184" s="43"/>
      <c r="V1184" s="43"/>
      <c r="W1184" s="43"/>
      <c r="X1184" s="43"/>
      <c r="Y1184" s="43"/>
      <c r="Z1184" s="43"/>
      <c r="AA1184" s="43"/>
      <c r="AB1184" s="43"/>
      <c r="AC1184" s="43"/>
      <c r="AD1184" s="43"/>
    </row>
    <row r="1185" spans="18:30" ht="15">
      <c r="R1185" s="43"/>
      <c r="S1185" s="43"/>
      <c r="T1185" s="43"/>
      <c r="U1185" s="43"/>
      <c r="V1185" s="43"/>
      <c r="W1185" s="43"/>
      <c r="X1185" s="43"/>
      <c r="Y1185" s="43"/>
      <c r="Z1185" s="43"/>
      <c r="AA1185" s="43"/>
      <c r="AB1185" s="43"/>
      <c r="AC1185" s="43"/>
      <c r="AD1185" s="43"/>
    </row>
    <row r="1186" spans="18:30" ht="15">
      <c r="R1186" s="43"/>
      <c r="S1186" s="43"/>
      <c r="T1186" s="43"/>
      <c r="U1186" s="43"/>
      <c r="V1186" s="43"/>
      <c r="W1186" s="43"/>
      <c r="X1186" s="43"/>
      <c r="Y1186" s="43"/>
      <c r="Z1186" s="43"/>
      <c r="AA1186" s="43"/>
      <c r="AB1186" s="43"/>
      <c r="AC1186" s="43"/>
      <c r="AD1186" s="43"/>
    </row>
    <row r="1187" spans="18:30" ht="15">
      <c r="R1187" s="43"/>
      <c r="S1187" s="43"/>
      <c r="T1187" s="43"/>
      <c r="U1187" s="43"/>
      <c r="V1187" s="43"/>
      <c r="W1187" s="43"/>
      <c r="X1187" s="43"/>
      <c r="Y1187" s="43"/>
      <c r="Z1187" s="43"/>
      <c r="AA1187" s="43"/>
      <c r="AB1187" s="43"/>
      <c r="AC1187" s="43"/>
      <c r="AD1187" s="43"/>
    </row>
    <row r="1188" spans="18:30" ht="15">
      <c r="R1188" s="43"/>
      <c r="S1188" s="43"/>
      <c r="T1188" s="43"/>
      <c r="U1188" s="43"/>
      <c r="V1188" s="43"/>
      <c r="W1188" s="43"/>
      <c r="X1188" s="43"/>
      <c r="Y1188" s="43"/>
      <c r="Z1188" s="43"/>
      <c r="AA1188" s="43"/>
      <c r="AB1188" s="43"/>
      <c r="AC1188" s="43"/>
      <c r="AD1188" s="43"/>
    </row>
    <row r="1189" spans="18:30" ht="15">
      <c r="R1189" s="43"/>
      <c r="S1189" s="43"/>
      <c r="T1189" s="43"/>
      <c r="U1189" s="43"/>
      <c r="V1189" s="43"/>
      <c r="W1189" s="43"/>
      <c r="X1189" s="43"/>
      <c r="Y1189" s="43"/>
      <c r="Z1189" s="43"/>
      <c r="AA1189" s="43"/>
      <c r="AB1189" s="43"/>
      <c r="AC1189" s="43"/>
      <c r="AD1189" s="43"/>
    </row>
    <row r="1190" spans="18:30" ht="15">
      <c r="R1190" s="43"/>
      <c r="S1190" s="43"/>
      <c r="T1190" s="43"/>
      <c r="U1190" s="43"/>
      <c r="V1190" s="43"/>
      <c r="W1190" s="43"/>
      <c r="X1190" s="43"/>
      <c r="Y1190" s="43"/>
      <c r="Z1190" s="43"/>
      <c r="AA1190" s="43"/>
      <c r="AB1190" s="43"/>
      <c r="AC1190" s="43"/>
      <c r="AD1190" s="43"/>
    </row>
    <row r="1191" spans="18:30" ht="15">
      <c r="R1191" s="43"/>
      <c r="S1191" s="43"/>
      <c r="T1191" s="43"/>
      <c r="U1191" s="43"/>
      <c r="V1191" s="43"/>
      <c r="W1191" s="43"/>
      <c r="X1191" s="43"/>
      <c r="Y1191" s="43"/>
      <c r="Z1191" s="43"/>
      <c r="AA1191" s="43"/>
      <c r="AB1191" s="43"/>
      <c r="AC1191" s="43"/>
      <c r="AD1191" s="43"/>
    </row>
    <row r="1192" spans="18:30" ht="15">
      <c r="R1192" s="43"/>
      <c r="S1192" s="43"/>
      <c r="T1192" s="43"/>
      <c r="U1192" s="43"/>
      <c r="V1192" s="43"/>
      <c r="W1192" s="43"/>
      <c r="X1192" s="43"/>
      <c r="Y1192" s="43"/>
      <c r="Z1192" s="43"/>
      <c r="AA1192" s="43"/>
      <c r="AB1192" s="43"/>
      <c r="AC1192" s="43"/>
      <c r="AD1192" s="43"/>
    </row>
    <row r="1193" spans="18:30" ht="15">
      <c r="R1193" s="43"/>
      <c r="S1193" s="43"/>
      <c r="T1193" s="43"/>
      <c r="U1193" s="43"/>
      <c r="V1193" s="43"/>
      <c r="W1193" s="43"/>
      <c r="X1193" s="43"/>
      <c r="Y1193" s="43"/>
      <c r="Z1193" s="43"/>
      <c r="AA1193" s="43"/>
      <c r="AB1193" s="43"/>
      <c r="AC1193" s="43"/>
      <c r="AD1193" s="43"/>
    </row>
    <row r="1194" spans="18:30" ht="15">
      <c r="R1194" s="43"/>
      <c r="S1194" s="43"/>
      <c r="T1194" s="43"/>
      <c r="U1194" s="43"/>
      <c r="V1194" s="43"/>
      <c r="W1194" s="43"/>
      <c r="X1194" s="43"/>
      <c r="Y1194" s="43"/>
      <c r="Z1194" s="43"/>
      <c r="AA1194" s="43"/>
      <c r="AB1194" s="43"/>
      <c r="AC1194" s="43"/>
      <c r="AD1194" s="43"/>
    </row>
    <row r="1195" spans="18:30" ht="15">
      <c r="R1195" s="43"/>
      <c r="S1195" s="43"/>
      <c r="T1195" s="43"/>
      <c r="U1195" s="43"/>
      <c r="V1195" s="43"/>
      <c r="W1195" s="43"/>
      <c r="X1195" s="43"/>
      <c r="Y1195" s="43"/>
      <c r="Z1195" s="43"/>
      <c r="AA1195" s="43"/>
      <c r="AB1195" s="43"/>
      <c r="AC1195" s="43"/>
      <c r="AD1195" s="43"/>
    </row>
    <row r="1196" spans="18:30" ht="15">
      <c r="R1196" s="43"/>
      <c r="S1196" s="43"/>
      <c r="T1196" s="43"/>
      <c r="U1196" s="43"/>
      <c r="V1196" s="43"/>
      <c r="W1196" s="43"/>
      <c r="X1196" s="43"/>
      <c r="Y1196" s="43"/>
      <c r="Z1196" s="43"/>
      <c r="AA1196" s="43"/>
      <c r="AB1196" s="43"/>
      <c r="AC1196" s="43"/>
      <c r="AD1196" s="43"/>
    </row>
    <row r="1197" spans="18:30" ht="15">
      <c r="R1197" s="43"/>
      <c r="S1197" s="43"/>
      <c r="T1197" s="43"/>
      <c r="U1197" s="43"/>
      <c r="V1197" s="43"/>
      <c r="W1197" s="43"/>
      <c r="X1197" s="43"/>
      <c r="Y1197" s="43"/>
      <c r="Z1197" s="43"/>
      <c r="AA1197" s="43"/>
      <c r="AB1197" s="43"/>
      <c r="AC1197" s="43"/>
      <c r="AD1197" s="43"/>
    </row>
    <row r="1198" spans="18:30" ht="15">
      <c r="R1198" s="43"/>
      <c r="S1198" s="43"/>
      <c r="T1198" s="43"/>
      <c r="U1198" s="43"/>
      <c r="V1198" s="43"/>
      <c r="W1198" s="43"/>
      <c r="X1198" s="43"/>
      <c r="Y1198" s="43"/>
      <c r="Z1198" s="43"/>
      <c r="AA1198" s="43"/>
      <c r="AB1198" s="43"/>
      <c r="AC1198" s="43"/>
      <c r="AD1198" s="43"/>
    </row>
    <row r="1199" spans="18:30" ht="15">
      <c r="R1199" s="43"/>
      <c r="S1199" s="43"/>
      <c r="T1199" s="43"/>
      <c r="U1199" s="43"/>
      <c r="V1199" s="43"/>
      <c r="W1199" s="43"/>
      <c r="X1199" s="43"/>
      <c r="Y1199" s="43"/>
      <c r="Z1199" s="43"/>
      <c r="AA1199" s="43"/>
      <c r="AB1199" s="43"/>
      <c r="AC1199" s="43"/>
      <c r="AD1199" s="43"/>
    </row>
    <row r="1200" spans="18:30" ht="15">
      <c r="R1200" s="43"/>
      <c r="S1200" s="43"/>
      <c r="T1200" s="43"/>
      <c r="U1200" s="43"/>
      <c r="V1200" s="43"/>
      <c r="W1200" s="43"/>
      <c r="X1200" s="43"/>
      <c r="Y1200" s="43"/>
      <c r="Z1200" s="43"/>
      <c r="AA1200" s="43"/>
      <c r="AB1200" s="43"/>
      <c r="AC1200" s="43"/>
      <c r="AD1200" s="43"/>
    </row>
    <row r="1201" spans="18:30" ht="15">
      <c r="R1201" s="43"/>
      <c r="S1201" s="43"/>
      <c r="T1201" s="43"/>
      <c r="U1201" s="43"/>
      <c r="V1201" s="43"/>
      <c r="W1201" s="43"/>
      <c r="X1201" s="43"/>
      <c r="Y1201" s="43"/>
      <c r="Z1201" s="43"/>
      <c r="AA1201" s="43"/>
      <c r="AB1201" s="43"/>
      <c r="AC1201" s="43"/>
      <c r="AD1201" s="43"/>
    </row>
    <row r="1202" spans="18:30" ht="15">
      <c r="R1202" s="43"/>
      <c r="S1202" s="43"/>
      <c r="T1202" s="43"/>
      <c r="U1202" s="43"/>
      <c r="V1202" s="43"/>
      <c r="W1202" s="43"/>
      <c r="X1202" s="43"/>
      <c r="Y1202" s="43"/>
      <c r="Z1202" s="43"/>
      <c r="AA1202" s="43"/>
      <c r="AB1202" s="43"/>
      <c r="AC1202" s="43"/>
      <c r="AD1202" s="43"/>
    </row>
    <row r="1203" spans="18:30" ht="15">
      <c r="R1203" s="43"/>
      <c r="S1203" s="43"/>
      <c r="T1203" s="43"/>
      <c r="U1203" s="43"/>
      <c r="V1203" s="43"/>
      <c r="W1203" s="43"/>
      <c r="X1203" s="43"/>
      <c r="Y1203" s="43"/>
      <c r="Z1203" s="43"/>
      <c r="AA1203" s="43"/>
      <c r="AB1203" s="43"/>
      <c r="AC1203" s="43"/>
      <c r="AD1203" s="43"/>
    </row>
    <row r="1204" spans="18:30" ht="15">
      <c r="R1204" s="43"/>
      <c r="S1204" s="43"/>
      <c r="T1204" s="43"/>
      <c r="U1204" s="43"/>
      <c r="V1204" s="43"/>
      <c r="W1204" s="43"/>
      <c r="X1204" s="43"/>
      <c r="Y1204" s="43"/>
      <c r="Z1204" s="43"/>
      <c r="AA1204" s="43"/>
      <c r="AB1204" s="43"/>
      <c r="AC1204" s="43"/>
      <c r="AD1204" s="43"/>
    </row>
    <row r="1205" spans="18:30" ht="15">
      <c r="R1205" s="43"/>
      <c r="S1205" s="43"/>
      <c r="T1205" s="43"/>
      <c r="U1205" s="43"/>
      <c r="V1205" s="43"/>
      <c r="W1205" s="43"/>
      <c r="X1205" s="43"/>
      <c r="Y1205" s="43"/>
      <c r="Z1205" s="43"/>
      <c r="AA1205" s="43"/>
      <c r="AB1205" s="43"/>
      <c r="AC1205" s="43"/>
      <c r="AD1205" s="43"/>
    </row>
    <row r="1206" spans="18:30" ht="15">
      <c r="R1206" s="43"/>
      <c r="S1206" s="43"/>
      <c r="T1206" s="43"/>
      <c r="U1206" s="43"/>
      <c r="V1206" s="43"/>
      <c r="W1206" s="43"/>
      <c r="X1206" s="43"/>
      <c r="Y1206" s="43"/>
      <c r="Z1206" s="43"/>
      <c r="AA1206" s="43"/>
      <c r="AB1206" s="43"/>
      <c r="AC1206" s="43"/>
      <c r="AD1206" s="43"/>
    </row>
    <row r="1207" spans="18:30" ht="15">
      <c r="R1207" s="43"/>
      <c r="S1207" s="43"/>
      <c r="T1207" s="43"/>
      <c r="U1207" s="43"/>
      <c r="V1207" s="43"/>
      <c r="W1207" s="43"/>
      <c r="X1207" s="43"/>
      <c r="Y1207" s="43"/>
      <c r="Z1207" s="43"/>
      <c r="AA1207" s="43"/>
      <c r="AB1207" s="43"/>
      <c r="AC1207" s="43"/>
      <c r="AD1207" s="43"/>
    </row>
    <row r="1208" spans="18:30" ht="15">
      <c r="R1208" s="43"/>
      <c r="S1208" s="43"/>
      <c r="T1208" s="43"/>
      <c r="U1208" s="43"/>
      <c r="V1208" s="43"/>
      <c r="W1208" s="43"/>
      <c r="X1208" s="43"/>
      <c r="Y1208" s="43"/>
      <c r="Z1208" s="43"/>
      <c r="AA1208" s="43"/>
      <c r="AB1208" s="43"/>
      <c r="AC1208" s="43"/>
      <c r="AD1208" s="43"/>
    </row>
    <row r="1209" spans="18:30" ht="15">
      <c r="R1209" s="43"/>
      <c r="S1209" s="43"/>
      <c r="T1209" s="43"/>
      <c r="U1209" s="43"/>
      <c r="V1209" s="43"/>
      <c r="W1209" s="43"/>
      <c r="X1209" s="43"/>
      <c r="Y1209" s="43"/>
      <c r="Z1209" s="43"/>
      <c r="AA1209" s="43"/>
      <c r="AB1209" s="43"/>
      <c r="AC1209" s="43"/>
      <c r="AD1209" s="43"/>
    </row>
    <row r="1210" spans="18:30" ht="15">
      <c r="R1210" s="43"/>
      <c r="S1210" s="43"/>
      <c r="T1210" s="43"/>
      <c r="U1210" s="43"/>
      <c r="V1210" s="43"/>
      <c r="W1210" s="43"/>
      <c r="X1210" s="43"/>
      <c r="Y1210" s="43"/>
      <c r="Z1210" s="43"/>
      <c r="AA1210" s="43"/>
      <c r="AB1210" s="43"/>
      <c r="AC1210" s="43"/>
      <c r="AD1210" s="43"/>
    </row>
    <row r="1211" spans="18:30" ht="15">
      <c r="R1211" s="43"/>
      <c r="S1211" s="43"/>
      <c r="T1211" s="43"/>
      <c r="U1211" s="43"/>
      <c r="V1211" s="43"/>
      <c r="W1211" s="43"/>
      <c r="X1211" s="43"/>
      <c r="Y1211" s="43"/>
      <c r="Z1211" s="43"/>
      <c r="AA1211" s="43"/>
      <c r="AB1211" s="43"/>
      <c r="AC1211" s="43"/>
      <c r="AD1211" s="43"/>
    </row>
    <row r="1212" spans="18:30" ht="15">
      <c r="R1212" s="43"/>
      <c r="S1212" s="43"/>
      <c r="T1212" s="43"/>
      <c r="U1212" s="43"/>
      <c r="V1212" s="43"/>
      <c r="W1212" s="43"/>
      <c r="X1212" s="43"/>
      <c r="Y1212" s="43"/>
      <c r="Z1212" s="43"/>
      <c r="AA1212" s="43"/>
      <c r="AB1212" s="43"/>
      <c r="AC1212" s="43"/>
      <c r="AD1212" s="43"/>
    </row>
    <row r="1213" spans="18:30" ht="15">
      <c r="R1213" s="43"/>
      <c r="S1213" s="43"/>
      <c r="T1213" s="43"/>
      <c r="U1213" s="43"/>
      <c r="V1213" s="43"/>
      <c r="W1213" s="43"/>
      <c r="X1213" s="43"/>
      <c r="Y1213" s="43"/>
      <c r="Z1213" s="43"/>
      <c r="AA1213" s="43"/>
      <c r="AB1213" s="43"/>
      <c r="AC1213" s="43"/>
      <c r="AD1213" s="43"/>
    </row>
    <row r="1214" spans="18:30" ht="15">
      <c r="R1214" s="43"/>
      <c r="S1214" s="43"/>
      <c r="T1214" s="43"/>
      <c r="U1214" s="43"/>
      <c r="V1214" s="43"/>
      <c r="W1214" s="43"/>
      <c r="X1214" s="43"/>
      <c r="Y1214" s="43"/>
      <c r="Z1214" s="43"/>
      <c r="AA1214" s="43"/>
      <c r="AB1214" s="43"/>
      <c r="AC1214" s="43"/>
      <c r="AD1214" s="43"/>
    </row>
    <row r="1215" spans="18:30" ht="15">
      <c r="R1215" s="43"/>
      <c r="S1215" s="43"/>
      <c r="T1215" s="43"/>
      <c r="U1215" s="43"/>
      <c r="V1215" s="43"/>
      <c r="W1215" s="43"/>
      <c r="X1215" s="43"/>
      <c r="Y1215" s="43"/>
      <c r="Z1215" s="43"/>
      <c r="AA1215" s="43"/>
      <c r="AB1215" s="43"/>
      <c r="AC1215" s="43"/>
      <c r="AD1215" s="43"/>
    </row>
    <row r="1216" spans="18:30" ht="15">
      <c r="R1216" s="43"/>
      <c r="S1216" s="43"/>
      <c r="T1216" s="43"/>
      <c r="U1216" s="43"/>
      <c r="V1216" s="43"/>
      <c r="W1216" s="43"/>
      <c r="X1216" s="43"/>
      <c r="Y1216" s="43"/>
      <c r="Z1216" s="43"/>
      <c r="AA1216" s="43"/>
      <c r="AB1216" s="43"/>
      <c r="AC1216" s="43"/>
      <c r="AD1216" s="43"/>
    </row>
    <row r="1217" spans="18:30" ht="15">
      <c r="R1217" s="43"/>
      <c r="S1217" s="43"/>
      <c r="T1217" s="43"/>
      <c r="U1217" s="43"/>
      <c r="V1217" s="43"/>
      <c r="W1217" s="43"/>
      <c r="X1217" s="43"/>
      <c r="Y1217" s="43"/>
      <c r="Z1217" s="43"/>
      <c r="AA1217" s="43"/>
      <c r="AB1217" s="43"/>
      <c r="AC1217" s="43"/>
      <c r="AD1217" s="43"/>
    </row>
    <row r="1218" spans="18:30" ht="15">
      <c r="R1218" s="43"/>
      <c r="S1218" s="43"/>
      <c r="T1218" s="43"/>
      <c r="U1218" s="43"/>
      <c r="V1218" s="43"/>
      <c r="W1218" s="43"/>
      <c r="X1218" s="43"/>
      <c r="Y1218" s="43"/>
      <c r="Z1218" s="43"/>
      <c r="AA1218" s="43"/>
      <c r="AB1218" s="43"/>
      <c r="AC1218" s="43"/>
      <c r="AD1218" s="43"/>
    </row>
    <row r="1219" spans="18:30" ht="15">
      <c r="R1219" s="43"/>
      <c r="S1219" s="43"/>
      <c r="T1219" s="43"/>
      <c r="U1219" s="43"/>
      <c r="V1219" s="43"/>
      <c r="W1219" s="43"/>
      <c r="X1219" s="43"/>
      <c r="Y1219" s="43"/>
      <c r="Z1219" s="43"/>
      <c r="AA1219" s="43"/>
      <c r="AB1219" s="43"/>
      <c r="AC1219" s="43"/>
      <c r="AD1219" s="43"/>
    </row>
    <row r="1220" spans="18:30" ht="15">
      <c r="R1220" s="43"/>
      <c r="S1220" s="43"/>
      <c r="T1220" s="43"/>
      <c r="U1220" s="43"/>
      <c r="V1220" s="43"/>
      <c r="W1220" s="43"/>
      <c r="X1220" s="43"/>
      <c r="Y1220" s="43"/>
      <c r="Z1220" s="43"/>
      <c r="AA1220" s="43"/>
      <c r="AB1220" s="43"/>
      <c r="AC1220" s="43"/>
      <c r="AD1220" s="43"/>
    </row>
    <row r="1221" spans="18:30" ht="15">
      <c r="R1221" s="43"/>
      <c r="S1221" s="43"/>
      <c r="T1221" s="43"/>
      <c r="U1221" s="43"/>
      <c r="V1221" s="43"/>
      <c r="W1221" s="43"/>
      <c r="X1221" s="43"/>
      <c r="Y1221" s="43"/>
      <c r="Z1221" s="43"/>
      <c r="AA1221" s="43"/>
      <c r="AB1221" s="43"/>
      <c r="AC1221" s="43"/>
      <c r="AD1221" s="43"/>
    </row>
    <row r="1222" spans="18:30" ht="15">
      <c r="R1222" s="43"/>
      <c r="S1222" s="43"/>
      <c r="T1222" s="43"/>
      <c r="U1222" s="43"/>
      <c r="V1222" s="43"/>
      <c r="W1222" s="43"/>
      <c r="X1222" s="43"/>
      <c r="Y1222" s="43"/>
      <c r="Z1222" s="43"/>
      <c r="AA1222" s="43"/>
      <c r="AB1222" s="43"/>
      <c r="AC1222" s="43"/>
      <c r="AD1222" s="43"/>
    </row>
    <row r="1223" spans="18:30" ht="15">
      <c r="R1223" s="43"/>
      <c r="S1223" s="43"/>
      <c r="T1223" s="43"/>
      <c r="U1223" s="43"/>
      <c r="V1223" s="43"/>
      <c r="W1223" s="43"/>
      <c r="X1223" s="43"/>
      <c r="Y1223" s="43"/>
      <c r="Z1223" s="43"/>
      <c r="AA1223" s="43"/>
      <c r="AB1223" s="43"/>
      <c r="AC1223" s="43"/>
      <c r="AD1223" s="43"/>
    </row>
    <row r="1224" spans="18:30" ht="15">
      <c r="R1224" s="43"/>
      <c r="S1224" s="43"/>
      <c r="T1224" s="43"/>
      <c r="U1224" s="43"/>
      <c r="V1224" s="43"/>
      <c r="W1224" s="43"/>
      <c r="X1224" s="43"/>
      <c r="Y1224" s="43"/>
      <c r="Z1224" s="43"/>
      <c r="AA1224" s="43"/>
      <c r="AB1224" s="43"/>
      <c r="AC1224" s="43"/>
      <c r="AD1224" s="43"/>
    </row>
    <row r="1225" spans="18:30" ht="15">
      <c r="R1225" s="43"/>
      <c r="S1225" s="43"/>
      <c r="T1225" s="43"/>
      <c r="U1225" s="43"/>
      <c r="V1225" s="43"/>
      <c r="W1225" s="43"/>
      <c r="X1225" s="43"/>
      <c r="Y1225" s="43"/>
      <c r="Z1225" s="43"/>
      <c r="AA1225" s="43"/>
      <c r="AB1225" s="43"/>
      <c r="AC1225" s="43"/>
      <c r="AD1225" s="43"/>
    </row>
    <row r="1226" spans="18:30" ht="15">
      <c r="R1226" s="43"/>
      <c r="S1226" s="43"/>
      <c r="T1226" s="43"/>
      <c r="U1226" s="43"/>
      <c r="V1226" s="43"/>
      <c r="W1226" s="43"/>
      <c r="X1226" s="43"/>
      <c r="Y1226" s="43"/>
      <c r="Z1226" s="43"/>
      <c r="AA1226" s="43"/>
      <c r="AB1226" s="43"/>
      <c r="AC1226" s="43"/>
      <c r="AD1226" s="43"/>
    </row>
    <row r="1227" spans="18:30" ht="15">
      <c r="R1227" s="43"/>
      <c r="S1227" s="43"/>
      <c r="T1227" s="43"/>
      <c r="U1227" s="43"/>
      <c r="V1227" s="43"/>
      <c r="W1227" s="43"/>
      <c r="X1227" s="43"/>
      <c r="Y1227" s="43"/>
      <c r="Z1227" s="43"/>
      <c r="AA1227" s="43"/>
      <c r="AB1227" s="43"/>
      <c r="AC1227" s="43"/>
      <c r="AD1227" s="43"/>
    </row>
    <row r="1228" spans="18:30" ht="15">
      <c r="R1228" s="43"/>
      <c r="S1228" s="43"/>
      <c r="T1228" s="43"/>
      <c r="U1228" s="43"/>
      <c r="V1228" s="43"/>
      <c r="W1228" s="43"/>
      <c r="X1228" s="43"/>
      <c r="Y1228" s="43"/>
      <c r="Z1228" s="43"/>
      <c r="AA1228" s="43"/>
      <c r="AB1228" s="43"/>
      <c r="AC1228" s="43"/>
      <c r="AD1228" s="43"/>
    </row>
    <row r="1229" spans="18:30" ht="15">
      <c r="R1229" s="43"/>
      <c r="S1229" s="43"/>
      <c r="T1229" s="43"/>
      <c r="U1229" s="43"/>
      <c r="V1229" s="43"/>
      <c r="W1229" s="43"/>
      <c r="X1229" s="43"/>
      <c r="Y1229" s="43"/>
      <c r="Z1229" s="43"/>
      <c r="AA1229" s="43"/>
      <c r="AB1229" s="43"/>
      <c r="AC1229" s="43"/>
      <c r="AD1229" s="43"/>
    </row>
    <row r="1230" spans="18:30" ht="15">
      <c r="R1230" s="43"/>
      <c r="S1230" s="43"/>
      <c r="T1230" s="43"/>
      <c r="U1230" s="43"/>
      <c r="V1230" s="43"/>
      <c r="W1230" s="43"/>
      <c r="X1230" s="43"/>
      <c r="Y1230" s="43"/>
      <c r="Z1230" s="43"/>
      <c r="AA1230" s="43"/>
      <c r="AB1230" s="43"/>
      <c r="AC1230" s="43"/>
      <c r="AD1230" s="43"/>
    </row>
    <row r="1231" spans="18:30" ht="15">
      <c r="R1231" s="43"/>
      <c r="S1231" s="43"/>
      <c r="T1231" s="43"/>
      <c r="U1231" s="43"/>
      <c r="V1231" s="43"/>
      <c r="W1231" s="43"/>
      <c r="X1231" s="43"/>
      <c r="Y1231" s="43"/>
      <c r="Z1231" s="43"/>
      <c r="AA1231" s="43"/>
      <c r="AB1231" s="43"/>
      <c r="AC1231" s="43"/>
      <c r="AD1231" s="43"/>
    </row>
    <row r="1232" spans="18:30" ht="15">
      <c r="R1232" s="43"/>
      <c r="S1232" s="43"/>
      <c r="T1232" s="43"/>
      <c r="U1232" s="43"/>
      <c r="V1232" s="43"/>
      <c r="W1232" s="43"/>
      <c r="X1232" s="43"/>
      <c r="Y1232" s="43"/>
      <c r="Z1232" s="43"/>
      <c r="AA1232" s="43"/>
      <c r="AB1232" s="43"/>
      <c r="AC1232" s="43"/>
      <c r="AD1232" s="43"/>
    </row>
    <row r="1233" spans="18:30" ht="15">
      <c r="R1233" s="43"/>
      <c r="S1233" s="43"/>
      <c r="T1233" s="43"/>
      <c r="U1233" s="43"/>
      <c r="V1233" s="43"/>
      <c r="W1233" s="43"/>
      <c r="X1233" s="43"/>
      <c r="Y1233" s="43"/>
      <c r="Z1233" s="43"/>
      <c r="AA1233" s="43"/>
      <c r="AB1233" s="43"/>
      <c r="AC1233" s="43"/>
      <c r="AD1233" s="43"/>
    </row>
    <row r="1234" spans="18:30" ht="15">
      <c r="R1234" s="43"/>
      <c r="S1234" s="43"/>
      <c r="T1234" s="43"/>
      <c r="U1234" s="43"/>
      <c r="V1234" s="43"/>
      <c r="W1234" s="43"/>
      <c r="X1234" s="43"/>
      <c r="Y1234" s="43"/>
      <c r="Z1234" s="43"/>
      <c r="AA1234" s="43"/>
      <c r="AB1234" s="43"/>
      <c r="AC1234" s="43"/>
      <c r="AD1234" s="43"/>
    </row>
    <row r="1235" spans="18:30" ht="15">
      <c r="R1235" s="43"/>
      <c r="S1235" s="43"/>
      <c r="T1235" s="43"/>
      <c r="U1235" s="43"/>
      <c r="V1235" s="43"/>
      <c r="W1235" s="43"/>
      <c r="X1235" s="43"/>
      <c r="Y1235" s="43"/>
      <c r="Z1235" s="43"/>
      <c r="AA1235" s="43"/>
      <c r="AB1235" s="43"/>
      <c r="AC1235" s="43"/>
      <c r="AD1235" s="43"/>
    </row>
    <row r="1236" spans="18:30" ht="15">
      <c r="R1236" s="43"/>
      <c r="S1236" s="43"/>
      <c r="T1236" s="43"/>
      <c r="U1236" s="43"/>
      <c r="V1236" s="43"/>
      <c r="W1236" s="43"/>
      <c r="X1236" s="43"/>
      <c r="Y1236" s="43"/>
      <c r="Z1236" s="43"/>
      <c r="AA1236" s="43"/>
      <c r="AB1236" s="43"/>
      <c r="AC1236" s="43"/>
      <c r="AD1236" s="43"/>
    </row>
    <row r="1237" spans="18:30" ht="15">
      <c r="R1237" s="43"/>
      <c r="S1237" s="43"/>
      <c r="T1237" s="43"/>
      <c r="U1237" s="43"/>
      <c r="V1237" s="43"/>
      <c r="W1237" s="43"/>
      <c r="X1237" s="43"/>
      <c r="Y1237" s="43"/>
      <c r="Z1237" s="43"/>
      <c r="AA1237" s="43"/>
      <c r="AB1237" s="43"/>
      <c r="AC1237" s="43"/>
      <c r="AD1237" s="43"/>
    </row>
    <row r="1238" spans="18:30" ht="15">
      <c r="R1238" s="43"/>
      <c r="S1238" s="43"/>
      <c r="T1238" s="43"/>
      <c r="U1238" s="43"/>
      <c r="V1238" s="43"/>
      <c r="W1238" s="43"/>
      <c r="X1238" s="43"/>
      <c r="Y1238" s="43"/>
      <c r="Z1238" s="43"/>
      <c r="AA1238" s="43"/>
      <c r="AB1238" s="43"/>
      <c r="AC1238" s="43"/>
      <c r="AD1238" s="43"/>
    </row>
    <row r="1239" spans="18:30" ht="15">
      <c r="R1239" s="43"/>
      <c r="S1239" s="43"/>
      <c r="T1239" s="43"/>
      <c r="U1239" s="43"/>
      <c r="V1239" s="43"/>
      <c r="W1239" s="43"/>
      <c r="X1239" s="43"/>
      <c r="Y1239" s="43"/>
      <c r="Z1239" s="43"/>
      <c r="AA1239" s="43"/>
      <c r="AB1239" s="43"/>
      <c r="AC1239" s="43"/>
      <c r="AD1239" s="43"/>
    </row>
    <row r="1240" spans="18:30" ht="15">
      <c r="R1240" s="43"/>
      <c r="S1240" s="43"/>
      <c r="T1240" s="43"/>
      <c r="U1240" s="43"/>
      <c r="V1240" s="43"/>
      <c r="W1240" s="43"/>
      <c r="X1240" s="43"/>
      <c r="Y1240" s="43"/>
      <c r="Z1240" s="43"/>
      <c r="AA1240" s="43"/>
      <c r="AB1240" s="43"/>
      <c r="AC1240" s="43"/>
      <c r="AD1240" s="43"/>
    </row>
    <row r="1241" spans="18:30" ht="15">
      <c r="R1241" s="43"/>
      <c r="S1241" s="43"/>
      <c r="T1241" s="43"/>
      <c r="U1241" s="43"/>
      <c r="V1241" s="43"/>
      <c r="W1241" s="43"/>
      <c r="X1241" s="43"/>
      <c r="Y1241" s="43"/>
      <c r="Z1241" s="43"/>
      <c r="AA1241" s="43"/>
      <c r="AB1241" s="43"/>
      <c r="AC1241" s="43"/>
      <c r="AD1241" s="43"/>
    </row>
    <row r="1242" spans="18:30" ht="15">
      <c r="R1242" s="43"/>
      <c r="S1242" s="43"/>
      <c r="T1242" s="43"/>
      <c r="U1242" s="43"/>
      <c r="V1242" s="43"/>
      <c r="W1242" s="43"/>
      <c r="X1242" s="43"/>
      <c r="Y1242" s="43"/>
      <c r="Z1242" s="43"/>
      <c r="AA1242" s="43"/>
      <c r="AB1242" s="43"/>
      <c r="AC1242" s="43"/>
      <c r="AD1242" s="43"/>
    </row>
    <row r="1243" spans="18:30" ht="15">
      <c r="R1243" s="43"/>
      <c r="S1243" s="43"/>
      <c r="T1243" s="43"/>
      <c r="U1243" s="43"/>
      <c r="V1243" s="43"/>
      <c r="W1243" s="43"/>
      <c r="X1243" s="43"/>
      <c r="Y1243" s="43"/>
      <c r="Z1243" s="43"/>
      <c r="AA1243" s="43"/>
      <c r="AB1243" s="43"/>
      <c r="AC1243" s="43"/>
      <c r="AD1243" s="43"/>
    </row>
    <row r="1244" spans="18:30" ht="15">
      <c r="R1244" s="43"/>
      <c r="S1244" s="43"/>
      <c r="T1244" s="43"/>
      <c r="U1244" s="43"/>
      <c r="V1244" s="43"/>
      <c r="W1244" s="43"/>
      <c r="X1244" s="43"/>
      <c r="Y1244" s="43"/>
      <c r="Z1244" s="43"/>
      <c r="AA1244" s="43"/>
      <c r="AB1244" s="43"/>
      <c r="AC1244" s="43"/>
      <c r="AD1244" s="43"/>
    </row>
    <row r="1245" spans="18:30" ht="15">
      <c r="R1245" s="43"/>
      <c r="S1245" s="43"/>
      <c r="T1245" s="43"/>
      <c r="U1245" s="43"/>
      <c r="V1245" s="43"/>
      <c r="W1245" s="43"/>
      <c r="X1245" s="43"/>
      <c r="Y1245" s="43"/>
      <c r="Z1245" s="43"/>
      <c r="AA1245" s="43"/>
      <c r="AB1245" s="43"/>
      <c r="AC1245" s="43"/>
      <c r="AD1245" s="43"/>
    </row>
    <row r="1246" spans="18:30" ht="15">
      <c r="R1246" s="43"/>
      <c r="S1246" s="43"/>
      <c r="T1246" s="43"/>
      <c r="U1246" s="43"/>
      <c r="V1246" s="43"/>
      <c r="W1246" s="43"/>
      <c r="X1246" s="43"/>
      <c r="Y1246" s="43"/>
      <c r="Z1246" s="43"/>
      <c r="AA1246" s="43"/>
      <c r="AB1246" s="43"/>
      <c r="AC1246" s="43"/>
      <c r="AD1246" s="43"/>
    </row>
    <row r="1247" spans="18:30" ht="15">
      <c r="R1247" s="43"/>
      <c r="S1247" s="43"/>
      <c r="T1247" s="43"/>
      <c r="U1247" s="43"/>
      <c r="V1247" s="43"/>
      <c r="W1247" s="43"/>
      <c r="X1247" s="43"/>
      <c r="Y1247" s="43"/>
      <c r="Z1247" s="43"/>
      <c r="AA1247" s="43"/>
      <c r="AB1247" s="43"/>
      <c r="AC1247" s="43"/>
      <c r="AD1247" s="43"/>
    </row>
    <row r="1248" spans="18:30" ht="15">
      <c r="R1248" s="43"/>
      <c r="S1248" s="43"/>
      <c r="T1248" s="43"/>
      <c r="U1248" s="43"/>
      <c r="V1248" s="43"/>
      <c r="W1248" s="43"/>
      <c r="X1248" s="43"/>
      <c r="Y1248" s="43"/>
      <c r="Z1248" s="43"/>
      <c r="AA1248" s="43"/>
      <c r="AB1248" s="43"/>
      <c r="AC1248" s="43"/>
      <c r="AD1248" s="43"/>
    </row>
    <row r="1249" spans="18:30" ht="15">
      <c r="R1249" s="43"/>
      <c r="S1249" s="43"/>
      <c r="T1249" s="43"/>
      <c r="U1249" s="43"/>
      <c r="V1249" s="43"/>
      <c r="W1249" s="43"/>
      <c r="X1249" s="43"/>
      <c r="Y1249" s="43"/>
      <c r="Z1249" s="43"/>
      <c r="AA1249" s="43"/>
      <c r="AB1249" s="43"/>
      <c r="AC1249" s="43"/>
      <c r="AD1249" s="43"/>
    </row>
    <row r="1250" spans="18:30" ht="15">
      <c r="R1250" s="43"/>
      <c r="S1250" s="43"/>
      <c r="T1250" s="43"/>
      <c r="U1250" s="43"/>
      <c r="V1250" s="43"/>
      <c r="W1250" s="43"/>
      <c r="X1250" s="43"/>
      <c r="Y1250" s="43"/>
      <c r="Z1250" s="43"/>
      <c r="AA1250" s="43"/>
      <c r="AB1250" s="43"/>
      <c r="AC1250" s="43"/>
      <c r="AD1250" s="43"/>
    </row>
    <row r="1251" spans="18:30" ht="15">
      <c r="R1251" s="43"/>
      <c r="S1251" s="43"/>
      <c r="T1251" s="43"/>
      <c r="U1251" s="43"/>
      <c r="V1251" s="43"/>
      <c r="W1251" s="43"/>
      <c r="X1251" s="43"/>
      <c r="Y1251" s="43"/>
      <c r="Z1251" s="43"/>
      <c r="AA1251" s="43"/>
      <c r="AB1251" s="43"/>
      <c r="AC1251" s="43"/>
      <c r="AD1251" s="43"/>
    </row>
    <row r="1252" spans="18:30" ht="15">
      <c r="R1252" s="43"/>
      <c r="S1252" s="43"/>
      <c r="T1252" s="43"/>
      <c r="U1252" s="43"/>
      <c r="V1252" s="43"/>
      <c r="W1252" s="43"/>
      <c r="X1252" s="43"/>
      <c r="Y1252" s="43"/>
      <c r="Z1252" s="43"/>
      <c r="AA1252" s="43"/>
      <c r="AB1252" s="43"/>
      <c r="AC1252" s="43"/>
      <c r="AD1252" s="43"/>
    </row>
    <row r="1253" spans="18:30" ht="15">
      <c r="R1253" s="43"/>
      <c r="S1253" s="43"/>
      <c r="T1253" s="43"/>
      <c r="U1253" s="43"/>
      <c r="V1253" s="43"/>
      <c r="W1253" s="43"/>
      <c r="X1253" s="43"/>
      <c r="Y1253" s="43"/>
      <c r="Z1253" s="43"/>
      <c r="AA1253" s="43"/>
      <c r="AB1253" s="43"/>
      <c r="AC1253" s="43"/>
      <c r="AD1253" s="43"/>
    </row>
    <row r="1254" spans="18:30" ht="15">
      <c r="R1254" s="43"/>
      <c r="S1254" s="43"/>
      <c r="T1254" s="43"/>
      <c r="U1254" s="43"/>
      <c r="V1254" s="43"/>
      <c r="W1254" s="43"/>
      <c r="X1254" s="43"/>
      <c r="Y1254" s="43"/>
      <c r="Z1254" s="43"/>
      <c r="AA1254" s="43"/>
      <c r="AB1254" s="43"/>
      <c r="AC1254" s="43"/>
      <c r="AD1254" s="43"/>
    </row>
    <row r="1255" spans="18:30" ht="15">
      <c r="R1255" s="43"/>
      <c r="S1255" s="43"/>
      <c r="T1255" s="43"/>
      <c r="U1255" s="43"/>
      <c r="V1255" s="43"/>
      <c r="W1255" s="43"/>
      <c r="X1255" s="43"/>
      <c r="Y1255" s="43"/>
      <c r="Z1255" s="43"/>
      <c r="AA1255" s="43"/>
      <c r="AB1255" s="43"/>
      <c r="AC1255" s="43"/>
      <c r="AD1255" s="43"/>
    </row>
    <row r="1256" spans="18:30" ht="15">
      <c r="R1256" s="43"/>
      <c r="S1256" s="43"/>
      <c r="T1256" s="43"/>
      <c r="U1256" s="43"/>
      <c r="V1256" s="43"/>
      <c r="W1256" s="43"/>
      <c r="X1256" s="43"/>
      <c r="Y1256" s="43"/>
      <c r="Z1256" s="43"/>
      <c r="AA1256" s="43"/>
      <c r="AB1256" s="43"/>
      <c r="AC1256" s="43"/>
      <c r="AD1256" s="43"/>
    </row>
    <row r="1257" spans="18:30" ht="15">
      <c r="R1257" s="43"/>
      <c r="S1257" s="43"/>
      <c r="T1257" s="43"/>
      <c r="U1257" s="43"/>
      <c r="V1257" s="43"/>
      <c r="W1257" s="43"/>
      <c r="X1257" s="43"/>
      <c r="Y1257" s="43"/>
      <c r="Z1257" s="43"/>
      <c r="AA1257" s="43"/>
      <c r="AB1257" s="43"/>
      <c r="AC1257" s="43"/>
      <c r="AD1257" s="43"/>
    </row>
    <row r="1258" spans="18:30" ht="15">
      <c r="R1258" s="43"/>
      <c r="S1258" s="43"/>
      <c r="T1258" s="43"/>
      <c r="U1258" s="43"/>
      <c r="V1258" s="43"/>
      <c r="W1258" s="43"/>
      <c r="X1258" s="43"/>
      <c r="Y1258" s="43"/>
      <c r="Z1258" s="43"/>
      <c r="AA1258" s="43"/>
      <c r="AB1258" s="43"/>
      <c r="AC1258" s="43"/>
      <c r="AD1258" s="43"/>
    </row>
    <row r="1259" spans="18:30" ht="15">
      <c r="R1259" s="43"/>
      <c r="S1259" s="43"/>
      <c r="T1259" s="43"/>
      <c r="U1259" s="43"/>
      <c r="V1259" s="43"/>
      <c r="W1259" s="43"/>
      <c r="X1259" s="43"/>
      <c r="Y1259" s="43"/>
      <c r="Z1259" s="43"/>
      <c r="AA1259" s="43"/>
      <c r="AB1259" s="43"/>
      <c r="AC1259" s="43"/>
      <c r="AD1259" s="43"/>
    </row>
    <row r="1260" spans="18:30" ht="15">
      <c r="R1260" s="43"/>
      <c r="S1260" s="43"/>
      <c r="T1260" s="43"/>
      <c r="U1260" s="43"/>
      <c r="V1260" s="43"/>
      <c r="W1260" s="43"/>
      <c r="X1260" s="43"/>
      <c r="Y1260" s="43"/>
      <c r="Z1260" s="43"/>
      <c r="AA1260" s="43"/>
      <c r="AB1260" s="43"/>
      <c r="AC1260" s="43"/>
      <c r="AD1260" s="43"/>
    </row>
    <row r="1261" spans="18:30" ht="15">
      <c r="R1261" s="43"/>
      <c r="S1261" s="43"/>
      <c r="T1261" s="43"/>
      <c r="U1261" s="43"/>
      <c r="V1261" s="43"/>
      <c r="W1261" s="43"/>
      <c r="X1261" s="43"/>
      <c r="Y1261" s="43"/>
      <c r="Z1261" s="43"/>
      <c r="AA1261" s="43"/>
      <c r="AB1261" s="43"/>
      <c r="AC1261" s="43"/>
      <c r="AD1261" s="43"/>
    </row>
    <row r="1262" spans="18:30" ht="15">
      <c r="R1262" s="43"/>
      <c r="S1262" s="43"/>
      <c r="T1262" s="43"/>
      <c r="U1262" s="43"/>
      <c r="V1262" s="43"/>
      <c r="W1262" s="43"/>
      <c r="X1262" s="43"/>
      <c r="Y1262" s="43"/>
      <c r="Z1262" s="43"/>
      <c r="AA1262" s="43"/>
      <c r="AB1262" s="43"/>
      <c r="AC1262" s="43"/>
      <c r="AD1262" s="43"/>
    </row>
    <row r="1263" spans="18:30" ht="15">
      <c r="R1263" s="43"/>
      <c r="S1263" s="43"/>
      <c r="T1263" s="43"/>
      <c r="U1263" s="43"/>
      <c r="V1263" s="43"/>
      <c r="W1263" s="43"/>
      <c r="X1263" s="43"/>
      <c r="Y1263" s="43"/>
      <c r="Z1263" s="43"/>
      <c r="AA1263" s="43"/>
      <c r="AB1263" s="43"/>
      <c r="AC1263" s="43"/>
      <c r="AD1263" s="43"/>
    </row>
    <row r="1264" spans="18:30" ht="15">
      <c r="R1264" s="43"/>
      <c r="S1264" s="43"/>
      <c r="T1264" s="43"/>
      <c r="U1264" s="43"/>
      <c r="V1264" s="43"/>
      <c r="W1264" s="43"/>
      <c r="X1264" s="43"/>
      <c r="Y1264" s="43"/>
      <c r="Z1264" s="43"/>
      <c r="AA1264" s="43"/>
      <c r="AB1264" s="43"/>
      <c r="AC1264" s="43"/>
      <c r="AD1264" s="43"/>
    </row>
    <row r="1265" spans="18:30" ht="15">
      <c r="R1265" s="43"/>
      <c r="S1265" s="43"/>
      <c r="T1265" s="43"/>
      <c r="U1265" s="43"/>
      <c r="V1265" s="43"/>
      <c r="W1265" s="43"/>
      <c r="X1265" s="43"/>
      <c r="Y1265" s="43"/>
      <c r="Z1265" s="43"/>
      <c r="AA1265" s="43"/>
      <c r="AB1265" s="43"/>
      <c r="AC1265" s="43"/>
      <c r="AD1265" s="43"/>
    </row>
    <row r="1266" spans="18:30" ht="15">
      <c r="R1266" s="43"/>
      <c r="S1266" s="43"/>
      <c r="T1266" s="43"/>
      <c r="U1266" s="43"/>
      <c r="V1266" s="43"/>
      <c r="W1266" s="43"/>
      <c r="X1266" s="43"/>
      <c r="Y1266" s="43"/>
      <c r="Z1266" s="43"/>
      <c r="AA1266" s="43"/>
      <c r="AB1266" s="43"/>
      <c r="AC1266" s="43"/>
      <c r="AD1266" s="43"/>
    </row>
    <row r="1267" spans="18:30" ht="15">
      <c r="R1267" s="43"/>
      <c r="S1267" s="43"/>
      <c r="T1267" s="43"/>
      <c r="U1267" s="43"/>
      <c r="V1267" s="43"/>
      <c r="W1267" s="43"/>
      <c r="X1267" s="43"/>
      <c r="Y1267" s="43"/>
      <c r="Z1267" s="43"/>
      <c r="AA1267" s="43"/>
      <c r="AB1267" s="43"/>
      <c r="AC1267" s="43"/>
      <c r="AD1267" s="43"/>
    </row>
    <row r="1268" spans="18:30" ht="15">
      <c r="R1268" s="43"/>
      <c r="S1268" s="43"/>
      <c r="T1268" s="43"/>
      <c r="U1268" s="43"/>
      <c r="V1268" s="43"/>
      <c r="W1268" s="43"/>
      <c r="X1268" s="43"/>
      <c r="Y1268" s="43"/>
      <c r="Z1268" s="43"/>
      <c r="AA1268" s="43"/>
      <c r="AB1268" s="43"/>
      <c r="AC1268" s="43"/>
      <c r="AD1268" s="43"/>
    </row>
    <row r="1269" spans="18:30" ht="15">
      <c r="R1269" s="43"/>
      <c r="S1269" s="43"/>
      <c r="T1269" s="43"/>
      <c r="U1269" s="43"/>
      <c r="V1269" s="43"/>
      <c r="W1269" s="43"/>
      <c r="X1269" s="43"/>
      <c r="Y1269" s="43"/>
      <c r="Z1269" s="43"/>
      <c r="AA1269" s="43"/>
      <c r="AB1269" s="43"/>
      <c r="AC1269" s="43"/>
      <c r="AD1269" s="43"/>
    </row>
    <row r="1270" spans="18:30" ht="15">
      <c r="R1270" s="43"/>
      <c r="S1270" s="43"/>
      <c r="T1270" s="43"/>
      <c r="U1270" s="43"/>
      <c r="V1270" s="43"/>
      <c r="W1270" s="43"/>
      <c r="X1270" s="43"/>
      <c r="Y1270" s="43"/>
      <c r="Z1270" s="43"/>
      <c r="AA1270" s="43"/>
      <c r="AB1270" s="43"/>
      <c r="AC1270" s="43"/>
      <c r="AD1270" s="43"/>
    </row>
    <row r="1271" spans="18:30" ht="15">
      <c r="R1271" s="43"/>
      <c r="S1271" s="43"/>
      <c r="T1271" s="43"/>
      <c r="U1271" s="43"/>
      <c r="V1271" s="43"/>
      <c r="W1271" s="43"/>
      <c r="X1271" s="43"/>
      <c r="Y1271" s="43"/>
      <c r="Z1271" s="43"/>
      <c r="AA1271" s="43"/>
      <c r="AB1271" s="43"/>
      <c r="AC1271" s="43"/>
      <c r="AD1271" s="43"/>
    </row>
    <row r="1272" spans="18:30" ht="15">
      <c r="R1272" s="43"/>
      <c r="S1272" s="43"/>
      <c r="T1272" s="43"/>
      <c r="U1272" s="43"/>
      <c r="V1272" s="43"/>
      <c r="W1272" s="43"/>
      <c r="X1272" s="43"/>
      <c r="Y1272" s="43"/>
      <c r="Z1272" s="43"/>
      <c r="AA1272" s="43"/>
      <c r="AB1272" s="43"/>
      <c r="AC1272" s="43"/>
      <c r="AD1272" s="43"/>
    </row>
    <row r="1273" spans="18:30" ht="15">
      <c r="R1273" s="43"/>
      <c r="S1273" s="43"/>
      <c r="T1273" s="43"/>
      <c r="U1273" s="43"/>
      <c r="V1273" s="43"/>
      <c r="W1273" s="43"/>
      <c r="X1273" s="43"/>
      <c r="Y1273" s="43"/>
      <c r="Z1273" s="43"/>
      <c r="AA1273" s="43"/>
      <c r="AB1273" s="43"/>
      <c r="AC1273" s="43"/>
      <c r="AD1273" s="43"/>
    </row>
    <row r="1274" spans="18:30" ht="15">
      <c r="R1274" s="43"/>
      <c r="S1274" s="43"/>
      <c r="T1274" s="43"/>
      <c r="U1274" s="43"/>
      <c r="V1274" s="43"/>
      <c r="W1274" s="43"/>
      <c r="X1274" s="43"/>
      <c r="Y1274" s="43"/>
      <c r="Z1274" s="43"/>
      <c r="AA1274" s="43"/>
      <c r="AB1274" s="43"/>
      <c r="AC1274" s="43"/>
      <c r="AD1274" s="43"/>
    </row>
    <row r="1275" spans="18:30" ht="15">
      <c r="R1275" s="43"/>
      <c r="S1275" s="43"/>
      <c r="T1275" s="43"/>
      <c r="U1275" s="43"/>
      <c r="V1275" s="43"/>
      <c r="W1275" s="43"/>
      <c r="X1275" s="43"/>
      <c r="Y1275" s="43"/>
      <c r="Z1275" s="43"/>
      <c r="AA1275" s="43"/>
      <c r="AB1275" s="43"/>
      <c r="AC1275" s="43"/>
      <c r="AD1275" s="43"/>
    </row>
    <row r="1276" spans="18:30" ht="15">
      <c r="R1276" s="43"/>
      <c r="S1276" s="43"/>
      <c r="T1276" s="43"/>
      <c r="U1276" s="43"/>
      <c r="V1276" s="43"/>
      <c r="W1276" s="43"/>
      <c r="X1276" s="43"/>
      <c r="Y1276" s="43"/>
      <c r="Z1276" s="43"/>
      <c r="AA1276" s="43"/>
      <c r="AB1276" s="43"/>
      <c r="AC1276" s="43"/>
      <c r="AD1276" s="43"/>
    </row>
    <row r="1277" spans="18:30" ht="15">
      <c r="R1277" s="43"/>
      <c r="S1277" s="43"/>
      <c r="T1277" s="43"/>
      <c r="U1277" s="43"/>
      <c r="V1277" s="43"/>
      <c r="W1277" s="43"/>
      <c r="X1277" s="43"/>
      <c r="Y1277" s="43"/>
      <c r="Z1277" s="43"/>
      <c r="AA1277" s="43"/>
      <c r="AB1277" s="43"/>
      <c r="AC1277" s="43"/>
      <c r="AD1277" s="43"/>
    </row>
    <row r="1278" spans="18:30" ht="15">
      <c r="R1278" s="43"/>
      <c r="S1278" s="43"/>
      <c r="T1278" s="43"/>
      <c r="U1278" s="43"/>
      <c r="V1278" s="43"/>
      <c r="W1278" s="43"/>
      <c r="X1278" s="43"/>
      <c r="Y1278" s="43"/>
      <c r="Z1278" s="43"/>
      <c r="AA1278" s="43"/>
      <c r="AB1278" s="43"/>
      <c r="AC1278" s="43"/>
      <c r="AD1278" s="43"/>
    </row>
    <row r="1279" spans="18:30" ht="15">
      <c r="R1279" s="43"/>
      <c r="S1279" s="43"/>
      <c r="T1279" s="43"/>
      <c r="U1279" s="43"/>
      <c r="V1279" s="43"/>
      <c r="W1279" s="43"/>
      <c r="X1279" s="43"/>
      <c r="Y1279" s="43"/>
      <c r="Z1279" s="43"/>
      <c r="AA1279" s="43"/>
      <c r="AB1279" s="43"/>
      <c r="AC1279" s="43"/>
      <c r="AD1279" s="43"/>
    </row>
    <row r="1280" spans="18:30" ht="15">
      <c r="R1280" s="43"/>
      <c r="S1280" s="43"/>
      <c r="T1280" s="43"/>
      <c r="U1280" s="43"/>
      <c r="V1280" s="43"/>
      <c r="W1280" s="43"/>
      <c r="X1280" s="43"/>
      <c r="Y1280" s="43"/>
      <c r="Z1280" s="43"/>
      <c r="AA1280" s="43"/>
      <c r="AB1280" s="43"/>
      <c r="AC1280" s="43"/>
      <c r="AD1280" s="43"/>
    </row>
    <row r="1281" spans="18:30" ht="15">
      <c r="R1281" s="43"/>
      <c r="S1281" s="43"/>
      <c r="T1281" s="43"/>
      <c r="U1281" s="43"/>
      <c r="V1281" s="43"/>
      <c r="W1281" s="43"/>
      <c r="X1281" s="43"/>
      <c r="Y1281" s="43"/>
      <c r="Z1281" s="43"/>
      <c r="AA1281" s="43"/>
      <c r="AB1281" s="43"/>
      <c r="AC1281" s="43"/>
      <c r="AD1281" s="43"/>
    </row>
    <row r="1282" spans="18:30" ht="15">
      <c r="R1282" s="43"/>
      <c r="S1282" s="43"/>
      <c r="T1282" s="43"/>
      <c r="U1282" s="43"/>
      <c r="V1282" s="43"/>
      <c r="W1282" s="43"/>
      <c r="X1282" s="43"/>
      <c r="Y1282" s="43"/>
      <c r="Z1282" s="43"/>
      <c r="AA1282" s="43"/>
      <c r="AB1282" s="43"/>
      <c r="AC1282" s="43"/>
      <c r="AD1282" s="43"/>
    </row>
    <row r="1283" spans="18:30" ht="15">
      <c r="R1283" s="43"/>
      <c r="S1283" s="43"/>
      <c r="T1283" s="43"/>
      <c r="U1283" s="43"/>
      <c r="V1283" s="43"/>
      <c r="W1283" s="43"/>
      <c r="X1283" s="43"/>
      <c r="Y1283" s="43"/>
      <c r="Z1283" s="43"/>
      <c r="AA1283" s="43"/>
      <c r="AB1283" s="43"/>
      <c r="AC1283" s="43"/>
      <c r="AD1283" s="43"/>
    </row>
    <row r="1284" spans="18:30" ht="15">
      <c r="R1284" s="43"/>
      <c r="S1284" s="43"/>
      <c r="T1284" s="43"/>
      <c r="U1284" s="43"/>
      <c r="V1284" s="43"/>
      <c r="W1284" s="43"/>
      <c r="X1284" s="43"/>
      <c r="Y1284" s="43"/>
      <c r="Z1284" s="43"/>
      <c r="AA1284" s="43"/>
      <c r="AB1284" s="43"/>
      <c r="AC1284" s="43"/>
      <c r="AD1284" s="43"/>
    </row>
    <row r="1285" spans="18:30" ht="15">
      <c r="R1285" s="43"/>
      <c r="S1285" s="43"/>
      <c r="T1285" s="43"/>
      <c r="U1285" s="43"/>
      <c r="V1285" s="43"/>
      <c r="W1285" s="43"/>
      <c r="X1285" s="43"/>
      <c r="Y1285" s="43"/>
      <c r="Z1285" s="43"/>
      <c r="AA1285" s="43"/>
      <c r="AB1285" s="43"/>
      <c r="AC1285" s="43"/>
      <c r="AD1285" s="43"/>
    </row>
    <row r="1286" spans="18:30" ht="15">
      <c r="R1286" s="43"/>
      <c r="S1286" s="43"/>
      <c r="T1286" s="43"/>
      <c r="U1286" s="43"/>
      <c r="V1286" s="43"/>
      <c r="W1286" s="43"/>
      <c r="X1286" s="43"/>
      <c r="Y1286" s="43"/>
      <c r="Z1286" s="43"/>
      <c r="AA1286" s="43"/>
      <c r="AB1286" s="43"/>
      <c r="AC1286" s="43"/>
      <c r="AD1286" s="43"/>
    </row>
    <row r="1287" spans="18:30" ht="15">
      <c r="R1287" s="43"/>
      <c r="S1287" s="43"/>
      <c r="T1287" s="43"/>
      <c r="U1287" s="43"/>
      <c r="V1287" s="43"/>
      <c r="W1287" s="43"/>
      <c r="X1287" s="43"/>
      <c r="Y1287" s="43"/>
      <c r="Z1287" s="43"/>
      <c r="AA1287" s="43"/>
      <c r="AB1287" s="43"/>
      <c r="AC1287" s="43"/>
      <c r="AD1287" s="43"/>
    </row>
    <row r="1288" spans="18:30" ht="15">
      <c r="R1288" s="43"/>
      <c r="S1288" s="43"/>
      <c r="T1288" s="43"/>
      <c r="U1288" s="43"/>
      <c r="V1288" s="43"/>
      <c r="W1288" s="43"/>
      <c r="X1288" s="43"/>
      <c r="Y1288" s="43"/>
      <c r="Z1288" s="43"/>
      <c r="AA1288" s="43"/>
      <c r="AB1288" s="43"/>
      <c r="AC1288" s="43"/>
      <c r="AD1288" s="43"/>
    </row>
    <row r="1289" spans="18:30" ht="15">
      <c r="R1289" s="43"/>
      <c r="S1289" s="43"/>
      <c r="T1289" s="43"/>
      <c r="U1289" s="43"/>
      <c r="V1289" s="43"/>
      <c r="W1289" s="43"/>
      <c r="X1289" s="43"/>
      <c r="Y1289" s="43"/>
      <c r="Z1289" s="43"/>
      <c r="AA1289" s="43"/>
      <c r="AB1289" s="43"/>
      <c r="AC1289" s="43"/>
      <c r="AD1289" s="43"/>
    </row>
    <row r="1290" spans="18:30" ht="15">
      <c r="R1290" s="43"/>
      <c r="S1290" s="43"/>
      <c r="T1290" s="43"/>
      <c r="U1290" s="43"/>
      <c r="V1290" s="43"/>
      <c r="W1290" s="43"/>
      <c r="X1290" s="43"/>
      <c r="Y1290" s="43"/>
      <c r="Z1290" s="43"/>
      <c r="AA1290" s="43"/>
      <c r="AB1290" s="43"/>
      <c r="AC1290" s="43"/>
      <c r="AD1290" s="43"/>
    </row>
    <row r="1291" spans="18:30" ht="15">
      <c r="R1291" s="43"/>
      <c r="S1291" s="43"/>
      <c r="T1291" s="43"/>
      <c r="U1291" s="43"/>
      <c r="V1291" s="43"/>
      <c r="W1291" s="43"/>
      <c r="X1291" s="43"/>
      <c r="Y1291" s="43"/>
      <c r="Z1291" s="43"/>
      <c r="AA1291" s="43"/>
      <c r="AB1291" s="43"/>
      <c r="AC1291" s="43"/>
      <c r="AD1291" s="43"/>
    </row>
    <row r="1292" spans="18:30" ht="15">
      <c r="R1292" s="43"/>
      <c r="S1292" s="43"/>
      <c r="T1292" s="43"/>
      <c r="U1292" s="43"/>
      <c r="V1292" s="43"/>
      <c r="W1292" s="43"/>
      <c r="X1292" s="43"/>
      <c r="Y1292" s="43"/>
      <c r="Z1292" s="43"/>
      <c r="AA1292" s="43"/>
      <c r="AB1292" s="43"/>
      <c r="AC1292" s="43"/>
      <c r="AD1292" s="43"/>
    </row>
    <row r="1293" spans="18:30" ht="15">
      <c r="R1293" s="43"/>
      <c r="S1293" s="43"/>
      <c r="T1293" s="43"/>
      <c r="U1293" s="43"/>
      <c r="V1293" s="43"/>
      <c r="W1293" s="43"/>
      <c r="X1293" s="43"/>
      <c r="Y1293" s="43"/>
      <c r="Z1293" s="43"/>
      <c r="AA1293" s="43"/>
      <c r="AB1293" s="43"/>
      <c r="AC1293" s="43"/>
      <c r="AD1293" s="43"/>
    </row>
    <row r="1294" spans="18:30" ht="15">
      <c r="R1294" s="43"/>
      <c r="S1294" s="43"/>
      <c r="T1294" s="43"/>
      <c r="U1294" s="43"/>
      <c r="V1294" s="43"/>
      <c r="W1294" s="43"/>
      <c r="X1294" s="43"/>
      <c r="Y1294" s="43"/>
      <c r="Z1294" s="43"/>
      <c r="AA1294" s="43"/>
      <c r="AB1294" s="43"/>
      <c r="AC1294" s="43"/>
      <c r="AD1294" s="43"/>
    </row>
    <row r="1295" spans="18:30" ht="15">
      <c r="R1295" s="43"/>
      <c r="S1295" s="43"/>
      <c r="T1295" s="43"/>
      <c r="U1295" s="43"/>
      <c r="V1295" s="43"/>
      <c r="W1295" s="43"/>
      <c r="X1295" s="43"/>
      <c r="Y1295" s="43"/>
      <c r="Z1295" s="43"/>
      <c r="AA1295" s="43"/>
      <c r="AB1295" s="43"/>
      <c r="AC1295" s="43"/>
      <c r="AD1295" s="43"/>
    </row>
    <row r="1296" spans="18:30" ht="15">
      <c r="R1296" s="43"/>
      <c r="S1296" s="43"/>
      <c r="T1296" s="43"/>
      <c r="U1296" s="43"/>
      <c r="V1296" s="43"/>
      <c r="W1296" s="43"/>
      <c r="X1296" s="43"/>
      <c r="Y1296" s="43"/>
      <c r="Z1296" s="43"/>
      <c r="AA1296" s="43"/>
      <c r="AB1296" s="43"/>
      <c r="AC1296" s="43"/>
      <c r="AD1296" s="43"/>
    </row>
    <row r="1297" spans="18:30" ht="15">
      <c r="R1297" s="43"/>
      <c r="S1297" s="43"/>
      <c r="T1297" s="43"/>
      <c r="U1297" s="43"/>
      <c r="V1297" s="43"/>
      <c r="W1297" s="43"/>
      <c r="X1297" s="43"/>
      <c r="Y1297" s="43"/>
      <c r="Z1297" s="43"/>
      <c r="AA1297" s="43"/>
      <c r="AB1297" s="43"/>
      <c r="AC1297" s="43"/>
      <c r="AD1297" s="43"/>
    </row>
    <row r="1298" spans="18:30" ht="15">
      <c r="R1298" s="43"/>
      <c r="S1298" s="43"/>
      <c r="T1298" s="43"/>
      <c r="U1298" s="43"/>
      <c r="V1298" s="43"/>
      <c r="W1298" s="43"/>
      <c r="X1298" s="43"/>
      <c r="Y1298" s="43"/>
      <c r="Z1298" s="43"/>
      <c r="AA1298" s="43"/>
      <c r="AB1298" s="43"/>
      <c r="AC1298" s="43"/>
      <c r="AD1298" s="43"/>
    </row>
    <row r="1299" spans="18:30" ht="15">
      <c r="R1299" s="43"/>
      <c r="S1299" s="43"/>
      <c r="T1299" s="43"/>
      <c r="U1299" s="43"/>
      <c r="V1299" s="43"/>
      <c r="W1299" s="43"/>
      <c r="X1299" s="43"/>
      <c r="Y1299" s="43"/>
      <c r="Z1299" s="43"/>
      <c r="AA1299" s="43"/>
      <c r="AB1299" s="43"/>
      <c r="AC1299" s="43"/>
      <c r="AD1299" s="43"/>
    </row>
    <row r="1300" spans="18:30" ht="15">
      <c r="R1300" s="43"/>
      <c r="S1300" s="43"/>
      <c r="T1300" s="43"/>
      <c r="U1300" s="43"/>
      <c r="V1300" s="43"/>
      <c r="W1300" s="43"/>
      <c r="X1300" s="43"/>
      <c r="Y1300" s="43"/>
      <c r="Z1300" s="43"/>
      <c r="AA1300" s="43"/>
      <c r="AB1300" s="43"/>
      <c r="AC1300" s="43"/>
      <c r="AD1300" s="43"/>
    </row>
    <row r="1301" spans="18:30" ht="15">
      <c r="R1301" s="43"/>
      <c r="S1301" s="43"/>
      <c r="T1301" s="43"/>
      <c r="U1301" s="43"/>
      <c r="V1301" s="43"/>
      <c r="W1301" s="43"/>
      <c r="X1301" s="43"/>
      <c r="Y1301" s="43"/>
      <c r="Z1301" s="43"/>
      <c r="AA1301" s="43"/>
      <c r="AB1301" s="43"/>
      <c r="AC1301" s="43"/>
      <c r="AD1301" s="43"/>
    </row>
    <row r="1302" spans="18:30" ht="15">
      <c r="R1302" s="43"/>
      <c r="S1302" s="43"/>
      <c r="T1302" s="43"/>
      <c r="U1302" s="43"/>
      <c r="V1302" s="43"/>
      <c r="W1302" s="43"/>
      <c r="X1302" s="43"/>
      <c r="Y1302" s="43"/>
      <c r="Z1302" s="43"/>
      <c r="AA1302" s="43"/>
      <c r="AB1302" s="43"/>
      <c r="AC1302" s="43"/>
      <c r="AD1302" s="43"/>
    </row>
    <row r="1303" spans="18:30" ht="15">
      <c r="R1303" s="43"/>
      <c r="S1303" s="43"/>
      <c r="T1303" s="43"/>
      <c r="U1303" s="43"/>
      <c r="V1303" s="43"/>
      <c r="W1303" s="43"/>
      <c r="X1303" s="43"/>
      <c r="Y1303" s="43"/>
      <c r="Z1303" s="43"/>
      <c r="AA1303" s="43"/>
      <c r="AB1303" s="43"/>
      <c r="AC1303" s="43"/>
      <c r="AD1303" s="43"/>
    </row>
    <row r="1304" spans="18:30" ht="15">
      <c r="R1304" s="43"/>
      <c r="S1304" s="43"/>
      <c r="T1304" s="43"/>
      <c r="U1304" s="43"/>
      <c r="V1304" s="43"/>
      <c r="W1304" s="43"/>
      <c r="X1304" s="43"/>
      <c r="Y1304" s="43"/>
      <c r="Z1304" s="43"/>
      <c r="AA1304" s="43"/>
      <c r="AB1304" s="43"/>
      <c r="AC1304" s="43"/>
      <c r="AD1304" s="43"/>
    </row>
    <row r="1305" spans="18:30" ht="15">
      <c r="R1305" s="43"/>
      <c r="S1305" s="43"/>
      <c r="T1305" s="43"/>
      <c r="U1305" s="43"/>
      <c r="V1305" s="43"/>
      <c r="W1305" s="43"/>
      <c r="X1305" s="43"/>
      <c r="Y1305" s="43"/>
      <c r="Z1305" s="43"/>
      <c r="AA1305" s="43"/>
      <c r="AB1305" s="43"/>
      <c r="AC1305" s="43"/>
      <c r="AD1305" s="43"/>
    </row>
    <row r="1306" spans="18:30" ht="15">
      <c r="R1306" s="43"/>
      <c r="S1306" s="43"/>
      <c r="T1306" s="43"/>
      <c r="U1306" s="43"/>
      <c r="V1306" s="43"/>
      <c r="W1306" s="43"/>
      <c r="X1306" s="43"/>
      <c r="Y1306" s="43"/>
      <c r="Z1306" s="43"/>
      <c r="AA1306" s="43"/>
      <c r="AB1306" s="43"/>
      <c r="AC1306" s="43"/>
      <c r="AD1306" s="43"/>
    </row>
    <row r="1307" spans="18:30" ht="15">
      <c r="R1307" s="43"/>
      <c r="S1307" s="43"/>
      <c r="T1307" s="43"/>
      <c r="U1307" s="43"/>
      <c r="V1307" s="43"/>
      <c r="W1307" s="43"/>
      <c r="X1307" s="43"/>
      <c r="Y1307" s="43"/>
      <c r="Z1307" s="43"/>
      <c r="AA1307" s="43"/>
      <c r="AB1307" s="43"/>
      <c r="AC1307" s="43"/>
      <c r="AD1307" s="43"/>
    </row>
    <row r="1308" spans="18:30" ht="15">
      <c r="R1308" s="43"/>
      <c r="S1308" s="43"/>
      <c r="T1308" s="43"/>
      <c r="U1308" s="43"/>
      <c r="V1308" s="43"/>
      <c r="W1308" s="43"/>
      <c r="X1308" s="43"/>
      <c r="Y1308" s="43"/>
      <c r="Z1308" s="43"/>
      <c r="AA1308" s="43"/>
      <c r="AB1308" s="43"/>
      <c r="AC1308" s="43"/>
      <c r="AD1308" s="43"/>
    </row>
    <row r="1309" spans="18:30" ht="15">
      <c r="R1309" s="43"/>
      <c r="S1309" s="43"/>
      <c r="T1309" s="43"/>
      <c r="U1309" s="43"/>
      <c r="V1309" s="43"/>
      <c r="W1309" s="43"/>
      <c r="X1309" s="43"/>
      <c r="Y1309" s="43"/>
      <c r="Z1309" s="43"/>
      <c r="AA1309" s="43"/>
      <c r="AB1309" s="43"/>
      <c r="AC1309" s="43"/>
      <c r="AD1309" s="43"/>
    </row>
    <row r="1310" spans="18:30" ht="15">
      <c r="R1310" s="43"/>
      <c r="S1310" s="43"/>
      <c r="T1310" s="43"/>
      <c r="U1310" s="43"/>
      <c r="V1310" s="43"/>
      <c r="W1310" s="43"/>
      <c r="X1310" s="43"/>
      <c r="Y1310" s="43"/>
      <c r="Z1310" s="43"/>
      <c r="AA1310" s="43"/>
      <c r="AB1310" s="43"/>
      <c r="AC1310" s="43"/>
      <c r="AD1310" s="43"/>
    </row>
    <row r="1311" spans="18:30" ht="15">
      <c r="R1311" s="43"/>
      <c r="S1311" s="43"/>
      <c r="T1311" s="43"/>
      <c r="U1311" s="43"/>
      <c r="V1311" s="43"/>
      <c r="W1311" s="43"/>
      <c r="X1311" s="43"/>
      <c r="Y1311" s="43"/>
      <c r="Z1311" s="43"/>
      <c r="AA1311" s="43"/>
      <c r="AB1311" s="43"/>
      <c r="AC1311" s="43"/>
      <c r="AD1311" s="43"/>
    </row>
    <row r="1312" spans="18:30" ht="15">
      <c r="R1312" s="43"/>
      <c r="S1312" s="43"/>
      <c r="T1312" s="43"/>
      <c r="U1312" s="43"/>
      <c r="V1312" s="43"/>
      <c r="W1312" s="43"/>
      <c r="X1312" s="43"/>
      <c r="Y1312" s="43"/>
      <c r="Z1312" s="43"/>
      <c r="AA1312" s="43"/>
      <c r="AB1312" s="43"/>
      <c r="AC1312" s="43"/>
      <c r="AD1312" s="43"/>
    </row>
    <row r="1313" spans="18:30" ht="15">
      <c r="R1313" s="43"/>
      <c r="S1313" s="43"/>
      <c r="T1313" s="43"/>
      <c r="U1313" s="43"/>
      <c r="V1313" s="43"/>
      <c r="W1313" s="43"/>
      <c r="X1313" s="43"/>
      <c r="Y1313" s="43"/>
      <c r="Z1313" s="43"/>
      <c r="AA1313" s="43"/>
      <c r="AB1313" s="43"/>
      <c r="AC1313" s="43"/>
      <c r="AD1313" s="43"/>
    </row>
    <row r="1314" spans="18:30" ht="15">
      <c r="R1314" s="43"/>
      <c r="S1314" s="43"/>
      <c r="T1314" s="43"/>
      <c r="U1314" s="43"/>
      <c r="V1314" s="43"/>
      <c r="W1314" s="43"/>
      <c r="X1314" s="43"/>
      <c r="Y1314" s="43"/>
      <c r="Z1314" s="43"/>
      <c r="AA1314" s="43"/>
      <c r="AB1314" s="43"/>
      <c r="AC1314" s="43"/>
      <c r="AD1314" s="43"/>
    </row>
    <row r="1315" spans="18:30" ht="15">
      <c r="R1315" s="43"/>
      <c r="S1315" s="43"/>
      <c r="T1315" s="43"/>
      <c r="U1315" s="43"/>
      <c r="V1315" s="43"/>
      <c r="W1315" s="43"/>
      <c r="X1315" s="43"/>
      <c r="Y1315" s="43"/>
      <c r="Z1315" s="43"/>
      <c r="AA1315" s="43"/>
      <c r="AB1315" s="43"/>
      <c r="AC1315" s="43"/>
      <c r="AD1315" s="43"/>
    </row>
    <row r="1316" spans="18:30" ht="15">
      <c r="R1316" s="43"/>
      <c r="S1316" s="43"/>
      <c r="T1316" s="43"/>
      <c r="U1316" s="43"/>
      <c r="V1316" s="43"/>
      <c r="W1316" s="43"/>
      <c r="X1316" s="43"/>
      <c r="Y1316" s="43"/>
      <c r="Z1316" s="43"/>
      <c r="AA1316" s="43"/>
      <c r="AB1316" s="43"/>
      <c r="AC1316" s="43"/>
      <c r="AD1316" s="43"/>
    </row>
    <row r="1317" spans="18:30" ht="15">
      <c r="R1317" s="43"/>
      <c r="S1317" s="43"/>
      <c r="T1317" s="43"/>
      <c r="U1317" s="43"/>
      <c r="V1317" s="43"/>
      <c r="W1317" s="43"/>
      <c r="X1317" s="43"/>
      <c r="Y1317" s="43"/>
      <c r="Z1317" s="43"/>
      <c r="AA1317" s="43"/>
      <c r="AB1317" s="43"/>
      <c r="AC1317" s="43"/>
      <c r="AD1317" s="43"/>
    </row>
    <row r="1318" spans="18:30" ht="15">
      <c r="R1318" s="43"/>
      <c r="S1318" s="43"/>
      <c r="T1318" s="43"/>
      <c r="U1318" s="43"/>
      <c r="V1318" s="43"/>
      <c r="W1318" s="43"/>
      <c r="X1318" s="43"/>
      <c r="Y1318" s="43"/>
      <c r="Z1318" s="43"/>
      <c r="AA1318" s="43"/>
      <c r="AB1318" s="43"/>
      <c r="AC1318" s="43"/>
      <c r="AD1318" s="43"/>
    </row>
    <row r="1319" spans="18:30" ht="15">
      <c r="R1319" s="43"/>
      <c r="S1319" s="43"/>
      <c r="T1319" s="43"/>
      <c r="U1319" s="43"/>
      <c r="V1319" s="43"/>
      <c r="W1319" s="43"/>
      <c r="X1319" s="43"/>
      <c r="Y1319" s="43"/>
      <c r="Z1319" s="43"/>
      <c r="AA1319" s="43"/>
      <c r="AB1319" s="43"/>
      <c r="AC1319" s="43"/>
      <c r="AD1319" s="43"/>
    </row>
    <row r="1320" spans="18:30" ht="15">
      <c r="R1320" s="43"/>
      <c r="S1320" s="43"/>
      <c r="T1320" s="43"/>
      <c r="U1320" s="43"/>
      <c r="V1320" s="43"/>
      <c r="W1320" s="43"/>
      <c r="X1320" s="43"/>
      <c r="Y1320" s="43"/>
      <c r="Z1320" s="43"/>
      <c r="AA1320" s="43"/>
      <c r="AB1320" s="43"/>
      <c r="AC1320" s="43"/>
      <c r="AD1320" s="43"/>
    </row>
    <row r="1321" spans="18:30" ht="15">
      <c r="R1321" s="43"/>
      <c r="S1321" s="43"/>
      <c r="T1321" s="43"/>
      <c r="U1321" s="43"/>
      <c r="V1321" s="43"/>
      <c r="W1321" s="43"/>
      <c r="X1321" s="43"/>
      <c r="Y1321" s="43"/>
      <c r="Z1321" s="43"/>
      <c r="AA1321" s="43"/>
      <c r="AB1321" s="43"/>
      <c r="AC1321" s="43"/>
      <c r="AD1321" s="43"/>
    </row>
    <row r="1322" spans="18:30" ht="15">
      <c r="R1322" s="43"/>
      <c r="S1322" s="43"/>
      <c r="T1322" s="43"/>
      <c r="U1322" s="43"/>
      <c r="V1322" s="43"/>
      <c r="W1322" s="43"/>
      <c r="X1322" s="43"/>
      <c r="Y1322" s="43"/>
      <c r="Z1322" s="43"/>
      <c r="AA1322" s="43"/>
      <c r="AB1322" s="43"/>
      <c r="AC1322" s="43"/>
      <c r="AD1322" s="43"/>
    </row>
    <row r="1323" spans="18:30" ht="15">
      <c r="R1323" s="43"/>
      <c r="S1323" s="43"/>
      <c r="T1323" s="43"/>
      <c r="U1323" s="43"/>
      <c r="V1323" s="43"/>
      <c r="W1323" s="43"/>
      <c r="X1323" s="43"/>
      <c r="Y1323" s="43"/>
      <c r="Z1323" s="43"/>
      <c r="AA1323" s="43"/>
      <c r="AB1323" s="43"/>
      <c r="AC1323" s="43"/>
      <c r="AD1323" s="43"/>
    </row>
    <row r="1324" spans="18:30" ht="15">
      <c r="R1324" s="43"/>
      <c r="S1324" s="43"/>
      <c r="T1324" s="43"/>
      <c r="U1324" s="43"/>
      <c r="V1324" s="43"/>
      <c r="W1324" s="43"/>
      <c r="X1324" s="43"/>
      <c r="Y1324" s="43"/>
      <c r="Z1324" s="43"/>
      <c r="AA1324" s="43"/>
      <c r="AB1324" s="43"/>
      <c r="AC1324" s="43"/>
      <c r="AD1324" s="43"/>
    </row>
    <row r="1325" spans="18:30" ht="15">
      <c r="R1325" s="43"/>
      <c r="S1325" s="43"/>
      <c r="T1325" s="43"/>
      <c r="U1325" s="43"/>
      <c r="V1325" s="43"/>
      <c r="W1325" s="43"/>
      <c r="X1325" s="43"/>
      <c r="Y1325" s="43"/>
      <c r="Z1325" s="43"/>
      <c r="AA1325" s="43"/>
      <c r="AB1325" s="43"/>
      <c r="AC1325" s="43"/>
      <c r="AD1325" s="43"/>
    </row>
    <row r="1326" spans="18:30" ht="15">
      <c r="R1326" s="43"/>
      <c r="S1326" s="43"/>
      <c r="T1326" s="43"/>
      <c r="U1326" s="43"/>
      <c r="V1326" s="43"/>
      <c r="W1326" s="43"/>
      <c r="X1326" s="43"/>
      <c r="Y1326" s="43"/>
      <c r="Z1326" s="43"/>
      <c r="AA1326" s="43"/>
      <c r="AB1326" s="43"/>
      <c r="AC1326" s="43"/>
      <c r="AD1326" s="43"/>
    </row>
    <row r="1327" spans="18:30" ht="15">
      <c r="R1327" s="43"/>
      <c r="S1327" s="43"/>
      <c r="T1327" s="43"/>
      <c r="U1327" s="43"/>
      <c r="V1327" s="43"/>
      <c r="W1327" s="43"/>
      <c r="X1327" s="43"/>
      <c r="Y1327" s="43"/>
      <c r="Z1327" s="43"/>
      <c r="AA1327" s="43"/>
      <c r="AB1327" s="43"/>
      <c r="AC1327" s="43"/>
      <c r="AD1327" s="43"/>
    </row>
    <row r="1328" spans="18:30" ht="15">
      <c r="R1328" s="43"/>
      <c r="S1328" s="43"/>
      <c r="T1328" s="43"/>
      <c r="U1328" s="43"/>
      <c r="V1328" s="43"/>
      <c r="W1328" s="43"/>
      <c r="X1328" s="43"/>
      <c r="Y1328" s="43"/>
      <c r="Z1328" s="43"/>
      <c r="AA1328" s="43"/>
      <c r="AB1328" s="43"/>
      <c r="AC1328" s="43"/>
      <c r="AD1328" s="43"/>
    </row>
    <row r="1329" spans="18:30" ht="15">
      <c r="R1329" s="43"/>
      <c r="S1329" s="43"/>
      <c r="T1329" s="43"/>
      <c r="U1329" s="43"/>
      <c r="V1329" s="43"/>
      <c r="W1329" s="43"/>
      <c r="X1329" s="43"/>
      <c r="Y1329" s="43"/>
      <c r="Z1329" s="43"/>
      <c r="AA1329" s="43"/>
      <c r="AB1329" s="43"/>
      <c r="AC1329" s="43"/>
      <c r="AD1329" s="43"/>
    </row>
    <row r="1330" spans="18:30" ht="15">
      <c r="R1330" s="43"/>
      <c r="S1330" s="43"/>
      <c r="T1330" s="43"/>
      <c r="U1330" s="43"/>
      <c r="V1330" s="43"/>
      <c r="W1330" s="43"/>
      <c r="X1330" s="43"/>
      <c r="Y1330" s="43"/>
      <c r="Z1330" s="43"/>
      <c r="AA1330" s="43"/>
      <c r="AB1330" s="43"/>
      <c r="AC1330" s="43"/>
      <c r="AD1330" s="43"/>
    </row>
    <row r="1331" spans="18:30" ht="15">
      <c r="R1331" s="43"/>
      <c r="S1331" s="43"/>
      <c r="T1331" s="43"/>
      <c r="U1331" s="43"/>
      <c r="V1331" s="43"/>
      <c r="W1331" s="43"/>
      <c r="X1331" s="43"/>
      <c r="Y1331" s="43"/>
      <c r="Z1331" s="43"/>
      <c r="AA1331" s="43"/>
      <c r="AB1331" s="43"/>
      <c r="AC1331" s="43"/>
      <c r="AD1331" s="43"/>
    </row>
    <row r="1332" spans="18:30" ht="15">
      <c r="R1332" s="43"/>
      <c r="S1332" s="43"/>
      <c r="T1332" s="43"/>
      <c r="U1332" s="43"/>
      <c r="V1332" s="43"/>
      <c r="W1332" s="43"/>
      <c r="X1332" s="43"/>
      <c r="Y1332" s="43"/>
      <c r="Z1332" s="43"/>
      <c r="AA1332" s="43"/>
      <c r="AB1332" s="43"/>
      <c r="AC1332" s="43"/>
      <c r="AD1332" s="43"/>
    </row>
    <row r="1333" spans="18:30" ht="15">
      <c r="R1333" s="43"/>
      <c r="S1333" s="43"/>
      <c r="T1333" s="43"/>
      <c r="U1333" s="43"/>
      <c r="V1333" s="43"/>
      <c r="W1333" s="43"/>
      <c r="X1333" s="43"/>
      <c r="Y1333" s="43"/>
      <c r="Z1333" s="43"/>
      <c r="AA1333" s="43"/>
      <c r="AB1333" s="43"/>
      <c r="AC1333" s="43"/>
      <c r="AD1333" s="43"/>
    </row>
    <row r="1334" spans="18:30" ht="15">
      <c r="R1334" s="43"/>
      <c r="S1334" s="43"/>
      <c r="T1334" s="43"/>
      <c r="U1334" s="43"/>
      <c r="V1334" s="43"/>
      <c r="W1334" s="43"/>
      <c r="X1334" s="43"/>
      <c r="Y1334" s="43"/>
      <c r="Z1334" s="43"/>
      <c r="AA1334" s="43"/>
      <c r="AB1334" s="43"/>
      <c r="AC1334" s="43"/>
      <c r="AD1334" s="43"/>
    </row>
    <row r="1335" spans="18:30" ht="15">
      <c r="R1335" s="43"/>
      <c r="S1335" s="43"/>
      <c r="T1335" s="43"/>
      <c r="U1335" s="43"/>
      <c r="V1335" s="43"/>
      <c r="W1335" s="43"/>
      <c r="X1335" s="43"/>
      <c r="Y1335" s="43"/>
      <c r="Z1335" s="43"/>
      <c r="AA1335" s="43"/>
      <c r="AB1335" s="43"/>
      <c r="AC1335" s="43"/>
      <c r="AD1335" s="43"/>
    </row>
    <row r="1336" spans="18:30" ht="15">
      <c r="R1336" s="43"/>
      <c r="S1336" s="43"/>
      <c r="T1336" s="43"/>
      <c r="U1336" s="43"/>
      <c r="V1336" s="43"/>
      <c r="W1336" s="43"/>
      <c r="X1336" s="43"/>
      <c r="Y1336" s="43"/>
      <c r="Z1336" s="43"/>
      <c r="AA1336" s="43"/>
      <c r="AB1336" s="43"/>
      <c r="AC1336" s="43"/>
      <c r="AD1336" s="43"/>
    </row>
    <row r="1337" spans="18:30" ht="15">
      <c r="R1337" s="43"/>
      <c r="S1337" s="43"/>
      <c r="T1337" s="43"/>
      <c r="U1337" s="43"/>
      <c r="V1337" s="43"/>
      <c r="W1337" s="43"/>
      <c r="X1337" s="43"/>
      <c r="Y1337" s="43"/>
      <c r="Z1337" s="43"/>
      <c r="AA1337" s="43"/>
      <c r="AB1337" s="43"/>
      <c r="AC1337" s="43"/>
      <c r="AD1337" s="43"/>
    </row>
    <row r="1338" spans="18:30" ht="15">
      <c r="R1338" s="43"/>
      <c r="S1338" s="43"/>
      <c r="T1338" s="43"/>
      <c r="U1338" s="43"/>
      <c r="V1338" s="43"/>
      <c r="W1338" s="43"/>
      <c r="X1338" s="43"/>
      <c r="Y1338" s="43"/>
      <c r="Z1338" s="43"/>
      <c r="AA1338" s="43"/>
      <c r="AB1338" s="43"/>
      <c r="AC1338" s="43"/>
      <c r="AD1338" s="43"/>
    </row>
    <row r="1339" spans="18:30" ht="15">
      <c r="R1339" s="43"/>
      <c r="S1339" s="43"/>
      <c r="T1339" s="43"/>
      <c r="U1339" s="43"/>
      <c r="V1339" s="43"/>
      <c r="W1339" s="43"/>
      <c r="X1339" s="43"/>
      <c r="Y1339" s="43"/>
      <c r="Z1339" s="43"/>
      <c r="AA1339" s="43"/>
      <c r="AB1339" s="43"/>
      <c r="AC1339" s="43"/>
      <c r="AD1339" s="43"/>
    </row>
    <row r="1340" spans="18:30" ht="15">
      <c r="R1340" s="43"/>
      <c r="S1340" s="43"/>
      <c r="T1340" s="43"/>
      <c r="U1340" s="43"/>
      <c r="V1340" s="43"/>
      <c r="W1340" s="43"/>
      <c r="X1340" s="43"/>
      <c r="Y1340" s="43"/>
      <c r="Z1340" s="43"/>
      <c r="AA1340" s="43"/>
      <c r="AB1340" s="43"/>
      <c r="AC1340" s="43"/>
      <c r="AD1340" s="43"/>
    </row>
    <row r="1341" spans="18:30" ht="15">
      <c r="R1341" s="43"/>
      <c r="S1341" s="43"/>
      <c r="T1341" s="43"/>
      <c r="U1341" s="43"/>
      <c r="V1341" s="43"/>
      <c r="W1341" s="43"/>
      <c r="X1341" s="43"/>
      <c r="Y1341" s="43"/>
      <c r="Z1341" s="43"/>
      <c r="AA1341" s="43"/>
      <c r="AB1341" s="43"/>
      <c r="AC1341" s="43"/>
      <c r="AD1341" s="43"/>
    </row>
    <row r="1342" spans="18:30" ht="15">
      <c r="R1342" s="43"/>
      <c r="S1342" s="43"/>
      <c r="T1342" s="43"/>
      <c r="U1342" s="43"/>
      <c r="V1342" s="43"/>
      <c r="W1342" s="43"/>
      <c r="X1342" s="43"/>
      <c r="Y1342" s="43"/>
      <c r="Z1342" s="43"/>
      <c r="AA1342" s="43"/>
      <c r="AB1342" s="43"/>
      <c r="AC1342" s="43"/>
      <c r="AD1342" s="43"/>
    </row>
    <row r="1343" spans="18:30" ht="15">
      <c r="R1343" s="43"/>
      <c r="S1343" s="43"/>
      <c r="T1343" s="43"/>
      <c r="U1343" s="43"/>
      <c r="V1343" s="43"/>
      <c r="W1343" s="43"/>
      <c r="X1343" s="43"/>
      <c r="Y1343" s="43"/>
      <c r="Z1343" s="43"/>
      <c r="AA1343" s="43"/>
      <c r="AB1343" s="43"/>
      <c r="AC1343" s="43"/>
      <c r="AD1343" s="43"/>
    </row>
    <row r="1344" spans="18:30" ht="15">
      <c r="R1344" s="43"/>
      <c r="S1344" s="43"/>
      <c r="T1344" s="43"/>
      <c r="U1344" s="43"/>
      <c r="V1344" s="43"/>
      <c r="W1344" s="43"/>
      <c r="X1344" s="43"/>
      <c r="Y1344" s="43"/>
      <c r="Z1344" s="43"/>
      <c r="AA1344" s="43"/>
      <c r="AB1344" s="43"/>
      <c r="AC1344" s="43"/>
      <c r="AD1344" s="43"/>
    </row>
    <row r="1345" spans="18:30" ht="15">
      <c r="R1345" s="43"/>
      <c r="S1345" s="43"/>
      <c r="T1345" s="43"/>
      <c r="U1345" s="43"/>
      <c r="V1345" s="43"/>
      <c r="W1345" s="43"/>
      <c r="X1345" s="43"/>
      <c r="Y1345" s="43"/>
      <c r="Z1345" s="43"/>
      <c r="AA1345" s="43"/>
      <c r="AB1345" s="43"/>
      <c r="AC1345" s="43"/>
      <c r="AD1345" s="43"/>
    </row>
    <row r="1346" spans="18:30" ht="15">
      <c r="R1346" s="43"/>
      <c r="S1346" s="43"/>
      <c r="T1346" s="43"/>
      <c r="U1346" s="43"/>
      <c r="V1346" s="43"/>
      <c r="W1346" s="43"/>
      <c r="X1346" s="43"/>
      <c r="Y1346" s="43"/>
      <c r="Z1346" s="43"/>
      <c r="AA1346" s="43"/>
      <c r="AB1346" s="43"/>
      <c r="AC1346" s="43"/>
      <c r="AD1346" s="43"/>
    </row>
    <row r="1347" spans="18:30" ht="15">
      <c r="R1347" s="43"/>
      <c r="S1347" s="43"/>
      <c r="T1347" s="43"/>
      <c r="U1347" s="43"/>
      <c r="V1347" s="43"/>
      <c r="W1347" s="43"/>
      <c r="X1347" s="43"/>
      <c r="Y1347" s="43"/>
      <c r="Z1347" s="43"/>
      <c r="AA1347" s="43"/>
      <c r="AB1347" s="43"/>
      <c r="AC1347" s="43"/>
      <c r="AD1347" s="43"/>
    </row>
    <row r="1348" spans="18:30" ht="15">
      <c r="R1348" s="43"/>
      <c r="S1348" s="43"/>
      <c r="T1348" s="43"/>
      <c r="U1348" s="43"/>
      <c r="V1348" s="43"/>
      <c r="W1348" s="43"/>
      <c r="X1348" s="43"/>
      <c r="Y1348" s="43"/>
      <c r="Z1348" s="43"/>
      <c r="AA1348" s="43"/>
      <c r="AB1348" s="43"/>
      <c r="AC1348" s="43"/>
      <c r="AD1348" s="43"/>
    </row>
    <row r="1349" spans="18:30" ht="15">
      <c r="R1349" s="43"/>
      <c r="S1349" s="43"/>
      <c r="T1349" s="43"/>
      <c r="U1349" s="43"/>
      <c r="V1349" s="43"/>
      <c r="W1349" s="43"/>
      <c r="X1349" s="43"/>
      <c r="Y1349" s="43"/>
      <c r="Z1349" s="43"/>
      <c r="AA1349" s="43"/>
      <c r="AB1349" s="43"/>
      <c r="AC1349" s="43"/>
      <c r="AD1349" s="43"/>
    </row>
    <row r="1350" spans="18:30" ht="15">
      <c r="R1350" s="43"/>
      <c r="S1350" s="43"/>
      <c r="T1350" s="43"/>
      <c r="U1350" s="43"/>
      <c r="V1350" s="43"/>
      <c r="W1350" s="43"/>
      <c r="X1350" s="43"/>
      <c r="Y1350" s="43"/>
      <c r="Z1350" s="43"/>
      <c r="AA1350" s="43"/>
      <c r="AB1350" s="43"/>
      <c r="AC1350" s="43"/>
      <c r="AD1350" s="43"/>
    </row>
    <row r="1351" spans="18:30" ht="15">
      <c r="R1351" s="43"/>
      <c r="S1351" s="43"/>
      <c r="T1351" s="43"/>
      <c r="U1351" s="43"/>
      <c r="V1351" s="43"/>
      <c r="W1351" s="43"/>
      <c r="X1351" s="43"/>
      <c r="Y1351" s="43"/>
      <c r="Z1351" s="43"/>
      <c r="AA1351" s="43"/>
      <c r="AB1351" s="43"/>
      <c r="AC1351" s="43"/>
      <c r="AD1351" s="43"/>
    </row>
    <row r="1352" spans="18:30" ht="15">
      <c r="R1352" s="43"/>
      <c r="S1352" s="43"/>
      <c r="T1352" s="43"/>
      <c r="U1352" s="43"/>
      <c r="V1352" s="43"/>
      <c r="W1352" s="43"/>
      <c r="X1352" s="43"/>
      <c r="Y1352" s="43"/>
      <c r="Z1352" s="43"/>
      <c r="AA1352" s="43"/>
      <c r="AB1352" s="43"/>
      <c r="AC1352" s="43"/>
      <c r="AD1352" s="43"/>
    </row>
    <row r="1353" spans="18:30" ht="15">
      <c r="R1353" s="43"/>
      <c r="S1353" s="43"/>
      <c r="T1353" s="43"/>
      <c r="U1353" s="43"/>
      <c r="V1353" s="43"/>
      <c r="W1353" s="43"/>
      <c r="X1353" s="43"/>
      <c r="Y1353" s="43"/>
      <c r="Z1353" s="43"/>
      <c r="AA1353" s="43"/>
      <c r="AB1353" s="43"/>
      <c r="AC1353" s="43"/>
      <c r="AD1353" s="43"/>
    </row>
    <row r="1354" spans="18:30" ht="15">
      <c r="R1354" s="43"/>
      <c r="S1354" s="43"/>
      <c r="T1354" s="43"/>
      <c r="U1354" s="43"/>
      <c r="V1354" s="43"/>
      <c r="W1354" s="43"/>
      <c r="X1354" s="43"/>
      <c r="Y1354" s="43"/>
      <c r="Z1354" s="43"/>
      <c r="AA1354" s="43"/>
      <c r="AB1354" s="43"/>
      <c r="AC1354" s="43"/>
      <c r="AD1354" s="43"/>
    </row>
    <row r="1355" spans="18:30" ht="15">
      <c r="R1355" s="43"/>
      <c r="S1355" s="43"/>
      <c r="T1355" s="43"/>
      <c r="U1355" s="43"/>
      <c r="V1355" s="43"/>
      <c r="W1355" s="43"/>
      <c r="X1355" s="43"/>
      <c r="Y1355" s="43"/>
      <c r="Z1355" s="43"/>
      <c r="AA1355" s="43"/>
      <c r="AB1355" s="43"/>
      <c r="AC1355" s="43"/>
      <c r="AD1355" s="43"/>
    </row>
    <row r="1356" spans="18:30" ht="15">
      <c r="R1356" s="43"/>
      <c r="S1356" s="43"/>
      <c r="T1356" s="43"/>
      <c r="U1356" s="43"/>
      <c r="V1356" s="43"/>
      <c r="W1356" s="43"/>
      <c r="X1356" s="43"/>
      <c r="Y1356" s="43"/>
      <c r="Z1356" s="43"/>
      <c r="AA1356" s="43"/>
      <c r="AB1356" s="43"/>
      <c r="AC1356" s="43"/>
      <c r="AD1356" s="43"/>
    </row>
    <row r="1357" spans="18:30" ht="15">
      <c r="R1357" s="43"/>
      <c r="S1357" s="43"/>
      <c r="T1357" s="43"/>
      <c r="U1357" s="43"/>
      <c r="V1357" s="43"/>
      <c r="W1357" s="43"/>
      <c r="X1357" s="43"/>
      <c r="Y1357" s="43"/>
      <c r="Z1357" s="43"/>
      <c r="AA1357" s="43"/>
      <c r="AB1357" s="43"/>
      <c r="AC1357" s="43"/>
      <c r="AD1357" s="43"/>
    </row>
    <row r="1358" spans="18:30" ht="15">
      <c r="R1358" s="43"/>
      <c r="S1358" s="43"/>
      <c r="T1358" s="43"/>
      <c r="U1358" s="43"/>
      <c r="V1358" s="43"/>
      <c r="W1358" s="43"/>
      <c r="X1358" s="43"/>
      <c r="Y1358" s="43"/>
      <c r="Z1358" s="43"/>
      <c r="AA1358" s="43"/>
      <c r="AB1358" s="43"/>
      <c r="AC1358" s="43"/>
      <c r="AD1358" s="43"/>
    </row>
    <row r="1359" spans="18:30" ht="15">
      <c r="R1359" s="43"/>
      <c r="S1359" s="43"/>
      <c r="T1359" s="43"/>
      <c r="U1359" s="43"/>
      <c r="V1359" s="43"/>
      <c r="W1359" s="43"/>
      <c r="X1359" s="43"/>
      <c r="Y1359" s="43"/>
      <c r="Z1359" s="43"/>
      <c r="AA1359" s="43"/>
      <c r="AB1359" s="43"/>
      <c r="AC1359" s="43"/>
      <c r="AD1359" s="43"/>
    </row>
    <row r="1360" spans="18:30" ht="15">
      <c r="R1360" s="43"/>
      <c r="S1360" s="43"/>
      <c r="T1360" s="43"/>
      <c r="U1360" s="43"/>
      <c r="V1360" s="43"/>
      <c r="W1360" s="43"/>
      <c r="X1360" s="43"/>
      <c r="Y1360" s="43"/>
      <c r="Z1360" s="43"/>
      <c r="AA1360" s="43"/>
      <c r="AB1360" s="43"/>
      <c r="AC1360" s="43"/>
      <c r="AD1360" s="43"/>
    </row>
    <row r="1361" spans="18:30" ht="15">
      <c r="R1361" s="43"/>
      <c r="S1361" s="43"/>
      <c r="T1361" s="43"/>
      <c r="U1361" s="43"/>
      <c r="V1361" s="43"/>
      <c r="W1361" s="43"/>
      <c r="X1361" s="43"/>
      <c r="Y1361" s="43"/>
      <c r="Z1361" s="43"/>
      <c r="AA1361" s="43"/>
      <c r="AB1361" s="43"/>
      <c r="AC1361" s="43"/>
      <c r="AD1361" s="43"/>
    </row>
    <row r="1362" spans="18:30" ht="15">
      <c r="R1362" s="43"/>
      <c r="S1362" s="43"/>
      <c r="T1362" s="43"/>
      <c r="U1362" s="43"/>
      <c r="V1362" s="43"/>
      <c r="W1362" s="43"/>
      <c r="X1362" s="43"/>
      <c r="Y1362" s="43"/>
      <c r="Z1362" s="43"/>
      <c r="AA1362" s="43"/>
      <c r="AB1362" s="43"/>
      <c r="AC1362" s="43"/>
      <c r="AD1362" s="43"/>
    </row>
    <row r="1363" spans="18:30" ht="15">
      <c r="R1363" s="43"/>
      <c r="S1363" s="43"/>
      <c r="T1363" s="43"/>
      <c r="U1363" s="43"/>
      <c r="V1363" s="43"/>
      <c r="W1363" s="43"/>
      <c r="X1363" s="43"/>
      <c r="Y1363" s="43"/>
      <c r="Z1363" s="43"/>
      <c r="AA1363" s="43"/>
      <c r="AB1363" s="43"/>
      <c r="AC1363" s="43"/>
      <c r="AD1363" s="43"/>
    </row>
    <row r="1364" spans="18:30" ht="15">
      <c r="R1364" s="43"/>
      <c r="S1364" s="43"/>
      <c r="T1364" s="43"/>
      <c r="U1364" s="43"/>
      <c r="V1364" s="43"/>
      <c r="W1364" s="43"/>
      <c r="X1364" s="43"/>
      <c r="Y1364" s="43"/>
      <c r="Z1364" s="43"/>
      <c r="AA1364" s="43"/>
      <c r="AB1364" s="43"/>
      <c r="AC1364" s="43"/>
      <c r="AD1364" s="43"/>
    </row>
    <row r="1365" spans="18:30" ht="15">
      <c r="R1365" s="43"/>
      <c r="S1365" s="43"/>
      <c r="T1365" s="43"/>
      <c r="U1365" s="43"/>
      <c r="V1365" s="43"/>
      <c r="W1365" s="43"/>
      <c r="X1365" s="43"/>
      <c r="Y1365" s="43"/>
      <c r="Z1365" s="43"/>
      <c r="AA1365" s="43"/>
      <c r="AB1365" s="43"/>
      <c r="AC1365" s="43"/>
      <c r="AD1365" s="43"/>
    </row>
    <row r="1366" spans="18:30" ht="15">
      <c r="R1366" s="43"/>
      <c r="S1366" s="43"/>
      <c r="T1366" s="43"/>
      <c r="U1366" s="43"/>
      <c r="V1366" s="43"/>
      <c r="W1366" s="43"/>
      <c r="X1366" s="43"/>
      <c r="Y1366" s="43"/>
      <c r="Z1366" s="43"/>
      <c r="AA1366" s="43"/>
      <c r="AB1366" s="43"/>
      <c r="AC1366" s="43"/>
      <c r="AD1366" s="43"/>
    </row>
    <row r="1367" spans="18:30" ht="15">
      <c r="R1367" s="43"/>
      <c r="S1367" s="43"/>
      <c r="T1367" s="43"/>
      <c r="U1367" s="43"/>
      <c r="V1367" s="43"/>
      <c r="W1367" s="43"/>
      <c r="X1367" s="43"/>
      <c r="Y1367" s="43"/>
      <c r="Z1367" s="43"/>
      <c r="AA1367" s="43"/>
      <c r="AB1367" s="43"/>
      <c r="AC1367" s="43"/>
      <c r="AD1367" s="43"/>
    </row>
    <row r="1368" spans="18:30" ht="15">
      <c r="R1368" s="43"/>
      <c r="S1368" s="43"/>
      <c r="T1368" s="43"/>
      <c r="U1368" s="43"/>
      <c r="V1368" s="43"/>
      <c r="W1368" s="43"/>
      <c r="X1368" s="43"/>
      <c r="Y1368" s="43"/>
      <c r="Z1368" s="43"/>
      <c r="AA1368" s="43"/>
      <c r="AB1368" s="43"/>
      <c r="AC1368" s="43"/>
      <c r="AD1368" s="43"/>
    </row>
    <row r="1369" spans="18:30" ht="15">
      <c r="R1369" s="43"/>
      <c r="S1369" s="43"/>
      <c r="T1369" s="43"/>
      <c r="U1369" s="43"/>
      <c r="V1369" s="43"/>
      <c r="W1369" s="43"/>
      <c r="X1369" s="43"/>
      <c r="Y1369" s="43"/>
      <c r="Z1369" s="43"/>
      <c r="AA1369" s="43"/>
      <c r="AB1369" s="43"/>
      <c r="AC1369" s="43"/>
      <c r="AD1369" s="43"/>
    </row>
    <row r="1370" spans="18:30" ht="15">
      <c r="R1370" s="43"/>
      <c r="S1370" s="43"/>
      <c r="T1370" s="43"/>
      <c r="U1370" s="43"/>
      <c r="V1370" s="43"/>
      <c r="W1370" s="43"/>
      <c r="X1370" s="43"/>
      <c r="Y1370" s="43"/>
      <c r="Z1370" s="43"/>
      <c r="AA1370" s="43"/>
      <c r="AB1370" s="43"/>
      <c r="AC1370" s="43"/>
      <c r="AD1370" s="43"/>
    </row>
    <row r="1371" spans="18:30" ht="15">
      <c r="R1371" s="43"/>
      <c r="S1371" s="43"/>
      <c r="T1371" s="43"/>
      <c r="U1371" s="43"/>
      <c r="V1371" s="43"/>
      <c r="W1371" s="43"/>
      <c r="X1371" s="43"/>
      <c r="Y1371" s="43"/>
      <c r="Z1371" s="43"/>
      <c r="AA1371" s="43"/>
      <c r="AB1371" s="43"/>
      <c r="AC1371" s="43"/>
      <c r="AD1371" s="43"/>
    </row>
    <row r="1372" spans="18:30" ht="15">
      <c r="R1372" s="43"/>
      <c r="S1372" s="43"/>
      <c r="T1372" s="43"/>
      <c r="U1372" s="43"/>
      <c r="V1372" s="43"/>
      <c r="W1372" s="43"/>
      <c r="X1372" s="43"/>
      <c r="Y1372" s="43"/>
      <c r="Z1372" s="43"/>
      <c r="AA1372" s="43"/>
      <c r="AB1372" s="43"/>
      <c r="AC1372" s="43"/>
      <c r="AD1372" s="43"/>
    </row>
    <row r="1373" spans="18:30" ht="15">
      <c r="R1373" s="43"/>
      <c r="S1373" s="43"/>
      <c r="T1373" s="43"/>
      <c r="U1373" s="43"/>
      <c r="V1373" s="43"/>
      <c r="W1373" s="43"/>
      <c r="X1373" s="43"/>
      <c r="Y1373" s="43"/>
      <c r="Z1373" s="43"/>
      <c r="AA1373" s="43"/>
      <c r="AB1373" s="43"/>
      <c r="AC1373" s="43"/>
      <c r="AD1373" s="43"/>
    </row>
    <row r="1374" spans="18:30" ht="15">
      <c r="R1374" s="43"/>
      <c r="S1374" s="43"/>
      <c r="T1374" s="43"/>
      <c r="U1374" s="43"/>
      <c r="V1374" s="43"/>
      <c r="W1374" s="43"/>
      <c r="X1374" s="43"/>
      <c r="Y1374" s="43"/>
      <c r="Z1374" s="43"/>
      <c r="AA1374" s="43"/>
      <c r="AB1374" s="43"/>
      <c r="AC1374" s="43"/>
      <c r="AD1374" s="43"/>
    </row>
    <row r="1375" spans="18:30" ht="15">
      <c r="R1375" s="43"/>
      <c r="S1375" s="43"/>
      <c r="T1375" s="43"/>
      <c r="U1375" s="43"/>
      <c r="V1375" s="43"/>
      <c r="W1375" s="43"/>
      <c r="X1375" s="43"/>
      <c r="Y1375" s="43"/>
      <c r="Z1375" s="43"/>
      <c r="AA1375" s="43"/>
      <c r="AB1375" s="43"/>
      <c r="AC1375" s="43"/>
      <c r="AD1375" s="43"/>
    </row>
    <row r="1376" spans="18:30" ht="15">
      <c r="R1376" s="43"/>
      <c r="S1376" s="43"/>
      <c r="T1376" s="43"/>
      <c r="U1376" s="43"/>
      <c r="V1376" s="43"/>
      <c r="W1376" s="43"/>
      <c r="X1376" s="43"/>
      <c r="Y1376" s="43"/>
      <c r="Z1376" s="43"/>
      <c r="AA1376" s="43"/>
      <c r="AB1376" s="43"/>
      <c r="AC1376" s="43"/>
      <c r="AD1376" s="43"/>
    </row>
    <row r="1377" spans="18:30" ht="15">
      <c r="R1377" s="43"/>
      <c r="S1377" s="43"/>
      <c r="T1377" s="43"/>
      <c r="U1377" s="43"/>
      <c r="V1377" s="43"/>
      <c r="W1377" s="43"/>
      <c r="X1377" s="43"/>
      <c r="Y1377" s="43"/>
      <c r="Z1377" s="43"/>
      <c r="AA1377" s="43"/>
      <c r="AB1377" s="43"/>
      <c r="AC1377" s="43"/>
      <c r="AD1377" s="43"/>
    </row>
    <row r="1378" spans="18:30" ht="15">
      <c r="R1378" s="43"/>
      <c r="S1378" s="43"/>
      <c r="T1378" s="43"/>
      <c r="U1378" s="43"/>
      <c r="V1378" s="43"/>
      <c r="W1378" s="43"/>
      <c r="X1378" s="43"/>
      <c r="Y1378" s="43"/>
      <c r="Z1378" s="43"/>
      <c r="AA1378" s="43"/>
      <c r="AB1378" s="43"/>
      <c r="AC1378" s="43"/>
      <c r="AD1378" s="43"/>
    </row>
    <row r="1379" spans="18:30" ht="15">
      <c r="R1379" s="43"/>
      <c r="S1379" s="43"/>
      <c r="T1379" s="43"/>
      <c r="U1379" s="43"/>
      <c r="V1379" s="43"/>
      <c r="W1379" s="43"/>
      <c r="X1379" s="43"/>
      <c r="Y1379" s="43"/>
      <c r="Z1379" s="43"/>
      <c r="AA1379" s="43"/>
      <c r="AB1379" s="43"/>
      <c r="AC1379" s="43"/>
      <c r="AD1379" s="43"/>
    </row>
    <row r="1380" spans="18:30" ht="15">
      <c r="R1380" s="43"/>
      <c r="S1380" s="43"/>
      <c r="T1380" s="43"/>
      <c r="U1380" s="43"/>
      <c r="V1380" s="43"/>
      <c r="W1380" s="43"/>
      <c r="X1380" s="43"/>
      <c r="Y1380" s="43"/>
      <c r="Z1380" s="43"/>
      <c r="AA1380" s="43"/>
      <c r="AB1380" s="43"/>
      <c r="AC1380" s="43"/>
      <c r="AD1380" s="43"/>
    </row>
    <row r="1381" spans="18:30" ht="15">
      <c r="R1381" s="43"/>
      <c r="S1381" s="43"/>
      <c r="T1381" s="43"/>
      <c r="U1381" s="43"/>
      <c r="V1381" s="43"/>
      <c r="W1381" s="43"/>
      <c r="X1381" s="43"/>
      <c r="Y1381" s="43"/>
      <c r="Z1381" s="43"/>
      <c r="AA1381" s="43"/>
      <c r="AB1381" s="43"/>
      <c r="AC1381" s="43"/>
      <c r="AD1381" s="43"/>
    </row>
    <row r="1382" spans="18:30" ht="15">
      <c r="R1382" s="43"/>
      <c r="S1382" s="43"/>
      <c r="T1382" s="43"/>
      <c r="U1382" s="43"/>
      <c r="V1382" s="43"/>
      <c r="W1382" s="43"/>
      <c r="X1382" s="43"/>
      <c r="Y1382" s="43"/>
      <c r="Z1382" s="43"/>
      <c r="AA1382" s="43"/>
      <c r="AB1382" s="43"/>
      <c r="AC1382" s="43"/>
      <c r="AD1382" s="43"/>
    </row>
    <row r="1383" spans="18:30" ht="15">
      <c r="R1383" s="43"/>
      <c r="S1383" s="43"/>
      <c r="T1383" s="43"/>
      <c r="U1383" s="43"/>
      <c r="V1383" s="43"/>
      <c r="W1383" s="43"/>
      <c r="X1383" s="43"/>
      <c r="Y1383" s="43"/>
      <c r="Z1383" s="43"/>
      <c r="AA1383" s="43"/>
      <c r="AB1383" s="43"/>
      <c r="AC1383" s="43"/>
      <c r="AD1383" s="43"/>
    </row>
    <row r="1384" spans="18:30" ht="15">
      <c r="R1384" s="43"/>
      <c r="S1384" s="43"/>
      <c r="T1384" s="43"/>
      <c r="U1384" s="43"/>
      <c r="V1384" s="43"/>
      <c r="W1384" s="43"/>
      <c r="X1384" s="43"/>
      <c r="Y1384" s="43"/>
      <c r="Z1384" s="43"/>
      <c r="AA1384" s="43"/>
      <c r="AB1384" s="43"/>
      <c r="AC1384" s="43"/>
      <c r="AD1384" s="43"/>
    </row>
    <row r="1385" spans="18:30" ht="15">
      <c r="R1385" s="43"/>
      <c r="S1385" s="43"/>
      <c r="T1385" s="43"/>
      <c r="U1385" s="43"/>
      <c r="V1385" s="43"/>
      <c r="W1385" s="43"/>
      <c r="X1385" s="43"/>
      <c r="Y1385" s="43"/>
      <c r="Z1385" s="43"/>
      <c r="AA1385" s="43"/>
      <c r="AB1385" s="43"/>
      <c r="AC1385" s="43"/>
      <c r="AD1385" s="43"/>
    </row>
    <row r="1386" spans="18:30" ht="15">
      <c r="R1386" s="43"/>
      <c r="S1386" s="43"/>
      <c r="T1386" s="43"/>
      <c r="U1386" s="43"/>
      <c r="V1386" s="43"/>
      <c r="W1386" s="43"/>
      <c r="X1386" s="43"/>
      <c r="Y1386" s="43"/>
      <c r="Z1386" s="43"/>
      <c r="AA1386" s="43"/>
      <c r="AB1386" s="43"/>
      <c r="AC1386" s="43"/>
      <c r="AD1386" s="43"/>
    </row>
    <row r="1387" spans="18:30" ht="15">
      <c r="R1387" s="43"/>
      <c r="S1387" s="43"/>
      <c r="T1387" s="43"/>
      <c r="U1387" s="43"/>
      <c r="V1387" s="43"/>
      <c r="W1387" s="43"/>
      <c r="X1387" s="43"/>
      <c r="Y1387" s="43"/>
      <c r="Z1387" s="43"/>
      <c r="AA1387" s="43"/>
      <c r="AB1387" s="43"/>
      <c r="AC1387" s="43"/>
      <c r="AD1387" s="43"/>
    </row>
    <row r="1388" spans="18:30" ht="15">
      <c r="R1388" s="43"/>
      <c r="S1388" s="43"/>
      <c r="T1388" s="43"/>
      <c r="U1388" s="43"/>
      <c r="V1388" s="43"/>
      <c r="W1388" s="43"/>
      <c r="X1388" s="43"/>
      <c r="Y1388" s="43"/>
      <c r="Z1388" s="43"/>
      <c r="AA1388" s="43"/>
      <c r="AB1388" s="43"/>
      <c r="AC1388" s="43"/>
      <c r="AD1388" s="43"/>
    </row>
    <row r="1389" spans="18:30" ht="15">
      <c r="R1389" s="43"/>
      <c r="S1389" s="43"/>
      <c r="T1389" s="43"/>
      <c r="U1389" s="43"/>
      <c r="V1389" s="43"/>
      <c r="W1389" s="43"/>
      <c r="X1389" s="43"/>
      <c r="Y1389" s="43"/>
      <c r="Z1389" s="43"/>
      <c r="AA1389" s="43"/>
      <c r="AB1389" s="43"/>
      <c r="AC1389" s="43"/>
      <c r="AD1389" s="43"/>
    </row>
    <row r="1390" spans="18:30" ht="15">
      <c r="R1390" s="43"/>
      <c r="S1390" s="43"/>
      <c r="T1390" s="43"/>
      <c r="U1390" s="43"/>
      <c r="V1390" s="43"/>
      <c r="W1390" s="43"/>
      <c r="X1390" s="43"/>
      <c r="Y1390" s="43"/>
      <c r="Z1390" s="43"/>
      <c r="AA1390" s="43"/>
      <c r="AB1390" s="43"/>
      <c r="AC1390" s="43"/>
      <c r="AD1390" s="43"/>
    </row>
    <row r="1391" spans="18:30" ht="15">
      <c r="R1391" s="43"/>
      <c r="S1391" s="43"/>
      <c r="T1391" s="43"/>
      <c r="U1391" s="43"/>
      <c r="V1391" s="43"/>
      <c r="W1391" s="43"/>
      <c r="X1391" s="43"/>
      <c r="Y1391" s="43"/>
      <c r="Z1391" s="43"/>
      <c r="AA1391" s="43"/>
      <c r="AB1391" s="43"/>
      <c r="AC1391" s="43"/>
      <c r="AD1391" s="43"/>
    </row>
    <row r="1392" spans="18:30" ht="15">
      <c r="R1392" s="43"/>
      <c r="S1392" s="43"/>
      <c r="T1392" s="43"/>
      <c r="U1392" s="43"/>
      <c r="V1392" s="43"/>
      <c r="W1392" s="43"/>
      <c r="X1392" s="43"/>
      <c r="Y1392" s="43"/>
      <c r="Z1392" s="43"/>
      <c r="AA1392" s="43"/>
      <c r="AB1392" s="43"/>
      <c r="AC1392" s="43"/>
      <c r="AD1392" s="43"/>
    </row>
    <row r="1393" spans="18:30" ht="15">
      <c r="R1393" s="43"/>
      <c r="S1393" s="43"/>
      <c r="T1393" s="43"/>
      <c r="U1393" s="43"/>
      <c r="V1393" s="43"/>
      <c r="W1393" s="43"/>
      <c r="X1393" s="43"/>
      <c r="Y1393" s="43"/>
      <c r="Z1393" s="43"/>
      <c r="AA1393" s="43"/>
      <c r="AB1393" s="43"/>
      <c r="AC1393" s="43"/>
      <c r="AD1393" s="43"/>
    </row>
    <row r="1394" spans="18:30" ht="15">
      <c r="R1394" s="43"/>
      <c r="S1394" s="43"/>
      <c r="T1394" s="43"/>
      <c r="U1394" s="43"/>
      <c r="V1394" s="43"/>
      <c r="W1394" s="43"/>
      <c r="X1394" s="43"/>
      <c r="Y1394" s="43"/>
      <c r="Z1394" s="43"/>
      <c r="AA1394" s="43"/>
      <c r="AB1394" s="43"/>
      <c r="AC1394" s="43"/>
      <c r="AD1394" s="43"/>
    </row>
    <row r="1395" spans="18:30" ht="15">
      <c r="R1395" s="43"/>
      <c r="S1395" s="43"/>
      <c r="T1395" s="43"/>
      <c r="U1395" s="43"/>
      <c r="V1395" s="43"/>
      <c r="W1395" s="43"/>
      <c r="X1395" s="43"/>
      <c r="Y1395" s="43"/>
      <c r="Z1395" s="43"/>
      <c r="AA1395" s="43"/>
      <c r="AB1395" s="43"/>
      <c r="AC1395" s="43"/>
      <c r="AD1395" s="43"/>
    </row>
    <row r="1396" spans="18:30" ht="15">
      <c r="R1396" s="43"/>
      <c r="S1396" s="43"/>
      <c r="T1396" s="43"/>
      <c r="U1396" s="43"/>
      <c r="V1396" s="43"/>
      <c r="W1396" s="43"/>
      <c r="X1396" s="43"/>
      <c r="Y1396" s="43"/>
      <c r="Z1396" s="43"/>
      <c r="AA1396" s="43"/>
      <c r="AB1396" s="43"/>
      <c r="AC1396" s="43"/>
      <c r="AD1396" s="43"/>
    </row>
    <row r="1397" spans="18:30" ht="15">
      <c r="R1397" s="43"/>
      <c r="S1397" s="43"/>
      <c r="T1397" s="43"/>
      <c r="U1397" s="43"/>
      <c r="V1397" s="43"/>
      <c r="W1397" s="43"/>
      <c r="X1397" s="43"/>
      <c r="Y1397" s="43"/>
      <c r="Z1397" s="43"/>
      <c r="AA1397" s="43"/>
      <c r="AB1397" s="43"/>
      <c r="AC1397" s="43"/>
      <c r="AD1397" s="43"/>
    </row>
    <row r="1398" spans="18:30" ht="15">
      <c r="R1398" s="43"/>
      <c r="S1398" s="43"/>
      <c r="T1398" s="43"/>
      <c r="U1398" s="43"/>
      <c r="V1398" s="43"/>
      <c r="W1398" s="43"/>
      <c r="X1398" s="43"/>
      <c r="Y1398" s="43"/>
      <c r="Z1398" s="43"/>
      <c r="AA1398" s="43"/>
      <c r="AB1398" s="43"/>
      <c r="AC1398" s="43"/>
      <c r="AD1398" s="43"/>
    </row>
    <row r="1399" spans="18:30" ht="15">
      <c r="R1399" s="43"/>
      <c r="S1399" s="43"/>
      <c r="T1399" s="43"/>
      <c r="U1399" s="43"/>
      <c r="V1399" s="43"/>
      <c r="W1399" s="43"/>
      <c r="X1399" s="43"/>
      <c r="Y1399" s="43"/>
      <c r="Z1399" s="43"/>
      <c r="AA1399" s="43"/>
      <c r="AB1399" s="43"/>
      <c r="AC1399" s="43"/>
      <c r="AD1399" s="43"/>
    </row>
    <row r="1400" spans="18:30" ht="15">
      <c r="R1400" s="43"/>
      <c r="S1400" s="43"/>
      <c r="T1400" s="43"/>
      <c r="U1400" s="43"/>
      <c r="V1400" s="43"/>
      <c r="W1400" s="43"/>
      <c r="X1400" s="43"/>
      <c r="Y1400" s="43"/>
      <c r="Z1400" s="43"/>
      <c r="AA1400" s="43"/>
      <c r="AB1400" s="43"/>
      <c r="AC1400" s="43"/>
      <c r="AD1400" s="43"/>
    </row>
    <row r="1401" spans="18:30" ht="15">
      <c r="R1401" s="43"/>
      <c r="S1401" s="43"/>
      <c r="T1401" s="43"/>
      <c r="U1401" s="43"/>
      <c r="V1401" s="43"/>
      <c r="W1401" s="43"/>
      <c r="X1401" s="43"/>
      <c r="Y1401" s="43"/>
      <c r="Z1401" s="43"/>
      <c r="AA1401" s="43"/>
      <c r="AB1401" s="43"/>
      <c r="AC1401" s="43"/>
      <c r="AD1401" s="43"/>
    </row>
    <row r="1402" spans="18:30" ht="15">
      <c r="R1402" s="43"/>
      <c r="S1402" s="43"/>
      <c r="T1402" s="43"/>
      <c r="U1402" s="43"/>
      <c r="V1402" s="43"/>
      <c r="W1402" s="43"/>
      <c r="X1402" s="43"/>
      <c r="Y1402" s="43"/>
      <c r="Z1402" s="43"/>
      <c r="AA1402" s="43"/>
      <c r="AB1402" s="43"/>
      <c r="AC1402" s="43"/>
      <c r="AD1402" s="43"/>
    </row>
    <row r="1403" spans="18:30" ht="15">
      <c r="R1403" s="43"/>
      <c r="S1403" s="43"/>
      <c r="T1403" s="43"/>
      <c r="U1403" s="43"/>
      <c r="V1403" s="43"/>
      <c r="W1403" s="43"/>
      <c r="X1403" s="43"/>
      <c r="Y1403" s="43"/>
      <c r="Z1403" s="43"/>
      <c r="AA1403" s="43"/>
      <c r="AB1403" s="43"/>
      <c r="AC1403" s="43"/>
      <c r="AD1403" s="43"/>
    </row>
    <row r="1404" spans="18:30" ht="15">
      <c r="R1404" s="43"/>
      <c r="S1404" s="43"/>
      <c r="T1404" s="43"/>
      <c r="U1404" s="43"/>
      <c r="V1404" s="43"/>
      <c r="W1404" s="43"/>
      <c r="X1404" s="43"/>
      <c r="Y1404" s="43"/>
      <c r="Z1404" s="43"/>
      <c r="AA1404" s="43"/>
      <c r="AB1404" s="43"/>
      <c r="AC1404" s="43"/>
      <c r="AD1404" s="43"/>
    </row>
    <row r="1405" spans="18:30" ht="15">
      <c r="R1405" s="43"/>
      <c r="S1405" s="43"/>
      <c r="T1405" s="43"/>
      <c r="U1405" s="43"/>
      <c r="V1405" s="43"/>
      <c r="W1405" s="43"/>
      <c r="X1405" s="43"/>
      <c r="Y1405" s="43"/>
      <c r="Z1405" s="43"/>
      <c r="AA1405" s="43"/>
      <c r="AB1405" s="43"/>
      <c r="AC1405" s="43"/>
      <c r="AD1405" s="43"/>
    </row>
    <row r="1406" spans="18:30" ht="15">
      <c r="R1406" s="43"/>
      <c r="S1406" s="43"/>
      <c r="T1406" s="43"/>
      <c r="U1406" s="43"/>
      <c r="V1406" s="43"/>
      <c r="W1406" s="43"/>
      <c r="X1406" s="43"/>
      <c r="Y1406" s="43"/>
      <c r="Z1406" s="43"/>
      <c r="AA1406" s="43"/>
      <c r="AB1406" s="43"/>
      <c r="AC1406" s="43"/>
      <c r="AD1406" s="43"/>
    </row>
    <row r="1407" spans="18:30" ht="15">
      <c r="R1407" s="43"/>
      <c r="S1407" s="43"/>
      <c r="T1407" s="43"/>
      <c r="U1407" s="43"/>
      <c r="V1407" s="43"/>
      <c r="W1407" s="43"/>
      <c r="X1407" s="43"/>
      <c r="Y1407" s="43"/>
      <c r="Z1407" s="43"/>
      <c r="AA1407" s="43"/>
      <c r="AB1407" s="43"/>
      <c r="AC1407" s="43"/>
      <c r="AD1407" s="43"/>
    </row>
    <row r="1408" spans="18:30" ht="15">
      <c r="R1408" s="43"/>
      <c r="S1408" s="43"/>
      <c r="T1408" s="43"/>
      <c r="U1408" s="43"/>
      <c r="V1408" s="43"/>
      <c r="W1408" s="43"/>
      <c r="X1408" s="43"/>
      <c r="Y1408" s="43"/>
      <c r="Z1408" s="43"/>
      <c r="AA1408" s="43"/>
      <c r="AB1408" s="43"/>
      <c r="AC1408" s="43"/>
      <c r="AD1408" s="43"/>
    </row>
    <row r="1409" spans="18:30" ht="15">
      <c r="R1409" s="43"/>
      <c r="S1409" s="43"/>
      <c r="T1409" s="43"/>
      <c r="U1409" s="43"/>
      <c r="V1409" s="43"/>
      <c r="W1409" s="43"/>
      <c r="X1409" s="43"/>
      <c r="Y1409" s="43"/>
      <c r="Z1409" s="43"/>
      <c r="AA1409" s="43"/>
      <c r="AB1409" s="43"/>
      <c r="AC1409" s="43"/>
      <c r="AD1409" s="43"/>
    </row>
    <row r="1410" spans="18:30" ht="15">
      <c r="R1410" s="43"/>
      <c r="S1410" s="43"/>
      <c r="T1410" s="43"/>
      <c r="U1410" s="43"/>
      <c r="V1410" s="43"/>
      <c r="W1410" s="43"/>
      <c r="X1410" s="43"/>
      <c r="Y1410" s="43"/>
      <c r="Z1410" s="43"/>
      <c r="AA1410" s="43"/>
      <c r="AB1410" s="43"/>
      <c r="AC1410" s="43"/>
      <c r="AD1410" s="43"/>
    </row>
    <row r="1411" spans="18:30" ht="15">
      <c r="R1411" s="43"/>
      <c r="S1411" s="43"/>
      <c r="T1411" s="43"/>
      <c r="U1411" s="43"/>
      <c r="V1411" s="43"/>
      <c r="W1411" s="43"/>
      <c r="X1411" s="43"/>
      <c r="Y1411" s="43"/>
      <c r="Z1411" s="43"/>
      <c r="AA1411" s="43"/>
      <c r="AB1411" s="43"/>
      <c r="AC1411" s="43"/>
      <c r="AD1411" s="43"/>
    </row>
    <row r="1412" spans="18:30" ht="15">
      <c r="R1412" s="43"/>
      <c r="S1412" s="43"/>
      <c r="T1412" s="43"/>
      <c r="U1412" s="43"/>
      <c r="V1412" s="43"/>
      <c r="W1412" s="43"/>
      <c r="X1412" s="43"/>
      <c r="Y1412" s="43"/>
      <c r="Z1412" s="43"/>
      <c r="AA1412" s="43"/>
      <c r="AB1412" s="43"/>
      <c r="AC1412" s="43"/>
      <c r="AD1412" s="43"/>
    </row>
    <row r="1413" spans="18:30" ht="15">
      <c r="R1413" s="43"/>
      <c r="S1413" s="43"/>
      <c r="T1413" s="43"/>
      <c r="U1413" s="43"/>
      <c r="V1413" s="43"/>
      <c r="W1413" s="43"/>
      <c r="X1413" s="43"/>
      <c r="Y1413" s="43"/>
      <c r="Z1413" s="43"/>
      <c r="AA1413" s="43"/>
      <c r="AB1413" s="43"/>
      <c r="AC1413" s="43"/>
      <c r="AD1413" s="43"/>
    </row>
    <row r="1414" spans="18:30" ht="15">
      <c r="R1414" s="43"/>
      <c r="S1414" s="43"/>
      <c r="T1414" s="43"/>
      <c r="U1414" s="43"/>
      <c r="V1414" s="43"/>
      <c r="W1414" s="43"/>
      <c r="X1414" s="43"/>
      <c r="Y1414" s="43"/>
      <c r="Z1414" s="43"/>
      <c r="AA1414" s="43"/>
      <c r="AB1414" s="43"/>
      <c r="AC1414" s="43"/>
      <c r="AD1414" s="43"/>
    </row>
    <row r="1415" spans="18:30" ht="15">
      <c r="R1415" s="43"/>
      <c r="S1415" s="43"/>
      <c r="T1415" s="43"/>
      <c r="U1415" s="43"/>
      <c r="V1415" s="43"/>
      <c r="W1415" s="43"/>
      <c r="X1415" s="43"/>
      <c r="Y1415" s="43"/>
      <c r="Z1415" s="43"/>
      <c r="AA1415" s="43"/>
      <c r="AB1415" s="43"/>
      <c r="AC1415" s="43"/>
      <c r="AD1415" s="43"/>
    </row>
    <row r="1416" spans="18:30" ht="15">
      <c r="R1416" s="43"/>
      <c r="S1416" s="43"/>
      <c r="T1416" s="43"/>
      <c r="U1416" s="43"/>
      <c r="V1416" s="43"/>
      <c r="W1416" s="43"/>
      <c r="X1416" s="43"/>
      <c r="Y1416" s="43"/>
      <c r="Z1416" s="43"/>
      <c r="AA1416" s="43"/>
      <c r="AB1416" s="43"/>
      <c r="AC1416" s="43"/>
      <c r="AD1416" s="43"/>
    </row>
    <row r="1417" spans="18:30" ht="15">
      <c r="R1417" s="43"/>
      <c r="S1417" s="43"/>
      <c r="T1417" s="43"/>
      <c r="U1417" s="43"/>
      <c r="V1417" s="43"/>
      <c r="W1417" s="43"/>
      <c r="X1417" s="43"/>
      <c r="Y1417" s="43"/>
      <c r="Z1417" s="43"/>
      <c r="AA1417" s="43"/>
      <c r="AB1417" s="43"/>
      <c r="AC1417" s="43"/>
      <c r="AD1417" s="43"/>
    </row>
    <row r="1418" spans="18:30" ht="15">
      <c r="R1418" s="43"/>
      <c r="S1418" s="43"/>
      <c r="T1418" s="43"/>
      <c r="U1418" s="43"/>
      <c r="V1418" s="43"/>
      <c r="W1418" s="43"/>
      <c r="X1418" s="43"/>
      <c r="Y1418" s="43"/>
      <c r="Z1418" s="43"/>
      <c r="AA1418" s="43"/>
      <c r="AB1418" s="43"/>
      <c r="AC1418" s="43"/>
      <c r="AD1418" s="43"/>
    </row>
    <row r="1419" spans="18:30" ht="15">
      <c r="R1419" s="43"/>
      <c r="S1419" s="43"/>
      <c r="T1419" s="43"/>
      <c r="U1419" s="43"/>
      <c r="V1419" s="43"/>
      <c r="W1419" s="43"/>
      <c r="X1419" s="43"/>
      <c r="Y1419" s="43"/>
      <c r="Z1419" s="43"/>
      <c r="AA1419" s="43"/>
      <c r="AB1419" s="43"/>
      <c r="AC1419" s="43"/>
      <c r="AD1419" s="43"/>
    </row>
    <row r="1420" spans="18:30" ht="15">
      <c r="R1420" s="43"/>
      <c r="S1420" s="43"/>
      <c r="T1420" s="43"/>
      <c r="U1420" s="43"/>
      <c r="V1420" s="43"/>
      <c r="W1420" s="43"/>
      <c r="X1420" s="43"/>
      <c r="Y1420" s="43"/>
      <c r="Z1420" s="43"/>
      <c r="AA1420" s="43"/>
      <c r="AB1420" s="43"/>
      <c r="AC1420" s="43"/>
      <c r="AD1420" s="43"/>
    </row>
    <row r="1421" spans="18:30" ht="15">
      <c r="R1421" s="43"/>
      <c r="S1421" s="43"/>
      <c r="T1421" s="43"/>
      <c r="U1421" s="43"/>
      <c r="V1421" s="43"/>
      <c r="W1421" s="43"/>
      <c r="X1421" s="43"/>
      <c r="Y1421" s="43"/>
      <c r="Z1421" s="43"/>
      <c r="AA1421" s="43"/>
      <c r="AB1421" s="43"/>
      <c r="AC1421" s="43"/>
      <c r="AD1421" s="43"/>
    </row>
    <row r="1422" spans="18:30" ht="15">
      <c r="R1422" s="43"/>
      <c r="S1422" s="43"/>
      <c r="T1422" s="43"/>
      <c r="U1422" s="43"/>
      <c r="V1422" s="43"/>
      <c r="W1422" s="43"/>
      <c r="X1422" s="43"/>
      <c r="Y1422" s="43"/>
      <c r="Z1422" s="43"/>
      <c r="AA1422" s="43"/>
      <c r="AB1422" s="43"/>
      <c r="AC1422" s="43"/>
      <c r="AD1422" s="43"/>
    </row>
    <row r="1423" spans="18:30" ht="15">
      <c r="R1423" s="43"/>
      <c r="S1423" s="43"/>
      <c r="T1423" s="43"/>
      <c r="U1423" s="43"/>
      <c r="V1423" s="43"/>
      <c r="W1423" s="43"/>
      <c r="X1423" s="43"/>
      <c r="Y1423" s="43"/>
      <c r="Z1423" s="43"/>
      <c r="AA1423" s="43"/>
      <c r="AB1423" s="43"/>
      <c r="AC1423" s="43"/>
      <c r="AD1423" s="43"/>
    </row>
    <row r="1424" spans="18:30" ht="15">
      <c r="R1424" s="43"/>
      <c r="S1424" s="43"/>
      <c r="T1424" s="43"/>
      <c r="U1424" s="43"/>
      <c r="V1424" s="43"/>
      <c r="W1424" s="43"/>
      <c r="X1424" s="43"/>
      <c r="Y1424" s="43"/>
      <c r="Z1424" s="43"/>
      <c r="AA1424" s="43"/>
      <c r="AB1424" s="43"/>
      <c r="AC1424" s="43"/>
      <c r="AD1424" s="43"/>
    </row>
    <row r="1425" spans="18:30" ht="15">
      <c r="R1425" s="43"/>
      <c r="S1425" s="43"/>
      <c r="T1425" s="43"/>
      <c r="U1425" s="43"/>
      <c r="V1425" s="43"/>
      <c r="W1425" s="43"/>
      <c r="X1425" s="43"/>
      <c r="Y1425" s="43"/>
      <c r="Z1425" s="43"/>
      <c r="AA1425" s="43"/>
      <c r="AB1425" s="43"/>
      <c r="AC1425" s="43"/>
      <c r="AD1425" s="43"/>
    </row>
    <row r="1426" spans="18:30" ht="15">
      <c r="R1426" s="43"/>
      <c r="S1426" s="43"/>
      <c r="T1426" s="43"/>
      <c r="U1426" s="43"/>
      <c r="V1426" s="43"/>
      <c r="W1426" s="43"/>
      <c r="X1426" s="43"/>
      <c r="Y1426" s="43"/>
      <c r="Z1426" s="43"/>
      <c r="AA1426" s="43"/>
      <c r="AB1426" s="43"/>
      <c r="AC1426" s="43"/>
      <c r="AD1426" s="43"/>
    </row>
    <row r="1427" spans="18:30" ht="15">
      <c r="R1427" s="43"/>
      <c r="S1427" s="43"/>
      <c r="T1427" s="43"/>
      <c r="U1427" s="43"/>
      <c r="V1427" s="43"/>
      <c r="W1427" s="43"/>
      <c r="X1427" s="43"/>
      <c r="Y1427" s="43"/>
      <c r="Z1427" s="43"/>
      <c r="AA1427" s="43"/>
      <c r="AB1427" s="43"/>
      <c r="AC1427" s="43"/>
      <c r="AD1427" s="43"/>
    </row>
    <row r="1428" spans="18:30" ht="15">
      <c r="R1428" s="43"/>
      <c r="S1428" s="43"/>
      <c r="T1428" s="43"/>
      <c r="U1428" s="43"/>
      <c r="V1428" s="43"/>
      <c r="W1428" s="43"/>
      <c r="X1428" s="43"/>
      <c r="Y1428" s="43"/>
      <c r="Z1428" s="43"/>
      <c r="AA1428" s="43"/>
      <c r="AB1428" s="43"/>
      <c r="AC1428" s="43"/>
      <c r="AD1428" s="43"/>
    </row>
    <row r="1429" spans="18:30" ht="15">
      <c r="R1429" s="43"/>
      <c r="S1429" s="43"/>
      <c r="T1429" s="43"/>
      <c r="U1429" s="43"/>
      <c r="V1429" s="43"/>
      <c r="W1429" s="43"/>
      <c r="X1429" s="43"/>
      <c r="Y1429" s="43"/>
      <c r="Z1429" s="43"/>
      <c r="AA1429" s="43"/>
      <c r="AB1429" s="43"/>
      <c r="AC1429" s="43"/>
      <c r="AD1429" s="43"/>
    </row>
    <row r="1430" spans="18:30" ht="15">
      <c r="R1430" s="43"/>
      <c r="S1430" s="43"/>
      <c r="T1430" s="43"/>
      <c r="U1430" s="43"/>
      <c r="V1430" s="43"/>
      <c r="W1430" s="43"/>
      <c r="X1430" s="43"/>
      <c r="Y1430" s="43"/>
      <c r="Z1430" s="43"/>
      <c r="AA1430" s="43"/>
      <c r="AB1430" s="43"/>
      <c r="AC1430" s="43"/>
      <c r="AD1430" s="43"/>
    </row>
    <row r="1431" spans="18:30" ht="15">
      <c r="R1431" s="43"/>
      <c r="S1431" s="43"/>
      <c r="T1431" s="43"/>
      <c r="U1431" s="43"/>
      <c r="V1431" s="43"/>
      <c r="W1431" s="43"/>
      <c r="X1431" s="43"/>
      <c r="Y1431" s="43"/>
      <c r="Z1431" s="43"/>
      <c r="AA1431" s="43"/>
      <c r="AB1431" s="43"/>
      <c r="AC1431" s="43"/>
      <c r="AD1431" s="43"/>
    </row>
    <row r="1432" spans="18:30" ht="15">
      <c r="R1432" s="43"/>
      <c r="S1432" s="43"/>
      <c r="T1432" s="43"/>
      <c r="U1432" s="43"/>
      <c r="V1432" s="43"/>
      <c r="W1432" s="43"/>
      <c r="X1432" s="43"/>
      <c r="Y1432" s="43"/>
      <c r="Z1432" s="43"/>
      <c r="AA1432" s="43"/>
      <c r="AB1432" s="43"/>
      <c r="AC1432" s="43"/>
      <c r="AD1432" s="43"/>
    </row>
    <row r="1433" spans="18:30" ht="15">
      <c r="R1433" s="43"/>
      <c r="S1433" s="43"/>
      <c r="T1433" s="43"/>
      <c r="U1433" s="43"/>
      <c r="V1433" s="43"/>
      <c r="W1433" s="43"/>
      <c r="X1433" s="43"/>
      <c r="Y1433" s="43"/>
      <c r="Z1433" s="43"/>
      <c r="AA1433" s="43"/>
      <c r="AB1433" s="43"/>
      <c r="AC1433" s="43"/>
      <c r="AD1433" s="43"/>
    </row>
    <row r="1434" spans="18:30" ht="15">
      <c r="R1434" s="43"/>
      <c r="S1434" s="43"/>
      <c r="T1434" s="43"/>
      <c r="U1434" s="43"/>
      <c r="V1434" s="43"/>
      <c r="W1434" s="43"/>
      <c r="X1434" s="43"/>
      <c r="Y1434" s="43"/>
      <c r="Z1434" s="43"/>
      <c r="AA1434" s="43"/>
      <c r="AB1434" s="43"/>
      <c r="AC1434" s="43"/>
      <c r="AD1434" s="43"/>
    </row>
    <row r="1435" spans="18:30" ht="15">
      <c r="R1435" s="43"/>
      <c r="S1435" s="43"/>
      <c r="T1435" s="43"/>
      <c r="U1435" s="43"/>
      <c r="V1435" s="43"/>
      <c r="W1435" s="43"/>
      <c r="X1435" s="43"/>
      <c r="Y1435" s="43"/>
      <c r="Z1435" s="43"/>
      <c r="AA1435" s="43"/>
      <c r="AB1435" s="43"/>
      <c r="AC1435" s="43"/>
      <c r="AD1435" s="43"/>
    </row>
    <row r="1436" spans="18:30" ht="15">
      <c r="R1436" s="43"/>
      <c r="S1436" s="43"/>
      <c r="T1436" s="43"/>
      <c r="U1436" s="43"/>
      <c r="V1436" s="43"/>
      <c r="W1436" s="43"/>
      <c r="X1436" s="43"/>
      <c r="Y1436" s="43"/>
      <c r="Z1436" s="43"/>
      <c r="AA1436" s="43"/>
      <c r="AB1436" s="43"/>
      <c r="AC1436" s="43"/>
      <c r="AD1436" s="43"/>
    </row>
    <row r="1437" spans="18:30" ht="15">
      <c r="R1437" s="43"/>
      <c r="S1437" s="43"/>
      <c r="T1437" s="43"/>
      <c r="U1437" s="43"/>
      <c r="V1437" s="43"/>
      <c r="W1437" s="43"/>
      <c r="X1437" s="43"/>
      <c r="Y1437" s="43"/>
      <c r="Z1437" s="43"/>
      <c r="AA1437" s="43"/>
      <c r="AB1437" s="43"/>
      <c r="AC1437" s="43"/>
      <c r="AD1437" s="43"/>
    </row>
    <row r="1438" spans="18:30" ht="15">
      <c r="R1438" s="43"/>
      <c r="S1438" s="43"/>
      <c r="T1438" s="43"/>
      <c r="U1438" s="43"/>
      <c r="V1438" s="43"/>
      <c r="W1438" s="43"/>
      <c r="X1438" s="43"/>
      <c r="Y1438" s="43"/>
      <c r="Z1438" s="43"/>
      <c r="AA1438" s="43"/>
      <c r="AB1438" s="43"/>
      <c r="AC1438" s="43"/>
      <c r="AD1438" s="43"/>
    </row>
    <row r="1439" spans="18:30" ht="15">
      <c r="R1439" s="43"/>
      <c r="S1439" s="43"/>
      <c r="T1439" s="43"/>
      <c r="U1439" s="43"/>
      <c r="V1439" s="43"/>
      <c r="W1439" s="43"/>
      <c r="X1439" s="43"/>
      <c r="Y1439" s="43"/>
      <c r="Z1439" s="43"/>
      <c r="AA1439" s="43"/>
      <c r="AB1439" s="43"/>
      <c r="AC1439" s="43"/>
      <c r="AD1439" s="43"/>
    </row>
    <row r="1440" spans="18:30" ht="15">
      <c r="R1440" s="43"/>
      <c r="S1440" s="43"/>
      <c r="T1440" s="43"/>
      <c r="U1440" s="43"/>
      <c r="V1440" s="43"/>
      <c r="W1440" s="43"/>
      <c r="X1440" s="43"/>
      <c r="Y1440" s="43"/>
      <c r="Z1440" s="43"/>
      <c r="AA1440" s="43"/>
      <c r="AB1440" s="43"/>
      <c r="AC1440" s="43"/>
      <c r="AD1440" s="43"/>
    </row>
    <row r="1441" spans="18:30" ht="15">
      <c r="R1441" s="43"/>
      <c r="S1441" s="43"/>
      <c r="T1441" s="43"/>
      <c r="U1441" s="43"/>
      <c r="V1441" s="43"/>
      <c r="W1441" s="43"/>
      <c r="X1441" s="43"/>
      <c r="Y1441" s="43"/>
      <c r="Z1441" s="43"/>
      <c r="AA1441" s="43"/>
      <c r="AB1441" s="43"/>
      <c r="AC1441" s="43"/>
      <c r="AD1441" s="43"/>
    </row>
    <row r="1442" spans="18:30" ht="15">
      <c r="R1442" s="43"/>
      <c r="S1442" s="43"/>
      <c r="T1442" s="43"/>
      <c r="U1442" s="43"/>
      <c r="V1442" s="43"/>
      <c r="W1442" s="43"/>
      <c r="X1442" s="43"/>
      <c r="Y1442" s="43"/>
      <c r="Z1442" s="43"/>
      <c r="AA1442" s="43"/>
      <c r="AB1442" s="43"/>
      <c r="AC1442" s="43"/>
      <c r="AD1442" s="43"/>
    </row>
    <row r="1443" spans="18:30" ht="15">
      <c r="R1443" s="43"/>
      <c r="S1443" s="43"/>
      <c r="T1443" s="43"/>
      <c r="U1443" s="43"/>
      <c r="V1443" s="43"/>
      <c r="W1443" s="43"/>
      <c r="X1443" s="43"/>
      <c r="Y1443" s="43"/>
      <c r="Z1443" s="43"/>
      <c r="AA1443" s="43"/>
      <c r="AB1443" s="43"/>
      <c r="AC1443" s="43"/>
      <c r="AD1443" s="43"/>
    </row>
    <row r="1444" spans="18:30" ht="15">
      <c r="R1444" s="43"/>
      <c r="S1444" s="43"/>
      <c r="T1444" s="43"/>
      <c r="U1444" s="43"/>
      <c r="V1444" s="43"/>
      <c r="W1444" s="43"/>
      <c r="X1444" s="43"/>
      <c r="Y1444" s="43"/>
      <c r="Z1444" s="43"/>
      <c r="AA1444" s="43"/>
      <c r="AB1444" s="43"/>
      <c r="AC1444" s="43"/>
      <c r="AD1444" s="43"/>
    </row>
    <row r="1445" spans="18:30" ht="15">
      <c r="R1445" s="43"/>
      <c r="S1445" s="43"/>
      <c r="T1445" s="43"/>
      <c r="U1445" s="43"/>
      <c r="V1445" s="43"/>
      <c r="W1445" s="43"/>
      <c r="X1445" s="43"/>
      <c r="Y1445" s="43"/>
      <c r="Z1445" s="43"/>
      <c r="AA1445" s="43"/>
      <c r="AB1445" s="43"/>
      <c r="AC1445" s="43"/>
      <c r="AD1445" s="43"/>
    </row>
    <row r="1446" spans="18:30" ht="15">
      <c r="R1446" s="43"/>
      <c r="S1446" s="43"/>
      <c r="T1446" s="43"/>
      <c r="U1446" s="43"/>
      <c r="V1446" s="43"/>
      <c r="W1446" s="43"/>
      <c r="X1446" s="43"/>
      <c r="Y1446" s="43"/>
      <c r="Z1446" s="43"/>
      <c r="AA1446" s="43"/>
      <c r="AB1446" s="43"/>
      <c r="AC1446" s="43"/>
      <c r="AD1446" s="43"/>
    </row>
    <row r="1447" spans="18:30" ht="15">
      <c r="R1447" s="43"/>
      <c r="S1447" s="43"/>
      <c r="T1447" s="43"/>
      <c r="U1447" s="43"/>
      <c r="V1447" s="43"/>
      <c r="W1447" s="43"/>
      <c r="X1447" s="43"/>
      <c r="Y1447" s="43"/>
      <c r="Z1447" s="43"/>
      <c r="AA1447" s="43"/>
      <c r="AB1447" s="43"/>
      <c r="AC1447" s="43"/>
      <c r="AD1447" s="43"/>
    </row>
    <row r="1448" spans="18:30" ht="15">
      <c r="R1448" s="43"/>
      <c r="S1448" s="43"/>
      <c r="T1448" s="43"/>
      <c r="U1448" s="43"/>
      <c r="V1448" s="43"/>
      <c r="W1448" s="43"/>
      <c r="X1448" s="43"/>
      <c r="Y1448" s="43"/>
      <c r="Z1448" s="43"/>
      <c r="AA1448" s="43"/>
      <c r="AB1448" s="43"/>
      <c r="AC1448" s="43"/>
      <c r="AD1448" s="43"/>
    </row>
    <row r="1449" spans="18:30" ht="15">
      <c r="R1449" s="43"/>
      <c r="S1449" s="43"/>
      <c r="T1449" s="43"/>
      <c r="U1449" s="43"/>
      <c r="V1449" s="43"/>
      <c r="W1449" s="43"/>
      <c r="X1449" s="43"/>
      <c r="Y1449" s="43"/>
      <c r="Z1449" s="43"/>
      <c r="AA1449" s="43"/>
      <c r="AB1449" s="43"/>
      <c r="AC1449" s="43"/>
      <c r="AD1449" s="43"/>
    </row>
    <row r="1450" spans="18:30" ht="15">
      <c r="R1450" s="43"/>
      <c r="S1450" s="43"/>
      <c r="T1450" s="43"/>
      <c r="U1450" s="43"/>
      <c r="V1450" s="43"/>
      <c r="W1450" s="43"/>
      <c r="X1450" s="43"/>
      <c r="Y1450" s="43"/>
      <c r="Z1450" s="43"/>
      <c r="AA1450" s="43"/>
      <c r="AB1450" s="43"/>
      <c r="AC1450" s="43"/>
      <c r="AD1450" s="43"/>
    </row>
    <row r="1451" spans="18:30" ht="15">
      <c r="R1451" s="43"/>
      <c r="S1451" s="43"/>
      <c r="T1451" s="43"/>
      <c r="U1451" s="43"/>
      <c r="V1451" s="43"/>
      <c r="W1451" s="43"/>
      <c r="X1451" s="43"/>
      <c r="Y1451" s="43"/>
      <c r="Z1451" s="43"/>
      <c r="AA1451" s="43"/>
      <c r="AB1451" s="43"/>
      <c r="AC1451" s="43"/>
      <c r="AD1451" s="43"/>
    </row>
    <row r="1452" spans="18:30" ht="15">
      <c r="R1452" s="43"/>
      <c r="S1452" s="43"/>
      <c r="T1452" s="43"/>
      <c r="U1452" s="43"/>
      <c r="V1452" s="43"/>
      <c r="W1452" s="43"/>
      <c r="X1452" s="43"/>
      <c r="Y1452" s="43"/>
      <c r="Z1452" s="43"/>
      <c r="AA1452" s="43"/>
      <c r="AB1452" s="43"/>
      <c r="AC1452" s="43"/>
      <c r="AD1452" s="43"/>
    </row>
    <row r="1453" spans="18:30" ht="15">
      <c r="R1453" s="43"/>
      <c r="S1453" s="43"/>
      <c r="T1453" s="43"/>
      <c r="U1453" s="43"/>
      <c r="V1453" s="43"/>
      <c r="W1453" s="43"/>
      <c r="X1453" s="43"/>
      <c r="Y1453" s="43"/>
      <c r="Z1453" s="43"/>
      <c r="AA1453" s="43"/>
      <c r="AB1453" s="43"/>
      <c r="AC1453" s="43"/>
      <c r="AD1453" s="43"/>
    </row>
    <row r="1454" spans="18:30" ht="15">
      <c r="R1454" s="43"/>
      <c r="S1454" s="43"/>
      <c r="T1454" s="43"/>
      <c r="U1454" s="43"/>
      <c r="V1454" s="43"/>
      <c r="W1454" s="43"/>
      <c r="X1454" s="43"/>
      <c r="Y1454" s="43"/>
      <c r="Z1454" s="43"/>
      <c r="AA1454" s="43"/>
      <c r="AB1454" s="43"/>
      <c r="AC1454" s="43"/>
      <c r="AD1454" s="43"/>
    </row>
    <row r="1455" spans="18:30" ht="15">
      <c r="R1455" s="43"/>
      <c r="S1455" s="43"/>
      <c r="T1455" s="43"/>
      <c r="U1455" s="43"/>
      <c r="V1455" s="43"/>
      <c r="W1455" s="43"/>
      <c r="X1455" s="43"/>
      <c r="Y1455" s="43"/>
      <c r="Z1455" s="43"/>
      <c r="AA1455" s="43"/>
      <c r="AB1455" s="43"/>
      <c r="AC1455" s="43"/>
      <c r="AD1455" s="43"/>
    </row>
    <row r="1456" spans="18:30" ht="15">
      <c r="R1456" s="43"/>
      <c r="S1456" s="43"/>
      <c r="T1456" s="43"/>
      <c r="U1456" s="43"/>
      <c r="V1456" s="43"/>
      <c r="W1456" s="43"/>
      <c r="X1456" s="43"/>
      <c r="Y1456" s="43"/>
      <c r="Z1456" s="43"/>
      <c r="AA1456" s="43"/>
      <c r="AB1456" s="43"/>
      <c r="AC1456" s="43"/>
      <c r="AD1456" s="43"/>
    </row>
    <row r="1457" spans="18:30" ht="15">
      <c r="R1457" s="43"/>
      <c r="S1457" s="43"/>
      <c r="T1457" s="43"/>
      <c r="U1457" s="43"/>
      <c r="V1457" s="43"/>
      <c r="W1457" s="43"/>
      <c r="X1457" s="43"/>
      <c r="Y1457" s="43"/>
      <c r="Z1457" s="43"/>
      <c r="AA1457" s="43"/>
      <c r="AB1457" s="43"/>
      <c r="AC1457" s="43"/>
      <c r="AD1457" s="43"/>
    </row>
    <row r="1458" spans="18:30" ht="15">
      <c r="R1458" s="43"/>
      <c r="S1458" s="43"/>
      <c r="T1458" s="43"/>
      <c r="U1458" s="43"/>
      <c r="V1458" s="43"/>
      <c r="W1458" s="43"/>
      <c r="X1458" s="43"/>
      <c r="Y1458" s="43"/>
      <c r="Z1458" s="43"/>
      <c r="AA1458" s="43"/>
      <c r="AB1458" s="43"/>
      <c r="AC1458" s="43"/>
      <c r="AD1458" s="43"/>
    </row>
    <row r="1459" spans="18:30" ht="15">
      <c r="R1459" s="43"/>
      <c r="S1459" s="43"/>
      <c r="T1459" s="43"/>
      <c r="U1459" s="43"/>
      <c r="V1459" s="43"/>
      <c r="W1459" s="43"/>
      <c r="X1459" s="43"/>
      <c r="Y1459" s="43"/>
      <c r="Z1459" s="43"/>
      <c r="AA1459" s="43"/>
      <c r="AB1459" s="43"/>
      <c r="AC1459" s="43"/>
      <c r="AD1459" s="43"/>
    </row>
    <row r="1460" spans="18:30" ht="15">
      <c r="R1460" s="43"/>
      <c r="S1460" s="43"/>
      <c r="T1460" s="43"/>
      <c r="U1460" s="43"/>
      <c r="V1460" s="43"/>
      <c r="W1460" s="43"/>
      <c r="X1460" s="43"/>
      <c r="Y1460" s="43"/>
      <c r="Z1460" s="43"/>
      <c r="AA1460" s="43"/>
      <c r="AB1460" s="43"/>
      <c r="AC1460" s="43"/>
      <c r="AD1460" s="43"/>
    </row>
    <row r="1461" spans="18:30" ht="15">
      <c r="R1461" s="43"/>
      <c r="S1461" s="43"/>
      <c r="T1461" s="43"/>
      <c r="U1461" s="43"/>
      <c r="V1461" s="43"/>
      <c r="W1461" s="43"/>
      <c r="X1461" s="43"/>
      <c r="Y1461" s="43"/>
      <c r="Z1461" s="43"/>
      <c r="AA1461" s="43"/>
      <c r="AB1461" s="43"/>
      <c r="AC1461" s="43"/>
      <c r="AD1461" s="43"/>
    </row>
    <row r="1462" spans="18:30" ht="15">
      <c r="R1462" s="43"/>
      <c r="S1462" s="43"/>
      <c r="T1462" s="43"/>
      <c r="U1462" s="43"/>
      <c r="V1462" s="43"/>
      <c r="W1462" s="43"/>
      <c r="X1462" s="43"/>
      <c r="Y1462" s="43"/>
      <c r="Z1462" s="43"/>
      <c r="AA1462" s="43"/>
      <c r="AB1462" s="43"/>
      <c r="AC1462" s="43"/>
      <c r="AD1462" s="43"/>
    </row>
    <row r="1463" spans="18:30" ht="15">
      <c r="R1463" s="43"/>
      <c r="S1463" s="43"/>
      <c r="T1463" s="43"/>
      <c r="U1463" s="43"/>
      <c r="V1463" s="43"/>
      <c r="W1463" s="43"/>
      <c r="X1463" s="43"/>
      <c r="Y1463" s="43"/>
      <c r="Z1463" s="43"/>
      <c r="AA1463" s="43"/>
      <c r="AB1463" s="43"/>
      <c r="AC1463" s="43"/>
      <c r="AD1463" s="43"/>
    </row>
    <row r="1464" spans="18:30" ht="15">
      <c r="R1464" s="43"/>
      <c r="S1464" s="43"/>
      <c r="T1464" s="43"/>
      <c r="U1464" s="43"/>
      <c r="V1464" s="43"/>
      <c r="W1464" s="43"/>
      <c r="X1464" s="43"/>
      <c r="Y1464" s="43"/>
      <c r="Z1464" s="43"/>
      <c r="AA1464" s="43"/>
      <c r="AB1464" s="43"/>
      <c r="AC1464" s="43"/>
      <c r="AD1464" s="43"/>
    </row>
    <row r="1465" spans="18:30" ht="15">
      <c r="R1465" s="43"/>
      <c r="S1465" s="43"/>
      <c r="T1465" s="43"/>
      <c r="U1465" s="43"/>
      <c r="V1465" s="43"/>
      <c r="W1465" s="43"/>
      <c r="X1465" s="43"/>
      <c r="Y1465" s="43"/>
      <c r="Z1465" s="43"/>
      <c r="AA1465" s="43"/>
      <c r="AB1465" s="43"/>
      <c r="AC1465" s="43"/>
      <c r="AD1465" s="43"/>
    </row>
    <row r="1466" spans="18:30" ht="15">
      <c r="R1466" s="43"/>
      <c r="S1466" s="43"/>
      <c r="T1466" s="43"/>
      <c r="U1466" s="43"/>
      <c r="V1466" s="43"/>
      <c r="W1466" s="43"/>
      <c r="X1466" s="43"/>
      <c r="Y1466" s="43"/>
      <c r="Z1466" s="43"/>
      <c r="AA1466" s="43"/>
      <c r="AB1466" s="43"/>
      <c r="AC1466" s="43"/>
      <c r="AD1466" s="43"/>
    </row>
    <row r="1467" spans="18:30" ht="15">
      <c r="R1467" s="43"/>
      <c r="S1467" s="43"/>
      <c r="T1467" s="43"/>
      <c r="U1467" s="43"/>
      <c r="V1467" s="43"/>
      <c r="W1467" s="43"/>
      <c r="X1467" s="43"/>
      <c r="Y1467" s="43"/>
      <c r="Z1467" s="43"/>
      <c r="AA1467" s="43"/>
      <c r="AB1467" s="43"/>
      <c r="AC1467" s="43"/>
      <c r="AD1467" s="43"/>
    </row>
    <row r="1468" spans="18:30" ht="15">
      <c r="R1468" s="43"/>
      <c r="S1468" s="43"/>
      <c r="T1468" s="43"/>
      <c r="U1468" s="43"/>
      <c r="V1468" s="43"/>
      <c r="W1468" s="43"/>
      <c r="X1468" s="43"/>
      <c r="Y1468" s="43"/>
      <c r="Z1468" s="43"/>
      <c r="AA1468" s="43"/>
      <c r="AB1468" s="43"/>
      <c r="AC1468" s="43"/>
      <c r="AD1468" s="43"/>
    </row>
    <row r="1469" spans="18:30" ht="15">
      <c r="R1469" s="43"/>
      <c r="S1469" s="43"/>
      <c r="T1469" s="43"/>
      <c r="U1469" s="43"/>
      <c r="V1469" s="43"/>
      <c r="W1469" s="43"/>
      <c r="X1469" s="43"/>
      <c r="Y1469" s="43"/>
      <c r="Z1469" s="43"/>
      <c r="AA1469" s="43"/>
      <c r="AB1469" s="43"/>
      <c r="AC1469" s="43"/>
      <c r="AD1469" s="43"/>
    </row>
    <row r="1470" spans="18:30" ht="15">
      <c r="R1470" s="43"/>
      <c r="S1470" s="43"/>
      <c r="T1470" s="43"/>
      <c r="U1470" s="43"/>
      <c r="V1470" s="43"/>
      <c r="W1470" s="43"/>
      <c r="X1470" s="43"/>
      <c r="Y1470" s="43"/>
      <c r="Z1470" s="43"/>
      <c r="AA1470" s="43"/>
      <c r="AB1470" s="43"/>
      <c r="AC1470" s="43"/>
      <c r="AD1470" s="43"/>
    </row>
    <row r="1471" spans="18:30" ht="15">
      <c r="R1471" s="43"/>
      <c r="S1471" s="43"/>
      <c r="T1471" s="43"/>
      <c r="U1471" s="43"/>
      <c r="V1471" s="43"/>
      <c r="W1471" s="43"/>
      <c r="X1471" s="43"/>
      <c r="Y1471" s="43"/>
      <c r="Z1471" s="43"/>
      <c r="AA1471" s="43"/>
      <c r="AB1471" s="43"/>
      <c r="AC1471" s="43"/>
      <c r="AD1471" s="43"/>
    </row>
    <row r="1472" spans="18:30" ht="15">
      <c r="R1472" s="43"/>
      <c r="S1472" s="43"/>
      <c r="T1472" s="43"/>
      <c r="U1472" s="43"/>
      <c r="V1472" s="43"/>
      <c r="W1472" s="43"/>
      <c r="X1472" s="43"/>
      <c r="Y1472" s="43"/>
      <c r="Z1472" s="43"/>
      <c r="AA1472" s="43"/>
      <c r="AB1472" s="43"/>
      <c r="AC1472" s="43"/>
      <c r="AD1472" s="43"/>
    </row>
    <row r="1473" spans="18:30" ht="15">
      <c r="R1473" s="43"/>
      <c r="S1473" s="43"/>
      <c r="T1473" s="43"/>
      <c r="U1473" s="43"/>
      <c r="V1473" s="43"/>
      <c r="W1473" s="43"/>
      <c r="X1473" s="43"/>
      <c r="Y1473" s="43"/>
      <c r="Z1473" s="43"/>
      <c r="AA1473" s="43"/>
      <c r="AB1473" s="43"/>
      <c r="AC1473" s="43"/>
      <c r="AD1473" s="43"/>
    </row>
    <row r="1474" spans="18:30" ht="15">
      <c r="R1474" s="43"/>
      <c r="S1474" s="43"/>
      <c r="T1474" s="43"/>
      <c r="U1474" s="43"/>
      <c r="V1474" s="43"/>
      <c r="W1474" s="43"/>
      <c r="X1474" s="43"/>
      <c r="Y1474" s="43"/>
      <c r="Z1474" s="43"/>
      <c r="AA1474" s="43"/>
      <c r="AB1474" s="43"/>
      <c r="AC1474" s="43"/>
      <c r="AD1474" s="43"/>
    </row>
    <row r="1475" spans="18:30" ht="15">
      <c r="R1475" s="43"/>
      <c r="S1475" s="43"/>
      <c r="T1475" s="43"/>
      <c r="U1475" s="43"/>
      <c r="V1475" s="43"/>
      <c r="W1475" s="43"/>
      <c r="X1475" s="43"/>
      <c r="Y1475" s="43"/>
      <c r="Z1475" s="43"/>
      <c r="AA1475" s="43"/>
      <c r="AB1475" s="43"/>
      <c r="AC1475" s="43"/>
      <c r="AD1475" s="43"/>
    </row>
    <row r="1476" spans="18:30" ht="15">
      <c r="R1476" s="43"/>
      <c r="S1476" s="43"/>
      <c r="T1476" s="43"/>
      <c r="U1476" s="43"/>
      <c r="V1476" s="43"/>
      <c r="W1476" s="43"/>
      <c r="X1476" s="43"/>
      <c r="Y1476" s="43"/>
      <c r="Z1476" s="43"/>
      <c r="AA1476" s="43"/>
      <c r="AB1476" s="43"/>
      <c r="AC1476" s="43"/>
      <c r="AD1476" s="43"/>
    </row>
    <row r="1477" spans="18:30" ht="15">
      <c r="R1477" s="43"/>
      <c r="S1477" s="43"/>
      <c r="T1477" s="43"/>
      <c r="U1477" s="43"/>
      <c r="V1477" s="43"/>
      <c r="W1477" s="43"/>
      <c r="X1477" s="43"/>
      <c r="Y1477" s="43"/>
      <c r="Z1477" s="43"/>
      <c r="AA1477" s="43"/>
      <c r="AB1477" s="43"/>
      <c r="AC1477" s="43"/>
      <c r="AD1477" s="43"/>
    </row>
    <row r="1478" spans="18:30" ht="15">
      <c r="R1478" s="43"/>
      <c r="S1478" s="43"/>
      <c r="T1478" s="43"/>
      <c r="U1478" s="43"/>
      <c r="V1478" s="43"/>
      <c r="W1478" s="43"/>
      <c r="X1478" s="43"/>
      <c r="Y1478" s="43"/>
      <c r="Z1478" s="43"/>
      <c r="AA1478" s="43"/>
      <c r="AB1478" s="43"/>
      <c r="AC1478" s="43"/>
      <c r="AD1478" s="43"/>
    </row>
    <row r="1479" spans="18:30" ht="15">
      <c r="R1479" s="43"/>
      <c r="S1479" s="43"/>
      <c r="T1479" s="43"/>
      <c r="U1479" s="43"/>
      <c r="V1479" s="43"/>
      <c r="W1479" s="43"/>
      <c r="X1479" s="43"/>
      <c r="Y1479" s="43"/>
      <c r="Z1479" s="43"/>
      <c r="AA1479" s="43"/>
      <c r="AB1479" s="43"/>
      <c r="AC1479" s="43"/>
      <c r="AD1479" s="43"/>
    </row>
    <row r="1480" spans="18:30" ht="15">
      <c r="R1480" s="43"/>
      <c r="S1480" s="43"/>
      <c r="T1480" s="43"/>
      <c r="U1480" s="43"/>
      <c r="V1480" s="43"/>
      <c r="W1480" s="43"/>
      <c r="X1480" s="43"/>
      <c r="Y1480" s="43"/>
      <c r="Z1480" s="43"/>
      <c r="AA1480" s="43"/>
      <c r="AB1480" s="43"/>
      <c r="AC1480" s="43"/>
      <c r="AD1480" s="43"/>
    </row>
    <row r="1481" spans="18:30" ht="15">
      <c r="R1481" s="43"/>
      <c r="S1481" s="43"/>
      <c r="T1481" s="43"/>
      <c r="U1481" s="43"/>
      <c r="V1481" s="43"/>
      <c r="W1481" s="43"/>
      <c r="X1481" s="43"/>
      <c r="Y1481" s="43"/>
      <c r="Z1481" s="43"/>
      <c r="AA1481" s="43"/>
      <c r="AB1481" s="43"/>
      <c r="AC1481" s="43"/>
      <c r="AD1481" s="43"/>
    </row>
    <row r="1482" spans="18:30" ht="15">
      <c r="R1482" s="43"/>
      <c r="S1482" s="43"/>
      <c r="T1482" s="43"/>
      <c r="U1482" s="43"/>
      <c r="V1482" s="43"/>
      <c r="W1482" s="43"/>
      <c r="X1482" s="43"/>
      <c r="Y1482" s="43"/>
      <c r="Z1482" s="43"/>
      <c r="AA1482" s="43"/>
      <c r="AB1482" s="43"/>
      <c r="AC1482" s="43"/>
      <c r="AD1482" s="43"/>
    </row>
    <row r="1483" spans="18:30" ht="15">
      <c r="R1483" s="43"/>
      <c r="S1483" s="43"/>
      <c r="T1483" s="43"/>
      <c r="U1483" s="43"/>
      <c r="V1483" s="43"/>
      <c r="W1483" s="43"/>
      <c r="X1483" s="43"/>
      <c r="Y1483" s="43"/>
      <c r="Z1483" s="43"/>
      <c r="AA1483" s="43"/>
      <c r="AB1483" s="43"/>
      <c r="AC1483" s="43"/>
      <c r="AD1483" s="43"/>
    </row>
    <row r="1484" spans="18:30" ht="15">
      <c r="R1484" s="43"/>
      <c r="S1484" s="43"/>
      <c r="T1484" s="43"/>
      <c r="U1484" s="43"/>
      <c r="V1484" s="43"/>
      <c r="W1484" s="43"/>
      <c r="X1484" s="43"/>
      <c r="Y1484" s="43"/>
      <c r="Z1484" s="43"/>
      <c r="AA1484" s="43"/>
      <c r="AB1484" s="43"/>
      <c r="AC1484" s="43"/>
      <c r="AD1484" s="43"/>
    </row>
    <row r="1485" spans="18:30" ht="15">
      <c r="R1485" s="43"/>
      <c r="S1485" s="43"/>
      <c r="T1485" s="43"/>
      <c r="U1485" s="43"/>
      <c r="V1485" s="43"/>
      <c r="W1485" s="43"/>
      <c r="X1485" s="43"/>
      <c r="Y1485" s="43"/>
      <c r="Z1485" s="43"/>
      <c r="AA1485" s="43"/>
      <c r="AB1485" s="43"/>
      <c r="AC1485" s="43"/>
      <c r="AD1485" s="43"/>
    </row>
    <row r="1486" spans="18:30" ht="15">
      <c r="R1486" s="43"/>
      <c r="S1486" s="43"/>
      <c r="T1486" s="43"/>
      <c r="U1486" s="43"/>
      <c r="V1486" s="43"/>
      <c r="W1486" s="43"/>
      <c r="X1486" s="43"/>
      <c r="Y1486" s="43"/>
      <c r="Z1486" s="43"/>
      <c r="AA1486" s="43"/>
      <c r="AB1486" s="43"/>
      <c r="AC1486" s="43"/>
      <c r="AD1486" s="43"/>
    </row>
    <row r="1487" spans="18:30" ht="15">
      <c r="R1487" s="43"/>
      <c r="S1487" s="43"/>
      <c r="T1487" s="43"/>
      <c r="U1487" s="43"/>
      <c r="V1487" s="43"/>
      <c r="W1487" s="43"/>
      <c r="X1487" s="43"/>
      <c r="Y1487" s="43"/>
      <c r="Z1487" s="43"/>
      <c r="AA1487" s="43"/>
      <c r="AB1487" s="43"/>
      <c r="AC1487" s="43"/>
      <c r="AD1487" s="43"/>
    </row>
    <row r="1488" spans="18:30" ht="15">
      <c r="R1488" s="43"/>
      <c r="S1488" s="43"/>
      <c r="T1488" s="43"/>
      <c r="U1488" s="43"/>
      <c r="V1488" s="43"/>
      <c r="W1488" s="43"/>
      <c r="X1488" s="43"/>
      <c r="Y1488" s="43"/>
      <c r="Z1488" s="43"/>
      <c r="AA1488" s="43"/>
      <c r="AB1488" s="43"/>
      <c r="AC1488" s="43"/>
      <c r="AD1488" s="43"/>
    </row>
    <row r="1489" spans="18:30" ht="15">
      <c r="R1489" s="43"/>
      <c r="S1489" s="43"/>
      <c r="T1489" s="43"/>
      <c r="U1489" s="43"/>
      <c r="V1489" s="43"/>
      <c r="W1489" s="43"/>
      <c r="X1489" s="43"/>
      <c r="Y1489" s="43"/>
      <c r="Z1489" s="43"/>
      <c r="AA1489" s="43"/>
      <c r="AB1489" s="43"/>
      <c r="AC1489" s="43"/>
      <c r="AD1489" s="43"/>
    </row>
    <row r="1490" spans="18:30" ht="15">
      <c r="R1490" s="43"/>
      <c r="S1490" s="43"/>
      <c r="T1490" s="43"/>
      <c r="U1490" s="43"/>
      <c r="V1490" s="43"/>
      <c r="W1490" s="43"/>
      <c r="X1490" s="43"/>
      <c r="Y1490" s="43"/>
      <c r="Z1490" s="43"/>
      <c r="AA1490" s="43"/>
      <c r="AB1490" s="43"/>
      <c r="AC1490" s="43"/>
      <c r="AD1490" s="43"/>
    </row>
    <row r="1491" spans="18:30" ht="15">
      <c r="R1491" s="43"/>
      <c r="S1491" s="43"/>
      <c r="T1491" s="43"/>
      <c r="U1491" s="43"/>
      <c r="V1491" s="43"/>
      <c r="W1491" s="43"/>
      <c r="X1491" s="43"/>
      <c r="Y1491" s="43"/>
      <c r="Z1491" s="43"/>
      <c r="AA1491" s="43"/>
      <c r="AB1491" s="43"/>
      <c r="AC1491" s="43"/>
      <c r="AD1491" s="43"/>
    </row>
    <row r="1492" spans="18:30" ht="15">
      <c r="R1492" s="43"/>
      <c r="S1492" s="43"/>
      <c r="T1492" s="43"/>
      <c r="U1492" s="43"/>
      <c r="V1492" s="43"/>
      <c r="W1492" s="43"/>
      <c r="X1492" s="43"/>
      <c r="Y1492" s="43"/>
      <c r="Z1492" s="43"/>
      <c r="AA1492" s="43"/>
      <c r="AB1492" s="43"/>
      <c r="AC1492" s="43"/>
      <c r="AD1492" s="43"/>
    </row>
    <row r="1493" spans="18:30" ht="15">
      <c r="R1493" s="43"/>
      <c r="S1493" s="43"/>
      <c r="T1493" s="43"/>
      <c r="U1493" s="43"/>
      <c r="V1493" s="43"/>
      <c r="W1493" s="43"/>
      <c r="X1493" s="43"/>
      <c r="Y1493" s="43"/>
      <c r="Z1493" s="43"/>
      <c r="AA1493" s="43"/>
      <c r="AB1493" s="43"/>
      <c r="AC1493" s="43"/>
      <c r="AD1493" s="43"/>
    </row>
    <row r="1494" spans="18:30" ht="15">
      <c r="R1494" s="43"/>
      <c r="S1494" s="43"/>
      <c r="T1494" s="43"/>
      <c r="U1494" s="43"/>
      <c r="V1494" s="43"/>
      <c r="W1494" s="43"/>
      <c r="X1494" s="43"/>
      <c r="Y1494" s="43"/>
      <c r="Z1494" s="43"/>
      <c r="AA1494" s="43"/>
      <c r="AB1494" s="43"/>
      <c r="AC1494" s="43"/>
      <c r="AD1494" s="43"/>
    </row>
    <row r="1495" spans="18:30" ht="15">
      <c r="R1495" s="43"/>
      <c r="S1495" s="43"/>
      <c r="T1495" s="43"/>
      <c r="U1495" s="43"/>
      <c r="V1495" s="43"/>
      <c r="W1495" s="43"/>
      <c r="X1495" s="43"/>
      <c r="Y1495" s="43"/>
      <c r="Z1495" s="43"/>
      <c r="AA1495" s="43"/>
      <c r="AB1495" s="43"/>
      <c r="AC1495" s="43"/>
      <c r="AD1495" s="43"/>
    </row>
    <row r="1496" spans="18:30" ht="15">
      <c r="R1496" s="43"/>
      <c r="S1496" s="43"/>
      <c r="T1496" s="43"/>
      <c r="U1496" s="43"/>
      <c r="V1496" s="43"/>
      <c r="W1496" s="43"/>
      <c r="X1496" s="43"/>
      <c r="Y1496" s="43"/>
      <c r="Z1496" s="43"/>
      <c r="AA1496" s="43"/>
      <c r="AB1496" s="43"/>
      <c r="AC1496" s="43"/>
      <c r="AD1496" s="43"/>
    </row>
    <row r="1497" spans="18:30" ht="15">
      <c r="R1497" s="43"/>
      <c r="S1497" s="43"/>
      <c r="T1497" s="43"/>
      <c r="U1497" s="43"/>
      <c r="V1497" s="43"/>
      <c r="W1497" s="43"/>
      <c r="X1497" s="43"/>
      <c r="Y1497" s="43"/>
      <c r="Z1497" s="43"/>
      <c r="AA1497" s="43"/>
      <c r="AB1497" s="43"/>
      <c r="AC1497" s="43"/>
      <c r="AD1497" s="43"/>
    </row>
    <row r="1498" spans="18:30" ht="15">
      <c r="R1498" s="43"/>
      <c r="S1498" s="43"/>
      <c r="T1498" s="43"/>
      <c r="U1498" s="43"/>
      <c r="V1498" s="43"/>
      <c r="W1498" s="43"/>
      <c r="X1498" s="43"/>
      <c r="Y1498" s="43"/>
      <c r="Z1498" s="43"/>
      <c r="AA1498" s="43"/>
      <c r="AB1498" s="43"/>
      <c r="AC1498" s="43"/>
      <c r="AD1498" s="43"/>
    </row>
    <row r="1499" spans="18:30" ht="15">
      <c r="R1499" s="43"/>
      <c r="S1499" s="43"/>
      <c r="T1499" s="43"/>
      <c r="U1499" s="43"/>
      <c r="V1499" s="43"/>
      <c r="W1499" s="43"/>
      <c r="X1499" s="43"/>
      <c r="Y1499" s="43"/>
      <c r="Z1499" s="43"/>
      <c r="AA1499" s="43"/>
      <c r="AB1499" s="43"/>
      <c r="AC1499" s="43"/>
      <c r="AD1499" s="43"/>
    </row>
    <row r="1500" spans="18:30" ht="15">
      <c r="R1500" s="43"/>
      <c r="S1500" s="43"/>
      <c r="T1500" s="43"/>
      <c r="U1500" s="43"/>
      <c r="V1500" s="43"/>
      <c r="W1500" s="43"/>
      <c r="X1500" s="43"/>
      <c r="Y1500" s="43"/>
      <c r="Z1500" s="43"/>
      <c r="AA1500" s="43"/>
      <c r="AB1500" s="43"/>
      <c r="AC1500" s="43"/>
      <c r="AD1500" s="43"/>
    </row>
    <row r="1501" spans="18:30" ht="15">
      <c r="R1501" s="43"/>
      <c r="S1501" s="43"/>
      <c r="T1501" s="43"/>
      <c r="U1501" s="43"/>
      <c r="V1501" s="43"/>
      <c r="W1501" s="43"/>
      <c r="X1501" s="43"/>
      <c r="Y1501" s="43"/>
      <c r="Z1501" s="43"/>
      <c r="AA1501" s="43"/>
      <c r="AB1501" s="43"/>
      <c r="AC1501" s="43"/>
      <c r="AD1501" s="43"/>
    </row>
    <row r="1502" spans="18:30" ht="15">
      <c r="R1502" s="43"/>
      <c r="S1502" s="43"/>
      <c r="T1502" s="43"/>
      <c r="U1502" s="43"/>
      <c r="V1502" s="43"/>
      <c r="W1502" s="43"/>
      <c r="X1502" s="43"/>
      <c r="Y1502" s="43"/>
      <c r="Z1502" s="43"/>
      <c r="AA1502" s="43"/>
      <c r="AB1502" s="43"/>
      <c r="AC1502" s="43"/>
      <c r="AD1502" s="43"/>
    </row>
    <row r="1503" spans="18:30" ht="15">
      <c r="R1503" s="43"/>
      <c r="S1503" s="43"/>
      <c r="T1503" s="43"/>
      <c r="U1503" s="43"/>
      <c r="V1503" s="43"/>
      <c r="W1503" s="43"/>
      <c r="X1503" s="43"/>
      <c r="Y1503" s="43"/>
      <c r="Z1503" s="43"/>
      <c r="AA1503" s="43"/>
      <c r="AB1503" s="43"/>
      <c r="AC1503" s="43"/>
      <c r="AD1503" s="43"/>
    </row>
    <row r="1504" spans="18:30" ht="15">
      <c r="R1504" s="43"/>
      <c r="S1504" s="43"/>
      <c r="T1504" s="43"/>
      <c r="U1504" s="43"/>
      <c r="V1504" s="43"/>
      <c r="W1504" s="43"/>
      <c r="X1504" s="43"/>
      <c r="Y1504" s="43"/>
      <c r="Z1504" s="43"/>
      <c r="AA1504" s="43"/>
      <c r="AB1504" s="43"/>
      <c r="AC1504" s="43"/>
      <c r="AD1504" s="43"/>
    </row>
    <row r="1505" spans="18:30" ht="15">
      <c r="R1505" s="43"/>
      <c r="S1505" s="43"/>
      <c r="T1505" s="43"/>
      <c r="U1505" s="43"/>
      <c r="V1505" s="43"/>
      <c r="W1505" s="43"/>
      <c r="X1505" s="43"/>
      <c r="Y1505" s="43"/>
      <c r="Z1505" s="43"/>
      <c r="AA1505" s="43"/>
      <c r="AB1505" s="43"/>
      <c r="AC1505" s="43"/>
      <c r="AD1505" s="43"/>
    </row>
    <row r="1506" spans="18:30" ht="15">
      <c r="R1506" s="43"/>
      <c r="S1506" s="43"/>
      <c r="T1506" s="43"/>
      <c r="U1506" s="43"/>
      <c r="V1506" s="43"/>
      <c r="W1506" s="43"/>
      <c r="X1506" s="43"/>
      <c r="Y1506" s="43"/>
      <c r="Z1506" s="43"/>
      <c r="AA1506" s="43"/>
      <c r="AB1506" s="43"/>
      <c r="AC1506" s="43"/>
      <c r="AD1506" s="43"/>
    </row>
    <row r="1507" spans="18:30" ht="15">
      <c r="R1507" s="43"/>
      <c r="S1507" s="43"/>
      <c r="T1507" s="43"/>
      <c r="U1507" s="43"/>
      <c r="V1507" s="43"/>
      <c r="W1507" s="43"/>
      <c r="X1507" s="43"/>
      <c r="Y1507" s="43"/>
      <c r="Z1507" s="43"/>
      <c r="AA1507" s="43"/>
      <c r="AB1507" s="43"/>
      <c r="AC1507" s="43"/>
      <c r="AD1507" s="43"/>
    </row>
    <row r="1508" spans="18:30" ht="15">
      <c r="R1508" s="43"/>
      <c r="S1508" s="43"/>
      <c r="T1508" s="43"/>
      <c r="U1508" s="43"/>
      <c r="V1508" s="43"/>
      <c r="W1508" s="43"/>
      <c r="X1508" s="43"/>
      <c r="Y1508" s="43"/>
      <c r="Z1508" s="43"/>
      <c r="AA1508" s="43"/>
      <c r="AB1508" s="43"/>
      <c r="AC1508" s="43"/>
      <c r="AD1508" s="43"/>
    </row>
    <row r="1509" spans="18:30" ht="15">
      <c r="R1509" s="43"/>
      <c r="S1509" s="43"/>
      <c r="T1509" s="43"/>
      <c r="U1509" s="43"/>
      <c r="V1509" s="43"/>
      <c r="W1509" s="43"/>
      <c r="X1509" s="43"/>
      <c r="Y1509" s="43"/>
      <c r="Z1509" s="43"/>
      <c r="AA1509" s="43"/>
      <c r="AB1509" s="43"/>
      <c r="AC1509" s="43"/>
      <c r="AD1509" s="43"/>
    </row>
    <row r="1510" spans="18:30" ht="15">
      <c r="R1510" s="43"/>
      <c r="S1510" s="43"/>
      <c r="T1510" s="43"/>
      <c r="U1510" s="43"/>
      <c r="V1510" s="43"/>
      <c r="W1510" s="43"/>
      <c r="X1510" s="43"/>
      <c r="Y1510" s="43"/>
      <c r="Z1510" s="43"/>
      <c r="AA1510" s="43"/>
      <c r="AB1510" s="43"/>
      <c r="AC1510" s="43"/>
      <c r="AD1510" s="43"/>
    </row>
    <row r="1511" spans="18:30" ht="15">
      <c r="R1511" s="43"/>
      <c r="S1511" s="43"/>
      <c r="T1511" s="43"/>
      <c r="U1511" s="43"/>
      <c r="V1511" s="43"/>
      <c r="W1511" s="43"/>
      <c r="X1511" s="43"/>
      <c r="Y1511" s="43"/>
      <c r="Z1511" s="43"/>
      <c r="AA1511" s="43"/>
      <c r="AB1511" s="43"/>
      <c r="AC1511" s="43"/>
      <c r="AD1511" s="43"/>
    </row>
    <row r="1512" spans="18:30" ht="15">
      <c r="R1512" s="43"/>
      <c r="S1512" s="43"/>
      <c r="T1512" s="43"/>
      <c r="U1512" s="43"/>
      <c r="V1512" s="43"/>
      <c r="W1512" s="43"/>
      <c r="X1512" s="43"/>
      <c r="Y1512" s="43"/>
      <c r="Z1512" s="43"/>
      <c r="AA1512" s="43"/>
      <c r="AB1512" s="43"/>
      <c r="AC1512" s="43"/>
      <c r="AD1512" s="43"/>
    </row>
    <row r="1513" spans="18:30" ht="15">
      <c r="R1513" s="43"/>
      <c r="S1513" s="43"/>
      <c r="T1513" s="43"/>
      <c r="U1513" s="43"/>
      <c r="V1513" s="43"/>
      <c r="W1513" s="43"/>
      <c r="X1513" s="43"/>
      <c r="Y1513" s="43"/>
      <c r="Z1513" s="43"/>
      <c r="AA1513" s="43"/>
      <c r="AB1513" s="43"/>
      <c r="AC1513" s="43"/>
      <c r="AD1513" s="43"/>
    </row>
    <row r="1514" spans="18:30" ht="15">
      <c r="R1514" s="43"/>
      <c r="S1514" s="43"/>
      <c r="T1514" s="43"/>
      <c r="U1514" s="43"/>
      <c r="V1514" s="43"/>
      <c r="W1514" s="43"/>
      <c r="X1514" s="43"/>
      <c r="Y1514" s="43"/>
      <c r="Z1514" s="43"/>
      <c r="AA1514" s="43"/>
      <c r="AB1514" s="43"/>
      <c r="AC1514" s="43"/>
      <c r="AD1514" s="43"/>
    </row>
    <row r="1515" spans="18:30" ht="15">
      <c r="R1515" s="43"/>
      <c r="S1515" s="43"/>
      <c r="T1515" s="43"/>
      <c r="U1515" s="43"/>
      <c r="V1515" s="43"/>
      <c r="W1515" s="43"/>
      <c r="X1515" s="43"/>
      <c r="Y1515" s="43"/>
      <c r="Z1515" s="43"/>
      <c r="AA1515" s="43"/>
      <c r="AB1515" s="43"/>
      <c r="AC1515" s="43"/>
      <c r="AD1515" s="43"/>
    </row>
    <row r="1516" spans="18:30" ht="15">
      <c r="R1516" s="43"/>
      <c r="S1516" s="43"/>
      <c r="T1516" s="43"/>
      <c r="U1516" s="43"/>
      <c r="V1516" s="43"/>
      <c r="W1516" s="43"/>
      <c r="X1516" s="43"/>
      <c r="Y1516" s="43"/>
      <c r="Z1516" s="43"/>
      <c r="AA1516" s="43"/>
      <c r="AB1516" s="43"/>
      <c r="AC1516" s="43"/>
      <c r="AD1516" s="43"/>
    </row>
    <row r="1517" spans="18:30" ht="15">
      <c r="R1517" s="43"/>
      <c r="S1517" s="43"/>
      <c r="T1517" s="43"/>
      <c r="U1517" s="43"/>
      <c r="V1517" s="43"/>
      <c r="W1517" s="43"/>
      <c r="X1517" s="43"/>
      <c r="Y1517" s="43"/>
      <c r="Z1517" s="43"/>
      <c r="AA1517" s="43"/>
      <c r="AB1517" s="43"/>
      <c r="AC1517" s="43"/>
      <c r="AD1517" s="43"/>
    </row>
    <row r="1518" spans="18:30" ht="15">
      <c r="R1518" s="43"/>
      <c r="S1518" s="43"/>
      <c r="T1518" s="43"/>
      <c r="U1518" s="43"/>
      <c r="V1518" s="43"/>
      <c r="W1518" s="43"/>
      <c r="X1518" s="43"/>
      <c r="Y1518" s="43"/>
      <c r="Z1518" s="43"/>
      <c r="AA1518" s="43"/>
      <c r="AB1518" s="43"/>
      <c r="AC1518" s="43"/>
      <c r="AD1518" s="43"/>
    </row>
    <row r="1519" spans="18:30" ht="15">
      <c r="R1519" s="43"/>
      <c r="S1519" s="43"/>
      <c r="T1519" s="43"/>
      <c r="U1519" s="43"/>
      <c r="V1519" s="43"/>
      <c r="W1519" s="43"/>
      <c r="X1519" s="43"/>
      <c r="Y1519" s="43"/>
      <c r="Z1519" s="43"/>
      <c r="AA1519" s="43"/>
      <c r="AB1519" s="43"/>
      <c r="AC1519" s="43"/>
      <c r="AD1519" s="43"/>
    </row>
    <row r="1520" spans="18:30" ht="15">
      <c r="R1520" s="43"/>
      <c r="S1520" s="43"/>
      <c r="T1520" s="43"/>
      <c r="U1520" s="43"/>
      <c r="V1520" s="43"/>
      <c r="W1520" s="43"/>
      <c r="X1520" s="43"/>
      <c r="Y1520" s="43"/>
      <c r="Z1520" s="43"/>
      <c r="AA1520" s="43"/>
      <c r="AB1520" s="43"/>
      <c r="AC1520" s="43"/>
      <c r="AD1520" s="43"/>
    </row>
    <row r="1521" spans="18:30" ht="15">
      <c r="R1521" s="43"/>
      <c r="S1521" s="43"/>
      <c r="T1521" s="43"/>
      <c r="U1521" s="43"/>
      <c r="V1521" s="43"/>
      <c r="W1521" s="43"/>
      <c r="X1521" s="43"/>
      <c r="Y1521" s="43"/>
      <c r="Z1521" s="43"/>
      <c r="AA1521" s="43"/>
      <c r="AB1521" s="43"/>
      <c r="AC1521" s="43"/>
      <c r="AD1521" s="43"/>
    </row>
    <row r="1522" spans="18:30" ht="15">
      <c r="R1522" s="43"/>
      <c r="S1522" s="43"/>
      <c r="T1522" s="43"/>
      <c r="U1522" s="43"/>
      <c r="V1522" s="43"/>
      <c r="W1522" s="43"/>
      <c r="X1522" s="43"/>
      <c r="Y1522" s="43"/>
      <c r="Z1522" s="43"/>
      <c r="AA1522" s="43"/>
      <c r="AB1522" s="43"/>
      <c r="AC1522" s="43"/>
      <c r="AD1522" s="43"/>
    </row>
    <row r="1523" spans="18:30" ht="15">
      <c r="R1523" s="43"/>
      <c r="S1523" s="43"/>
      <c r="T1523" s="43"/>
      <c r="U1523" s="43"/>
      <c r="V1523" s="43"/>
      <c r="W1523" s="43"/>
      <c r="X1523" s="43"/>
      <c r="Y1523" s="43"/>
      <c r="Z1523" s="43"/>
      <c r="AA1523" s="43"/>
      <c r="AB1523" s="43"/>
      <c r="AC1523" s="43"/>
      <c r="AD1523" s="43"/>
    </row>
    <row r="1524" spans="18:30" ht="15">
      <c r="R1524" s="43"/>
      <c r="S1524" s="43"/>
      <c r="T1524" s="43"/>
      <c r="U1524" s="43"/>
      <c r="V1524" s="43"/>
      <c r="W1524" s="43"/>
      <c r="X1524" s="43"/>
      <c r="Y1524" s="43"/>
      <c r="Z1524" s="43"/>
      <c r="AA1524" s="43"/>
      <c r="AB1524" s="43"/>
      <c r="AC1524" s="43"/>
      <c r="AD1524" s="43"/>
    </row>
    <row r="1525" spans="18:30" ht="15">
      <c r="R1525" s="43"/>
      <c r="S1525" s="43"/>
      <c r="T1525" s="43"/>
      <c r="U1525" s="43"/>
      <c r="V1525" s="43"/>
      <c r="W1525" s="43"/>
      <c r="X1525" s="43"/>
      <c r="Y1525" s="43"/>
      <c r="Z1525" s="43"/>
      <c r="AA1525" s="43"/>
      <c r="AB1525" s="43"/>
      <c r="AC1525" s="43"/>
      <c r="AD1525" s="43"/>
    </row>
    <row r="1526" spans="18:30" ht="15">
      <c r="R1526" s="43"/>
      <c r="S1526" s="43"/>
      <c r="T1526" s="43"/>
      <c r="U1526" s="43"/>
      <c r="V1526" s="43"/>
      <c r="W1526" s="43"/>
      <c r="X1526" s="43"/>
      <c r="Y1526" s="43"/>
      <c r="Z1526" s="43"/>
      <c r="AA1526" s="43"/>
      <c r="AB1526" s="43"/>
      <c r="AC1526" s="43"/>
      <c r="AD1526" s="43"/>
    </row>
    <row r="1527" spans="18:30" ht="15">
      <c r="R1527" s="43"/>
      <c r="S1527" s="43"/>
      <c r="T1527" s="43"/>
      <c r="U1527" s="43"/>
      <c r="V1527" s="43"/>
      <c r="W1527" s="43"/>
      <c r="X1527" s="43"/>
      <c r="Y1527" s="43"/>
      <c r="Z1527" s="43"/>
      <c r="AA1527" s="43"/>
      <c r="AB1527" s="43"/>
      <c r="AC1527" s="43"/>
      <c r="AD1527" s="43"/>
    </row>
    <row r="1528" spans="18:30" ht="15">
      <c r="R1528" s="43"/>
      <c r="S1528" s="43"/>
      <c r="T1528" s="43"/>
      <c r="U1528" s="43"/>
      <c r="V1528" s="43"/>
      <c r="W1528" s="43"/>
      <c r="X1528" s="43"/>
      <c r="Y1528" s="43"/>
      <c r="Z1528" s="43"/>
      <c r="AA1528" s="43"/>
      <c r="AB1528" s="43"/>
      <c r="AC1528" s="43"/>
      <c r="AD1528" s="43"/>
    </row>
    <row r="1529" spans="18:30" ht="15">
      <c r="R1529" s="43"/>
      <c r="S1529" s="43"/>
      <c r="T1529" s="43"/>
      <c r="U1529" s="43"/>
      <c r="V1529" s="43"/>
      <c r="W1529" s="43"/>
      <c r="X1529" s="43"/>
      <c r="Y1529" s="43"/>
      <c r="Z1529" s="43"/>
      <c r="AA1529" s="43"/>
      <c r="AB1529" s="43"/>
      <c r="AC1529" s="43"/>
      <c r="AD1529" s="43"/>
    </row>
    <row r="1530" spans="18:30" ht="15">
      <c r="R1530" s="43"/>
      <c r="S1530" s="43"/>
      <c r="T1530" s="43"/>
      <c r="U1530" s="43"/>
      <c r="V1530" s="43"/>
      <c r="W1530" s="43"/>
      <c r="X1530" s="43"/>
      <c r="Y1530" s="43"/>
      <c r="Z1530" s="43"/>
      <c r="AA1530" s="43"/>
      <c r="AB1530" s="43"/>
      <c r="AC1530" s="43"/>
      <c r="AD1530" s="43"/>
    </row>
    <row r="1531" spans="18:30" ht="15">
      <c r="R1531" s="43"/>
      <c r="S1531" s="43"/>
      <c r="T1531" s="43"/>
      <c r="U1531" s="43"/>
      <c r="V1531" s="43"/>
      <c r="W1531" s="43"/>
      <c r="X1531" s="43"/>
      <c r="Y1531" s="43"/>
      <c r="Z1531" s="43"/>
      <c r="AA1531" s="43"/>
      <c r="AB1531" s="43"/>
      <c r="AC1531" s="43"/>
      <c r="AD1531" s="43"/>
    </row>
    <row r="1532" spans="18:30" ht="15">
      <c r="R1532" s="43"/>
      <c r="S1532" s="43"/>
      <c r="T1532" s="43"/>
      <c r="U1532" s="43"/>
      <c r="V1532" s="43"/>
      <c r="W1532" s="43"/>
      <c r="X1532" s="43"/>
      <c r="Y1532" s="43"/>
      <c r="Z1532" s="43"/>
      <c r="AA1532" s="43"/>
      <c r="AB1532" s="43"/>
      <c r="AC1532" s="43"/>
      <c r="AD1532" s="43"/>
    </row>
    <row r="1533" spans="18:30" ht="15">
      <c r="R1533" s="43"/>
      <c r="S1533" s="43"/>
      <c r="T1533" s="43"/>
      <c r="U1533" s="43"/>
      <c r="V1533" s="43"/>
      <c r="W1533" s="43"/>
      <c r="X1533" s="43"/>
      <c r="Y1533" s="43"/>
      <c r="Z1533" s="43"/>
      <c r="AA1533" s="43"/>
      <c r="AB1533" s="43"/>
      <c r="AC1533" s="43"/>
      <c r="AD1533" s="43"/>
    </row>
    <row r="1534" spans="18:30" ht="15">
      <c r="R1534" s="43"/>
      <c r="S1534" s="43"/>
      <c r="T1534" s="43"/>
      <c r="U1534" s="43"/>
      <c r="V1534" s="43"/>
      <c r="W1534" s="43"/>
      <c r="X1534" s="43"/>
      <c r="Y1534" s="43"/>
      <c r="Z1534" s="43"/>
      <c r="AA1534" s="43"/>
      <c r="AB1534" s="43"/>
      <c r="AC1534" s="43"/>
      <c r="AD1534" s="43"/>
    </row>
    <row r="1535" spans="18:30" ht="15">
      <c r="R1535" s="43"/>
      <c r="S1535" s="43"/>
      <c r="T1535" s="43"/>
      <c r="U1535" s="43"/>
      <c r="V1535" s="43"/>
      <c r="W1535" s="43"/>
      <c r="X1535" s="43"/>
      <c r="Y1535" s="43"/>
      <c r="Z1535" s="43"/>
      <c r="AA1535" s="43"/>
      <c r="AB1535" s="43"/>
      <c r="AC1535" s="43"/>
      <c r="AD1535" s="43"/>
    </row>
    <row r="1536" spans="18:30" ht="15">
      <c r="R1536" s="43"/>
      <c r="S1536" s="43"/>
      <c r="T1536" s="43"/>
      <c r="U1536" s="43"/>
      <c r="V1536" s="43"/>
      <c r="W1536" s="43"/>
      <c r="X1536" s="43"/>
      <c r="Y1536" s="43"/>
      <c r="Z1536" s="43"/>
      <c r="AA1536" s="43"/>
      <c r="AB1536" s="43"/>
      <c r="AC1536" s="43"/>
      <c r="AD1536" s="43"/>
    </row>
    <row r="1537" spans="18:30" ht="15">
      <c r="R1537" s="43"/>
      <c r="S1537" s="43"/>
      <c r="T1537" s="43"/>
      <c r="U1537" s="43"/>
      <c r="V1537" s="43"/>
      <c r="W1537" s="43"/>
      <c r="X1537" s="43"/>
      <c r="Y1537" s="43"/>
      <c r="Z1537" s="43"/>
      <c r="AA1537" s="43"/>
      <c r="AB1537" s="43"/>
      <c r="AC1537" s="43"/>
      <c r="AD1537" s="43"/>
    </row>
    <row r="1538" spans="18:30" ht="15">
      <c r="R1538" s="43"/>
      <c r="S1538" s="43"/>
      <c r="T1538" s="43"/>
      <c r="U1538" s="43"/>
      <c r="V1538" s="43"/>
      <c r="W1538" s="43"/>
      <c r="X1538" s="43"/>
      <c r="Y1538" s="43"/>
      <c r="Z1538" s="43"/>
      <c r="AA1538" s="43"/>
      <c r="AB1538" s="43"/>
      <c r="AC1538" s="43"/>
      <c r="AD1538" s="43"/>
    </row>
    <row r="1539" spans="18:30" ht="15">
      <c r="R1539" s="43"/>
      <c r="S1539" s="43"/>
      <c r="T1539" s="43"/>
      <c r="U1539" s="43"/>
      <c r="V1539" s="43"/>
      <c r="W1539" s="43"/>
      <c r="X1539" s="43"/>
      <c r="Y1539" s="43"/>
      <c r="Z1539" s="43"/>
      <c r="AA1539" s="43"/>
      <c r="AB1539" s="43"/>
      <c r="AC1539" s="43"/>
      <c r="AD1539" s="43"/>
    </row>
    <row r="1540" spans="18:30" ht="15">
      <c r="R1540" s="43"/>
      <c r="S1540" s="43"/>
      <c r="T1540" s="43"/>
      <c r="U1540" s="43"/>
      <c r="V1540" s="43"/>
      <c r="W1540" s="43"/>
      <c r="X1540" s="43"/>
      <c r="Y1540" s="43"/>
      <c r="Z1540" s="43"/>
      <c r="AA1540" s="43"/>
      <c r="AB1540" s="43"/>
      <c r="AC1540" s="43"/>
      <c r="AD1540" s="43"/>
    </row>
    <row r="1541" spans="18:30" ht="15">
      <c r="R1541" s="43"/>
      <c r="S1541" s="43"/>
      <c r="T1541" s="43"/>
      <c r="U1541" s="43"/>
      <c r="V1541" s="43"/>
      <c r="W1541" s="43"/>
      <c r="X1541" s="43"/>
      <c r="Y1541" s="43"/>
      <c r="Z1541" s="43"/>
      <c r="AA1541" s="43"/>
      <c r="AB1541" s="43"/>
      <c r="AC1541" s="43"/>
      <c r="AD1541" s="43"/>
    </row>
    <row r="1542" spans="18:30" ht="15">
      <c r="R1542" s="43"/>
      <c r="S1542" s="43"/>
      <c r="T1542" s="43"/>
      <c r="U1542" s="43"/>
      <c r="V1542" s="43"/>
      <c r="W1542" s="43"/>
      <c r="X1542" s="43"/>
      <c r="Y1542" s="43"/>
      <c r="Z1542" s="43"/>
      <c r="AA1542" s="43"/>
      <c r="AB1542" s="43"/>
      <c r="AC1542" s="43"/>
      <c r="AD1542" s="43"/>
    </row>
    <row r="1543" spans="18:30" ht="15">
      <c r="R1543" s="43"/>
      <c r="S1543" s="43"/>
      <c r="T1543" s="43"/>
      <c r="U1543" s="43"/>
      <c r="V1543" s="43"/>
      <c r="W1543" s="43"/>
      <c r="X1543" s="43"/>
      <c r="Y1543" s="43"/>
      <c r="Z1543" s="43"/>
      <c r="AA1543" s="43"/>
      <c r="AB1543" s="43"/>
      <c r="AC1543" s="43"/>
      <c r="AD1543" s="43"/>
    </row>
    <row r="1544" spans="18:30" ht="15">
      <c r="R1544" s="43"/>
      <c r="S1544" s="43"/>
      <c r="T1544" s="43"/>
      <c r="U1544" s="43"/>
      <c r="V1544" s="43"/>
      <c r="W1544" s="43"/>
      <c r="X1544" s="43"/>
      <c r="Y1544" s="43"/>
      <c r="Z1544" s="43"/>
      <c r="AA1544" s="43"/>
      <c r="AB1544" s="43"/>
      <c r="AC1544" s="43"/>
      <c r="AD1544" s="43"/>
    </row>
    <row r="1545" spans="18:30" ht="15">
      <c r="R1545" s="43"/>
      <c r="S1545" s="43"/>
      <c r="T1545" s="43"/>
      <c r="U1545" s="43"/>
      <c r="V1545" s="43"/>
      <c r="W1545" s="43"/>
      <c r="X1545" s="43"/>
      <c r="Y1545" s="43"/>
      <c r="Z1545" s="43"/>
      <c r="AA1545" s="43"/>
      <c r="AB1545" s="43"/>
      <c r="AC1545" s="43"/>
      <c r="AD1545" s="43"/>
    </row>
    <row r="1546" spans="18:30" ht="15">
      <c r="R1546" s="43"/>
      <c r="S1546" s="43"/>
      <c r="T1546" s="43"/>
      <c r="U1546" s="43"/>
      <c r="V1546" s="43"/>
      <c r="W1546" s="43"/>
      <c r="X1546" s="43"/>
      <c r="Y1546" s="43"/>
      <c r="Z1546" s="43"/>
      <c r="AA1546" s="43"/>
      <c r="AB1546" s="43"/>
      <c r="AC1546" s="43"/>
      <c r="AD1546" s="43"/>
    </row>
    <row r="1547" spans="18:30" ht="15">
      <c r="R1547" s="43"/>
      <c r="S1547" s="43"/>
      <c r="T1547" s="43"/>
      <c r="U1547" s="43"/>
      <c r="V1547" s="43"/>
      <c r="W1547" s="43"/>
      <c r="X1547" s="43"/>
      <c r="Y1547" s="43"/>
      <c r="Z1547" s="43"/>
      <c r="AA1547" s="43"/>
      <c r="AB1547" s="43"/>
      <c r="AC1547" s="43"/>
      <c r="AD1547" s="43"/>
    </row>
    <row r="1548" spans="18:30" ht="15">
      <c r="R1548" s="43"/>
      <c r="S1548" s="43"/>
      <c r="T1548" s="43"/>
      <c r="U1548" s="43"/>
      <c r="V1548" s="43"/>
      <c r="W1548" s="43"/>
      <c r="X1548" s="43"/>
      <c r="Y1548" s="43"/>
      <c r="Z1548" s="43"/>
      <c r="AA1548" s="43"/>
      <c r="AB1548" s="43"/>
      <c r="AC1548" s="43"/>
      <c r="AD1548" s="43"/>
    </row>
    <row r="1549" spans="18:30" ht="15">
      <c r="R1549" s="43"/>
      <c r="S1549" s="43"/>
      <c r="T1549" s="43"/>
      <c r="U1549" s="43"/>
      <c r="V1549" s="43"/>
      <c r="W1549" s="43"/>
      <c r="X1549" s="43"/>
      <c r="Y1549" s="43"/>
      <c r="Z1549" s="43"/>
      <c r="AA1549" s="43"/>
      <c r="AB1549" s="43"/>
      <c r="AC1549" s="43"/>
      <c r="AD1549" s="43"/>
    </row>
    <row r="1550" spans="18:30" ht="15">
      <c r="R1550" s="43"/>
      <c r="S1550" s="43"/>
      <c r="T1550" s="43"/>
      <c r="U1550" s="43"/>
      <c r="V1550" s="43"/>
      <c r="W1550" s="43"/>
      <c r="X1550" s="43"/>
      <c r="Y1550" s="43"/>
      <c r="Z1550" s="43"/>
      <c r="AA1550" s="43"/>
      <c r="AB1550" s="43"/>
      <c r="AC1550" s="43"/>
      <c r="AD1550" s="43"/>
    </row>
    <row r="1551" spans="18:30" ht="15">
      <c r="R1551" s="43"/>
      <c r="S1551" s="43"/>
      <c r="T1551" s="43"/>
      <c r="U1551" s="43"/>
      <c r="V1551" s="43"/>
      <c r="W1551" s="43"/>
      <c r="X1551" s="43"/>
      <c r="Y1551" s="43"/>
      <c r="Z1551" s="43"/>
      <c r="AA1551" s="43"/>
      <c r="AB1551" s="43"/>
      <c r="AC1551" s="43"/>
      <c r="AD1551" s="43"/>
    </row>
    <row r="1552" spans="18:30" ht="15">
      <c r="R1552" s="43"/>
      <c r="S1552" s="43"/>
      <c r="T1552" s="43"/>
      <c r="U1552" s="43"/>
      <c r="V1552" s="43"/>
      <c r="W1552" s="43"/>
      <c r="X1552" s="43"/>
      <c r="Y1552" s="43"/>
      <c r="Z1552" s="43"/>
      <c r="AA1552" s="43"/>
      <c r="AB1552" s="43"/>
      <c r="AC1552" s="43"/>
      <c r="AD1552" s="43"/>
    </row>
    <row r="1553" spans="18:30" ht="15">
      <c r="R1553" s="43"/>
      <c r="S1553" s="43"/>
      <c r="T1553" s="43"/>
      <c r="U1553" s="43"/>
      <c r="V1553" s="43"/>
      <c r="W1553" s="43"/>
      <c r="X1553" s="43"/>
      <c r="Y1553" s="43"/>
      <c r="Z1553" s="43"/>
      <c r="AA1553" s="43"/>
      <c r="AB1553" s="43"/>
      <c r="AC1553" s="43"/>
      <c r="AD1553" s="43"/>
    </row>
    <row r="1554" spans="18:30" ht="15">
      <c r="R1554" s="43"/>
      <c r="S1554" s="43"/>
      <c r="T1554" s="43"/>
      <c r="U1554" s="43"/>
      <c r="V1554" s="43"/>
      <c r="W1554" s="43"/>
      <c r="X1554" s="43"/>
      <c r="Y1554" s="43"/>
      <c r="Z1554" s="43"/>
      <c r="AA1554" s="43"/>
      <c r="AB1554" s="43"/>
      <c r="AC1554" s="43"/>
      <c r="AD1554" s="43"/>
    </row>
    <row r="1555" spans="18:30" ht="15">
      <c r="R1555" s="43"/>
      <c r="S1555" s="43"/>
      <c r="T1555" s="43"/>
      <c r="U1555" s="43"/>
      <c r="V1555" s="43"/>
      <c r="W1555" s="43"/>
      <c r="X1555" s="43"/>
      <c r="Y1555" s="43"/>
      <c r="Z1555" s="43"/>
      <c r="AA1555" s="43"/>
      <c r="AB1555" s="43"/>
      <c r="AC1555" s="43"/>
      <c r="AD1555" s="43"/>
    </row>
    <row r="1556" spans="18:30" ht="15">
      <c r="R1556" s="43"/>
      <c r="S1556" s="43"/>
      <c r="T1556" s="43"/>
      <c r="U1556" s="43"/>
      <c r="V1556" s="43"/>
      <c r="W1556" s="43"/>
      <c r="X1556" s="43"/>
      <c r="Y1556" s="43"/>
      <c r="Z1556" s="43"/>
      <c r="AA1556" s="43"/>
      <c r="AB1556" s="43"/>
      <c r="AC1556" s="43"/>
      <c r="AD1556" s="43"/>
    </row>
    <row r="1557" spans="18:30" ht="15">
      <c r="R1557" s="43"/>
      <c r="S1557" s="43"/>
      <c r="T1557" s="43"/>
      <c r="U1557" s="43"/>
      <c r="V1557" s="43"/>
      <c r="W1557" s="43"/>
      <c r="X1557" s="43"/>
      <c r="Y1557" s="43"/>
      <c r="Z1557" s="43"/>
      <c r="AA1557" s="43"/>
      <c r="AB1557" s="43"/>
      <c r="AC1557" s="43"/>
      <c r="AD1557" s="43"/>
    </row>
    <row r="1558" spans="18:30" ht="15">
      <c r="R1558" s="43"/>
      <c r="S1558" s="43"/>
      <c r="T1558" s="43"/>
      <c r="U1558" s="43"/>
      <c r="V1558" s="43"/>
      <c r="W1558" s="43"/>
      <c r="X1558" s="43"/>
      <c r="Y1558" s="43"/>
      <c r="Z1558" s="43"/>
      <c r="AA1558" s="43"/>
      <c r="AB1558" s="43"/>
      <c r="AC1558" s="43"/>
      <c r="AD1558" s="43"/>
    </row>
    <row r="1559" spans="18:30" ht="15">
      <c r="R1559" s="43"/>
      <c r="S1559" s="43"/>
      <c r="T1559" s="43"/>
      <c r="U1559" s="43"/>
      <c r="V1559" s="43"/>
      <c r="W1559" s="43"/>
      <c r="X1559" s="43"/>
      <c r="Y1559" s="43"/>
      <c r="Z1559" s="43"/>
      <c r="AA1559" s="43"/>
      <c r="AB1559" s="43"/>
      <c r="AC1559" s="43"/>
      <c r="AD1559" s="43"/>
    </row>
    <row r="1560" spans="18:30" ht="15">
      <c r="R1560" s="43"/>
      <c r="S1560" s="43"/>
      <c r="T1560" s="43"/>
      <c r="U1560" s="43"/>
      <c r="V1560" s="43"/>
      <c r="W1560" s="43"/>
      <c r="X1560" s="43"/>
      <c r="Y1560" s="43"/>
      <c r="Z1560" s="43"/>
      <c r="AA1560" s="43"/>
      <c r="AB1560" s="43"/>
      <c r="AC1560" s="43"/>
      <c r="AD1560" s="43"/>
    </row>
    <row r="1561" spans="18:30" ht="15">
      <c r="R1561" s="43"/>
      <c r="S1561" s="43"/>
      <c r="T1561" s="43"/>
      <c r="U1561" s="43"/>
      <c r="V1561" s="43"/>
      <c r="W1561" s="43"/>
      <c r="X1561" s="43"/>
      <c r="Y1561" s="43"/>
      <c r="Z1561" s="43"/>
      <c r="AA1561" s="43"/>
      <c r="AB1561" s="43"/>
      <c r="AC1561" s="43"/>
      <c r="AD1561" s="43"/>
    </row>
    <row r="1562" spans="18:30" ht="15">
      <c r="R1562" s="43"/>
      <c r="S1562" s="43"/>
      <c r="T1562" s="43"/>
      <c r="U1562" s="43"/>
      <c r="V1562" s="43"/>
      <c r="W1562" s="43"/>
      <c r="X1562" s="43"/>
      <c r="Y1562" s="43"/>
      <c r="Z1562" s="43"/>
      <c r="AA1562" s="43"/>
      <c r="AB1562" s="43"/>
      <c r="AC1562" s="43"/>
      <c r="AD1562" s="43"/>
    </row>
    <row r="1563" spans="18:30" ht="15">
      <c r="R1563" s="43"/>
      <c r="S1563" s="43"/>
      <c r="T1563" s="43"/>
      <c r="U1563" s="43"/>
      <c r="V1563" s="43"/>
      <c r="W1563" s="43"/>
      <c r="X1563" s="43"/>
      <c r="Y1563" s="43"/>
      <c r="Z1563" s="43"/>
      <c r="AA1563" s="43"/>
      <c r="AB1563" s="43"/>
      <c r="AC1563" s="43"/>
      <c r="AD1563" s="43"/>
    </row>
    <row r="1564" spans="18:30" ht="15">
      <c r="R1564" s="43"/>
      <c r="S1564" s="43"/>
      <c r="T1564" s="43"/>
      <c r="U1564" s="43"/>
      <c r="V1564" s="43"/>
      <c r="W1564" s="43"/>
      <c r="X1564" s="43"/>
      <c r="Y1564" s="43"/>
      <c r="Z1564" s="43"/>
      <c r="AA1564" s="43"/>
      <c r="AB1564" s="43"/>
      <c r="AC1564" s="43"/>
      <c r="AD1564" s="43"/>
    </row>
    <row r="1565" spans="18:30" ht="15">
      <c r="R1565" s="43"/>
      <c r="S1565" s="43"/>
      <c r="T1565" s="43"/>
      <c r="U1565" s="43"/>
      <c r="V1565" s="43"/>
      <c r="W1565" s="43"/>
      <c r="X1565" s="43"/>
      <c r="Y1565" s="43"/>
      <c r="Z1565" s="43"/>
      <c r="AA1565" s="43"/>
      <c r="AB1565" s="43"/>
      <c r="AC1565" s="43"/>
      <c r="AD1565" s="43"/>
    </row>
    <row r="1566" spans="18:30" ht="15">
      <c r="R1566" s="43"/>
      <c r="S1566" s="43"/>
      <c r="T1566" s="43"/>
      <c r="U1566" s="43"/>
      <c r="V1566" s="43"/>
      <c r="W1566" s="43"/>
      <c r="X1566" s="43"/>
      <c r="Y1566" s="43"/>
      <c r="Z1566" s="43"/>
      <c r="AA1566" s="43"/>
      <c r="AB1566" s="43"/>
      <c r="AC1566" s="43"/>
      <c r="AD1566" s="43"/>
    </row>
    <row r="1567" spans="18:30" ht="15">
      <c r="R1567" s="43"/>
      <c r="S1567" s="43"/>
      <c r="T1567" s="43"/>
      <c r="U1567" s="43"/>
      <c r="V1567" s="43"/>
      <c r="W1567" s="43"/>
      <c r="X1567" s="43"/>
      <c r="Y1567" s="43"/>
      <c r="Z1567" s="43"/>
      <c r="AA1567" s="43"/>
      <c r="AB1567" s="43"/>
      <c r="AC1567" s="43"/>
      <c r="AD1567" s="43"/>
    </row>
    <row r="1568" spans="18:30" ht="15">
      <c r="R1568" s="43"/>
      <c r="S1568" s="43"/>
      <c r="T1568" s="43"/>
      <c r="U1568" s="43"/>
      <c r="V1568" s="43"/>
      <c r="W1568" s="43"/>
      <c r="X1568" s="43"/>
      <c r="Y1568" s="43"/>
      <c r="Z1568" s="43"/>
      <c r="AA1568" s="43"/>
      <c r="AB1568" s="43"/>
      <c r="AC1568" s="43"/>
      <c r="AD1568" s="43"/>
    </row>
    <row r="1569" spans="18:30" ht="15">
      <c r="R1569" s="43"/>
      <c r="S1569" s="43"/>
      <c r="T1569" s="43"/>
      <c r="U1569" s="43"/>
      <c r="V1569" s="43"/>
      <c r="W1569" s="43"/>
      <c r="X1569" s="43"/>
      <c r="Y1569" s="43"/>
      <c r="Z1569" s="43"/>
      <c r="AA1569" s="43"/>
      <c r="AB1569" s="43"/>
      <c r="AC1569" s="43"/>
      <c r="AD1569" s="43"/>
    </row>
    <row r="1570" spans="18:30" ht="15">
      <c r="R1570" s="43"/>
      <c r="S1570" s="43"/>
      <c r="T1570" s="43"/>
      <c r="U1570" s="43"/>
      <c r="V1570" s="43"/>
      <c r="W1570" s="43"/>
      <c r="X1570" s="43"/>
      <c r="Y1570" s="43"/>
      <c r="Z1570" s="43"/>
      <c r="AA1570" s="43"/>
      <c r="AB1570" s="43"/>
      <c r="AC1570" s="43"/>
      <c r="AD1570" s="43"/>
    </row>
    <row r="1571" spans="18:30" ht="15">
      <c r="R1571" s="43"/>
      <c r="S1571" s="43"/>
      <c r="T1571" s="43"/>
      <c r="U1571" s="43"/>
      <c r="V1571" s="43"/>
      <c r="W1571" s="43"/>
      <c r="X1571" s="43"/>
      <c r="Y1571" s="43"/>
      <c r="Z1571" s="43"/>
      <c r="AA1571" s="43"/>
      <c r="AB1571" s="43"/>
      <c r="AC1571" s="43"/>
      <c r="AD1571" s="43"/>
    </row>
    <row r="1572" spans="18:30" ht="15">
      <c r="R1572" s="43"/>
      <c r="S1572" s="43"/>
      <c r="T1572" s="43"/>
      <c r="U1572" s="43"/>
      <c r="V1572" s="43"/>
      <c r="W1572" s="43"/>
      <c r="X1572" s="43"/>
      <c r="Y1572" s="43"/>
      <c r="Z1572" s="43"/>
      <c r="AA1572" s="43"/>
      <c r="AB1572" s="43"/>
      <c r="AC1572" s="43"/>
      <c r="AD1572" s="43"/>
    </row>
    <row r="1573" spans="18:30" ht="15">
      <c r="R1573" s="43"/>
      <c r="S1573" s="43"/>
      <c r="T1573" s="43"/>
      <c r="U1573" s="43"/>
      <c r="V1573" s="43"/>
      <c r="W1573" s="43"/>
      <c r="X1573" s="43"/>
      <c r="Y1573" s="43"/>
      <c r="Z1573" s="43"/>
      <c r="AA1573" s="43"/>
      <c r="AB1573" s="43"/>
      <c r="AC1573" s="43"/>
      <c r="AD1573" s="43"/>
    </row>
    <row r="1574" spans="18:30" ht="15">
      <c r="R1574" s="43"/>
      <c r="S1574" s="43"/>
      <c r="T1574" s="43"/>
      <c r="U1574" s="43"/>
      <c r="V1574" s="43"/>
      <c r="W1574" s="43"/>
      <c r="X1574" s="43"/>
      <c r="Y1574" s="43"/>
      <c r="Z1574" s="43"/>
      <c r="AA1574" s="43"/>
      <c r="AB1574" s="43"/>
      <c r="AC1574" s="43"/>
      <c r="AD1574" s="43"/>
    </row>
    <row r="1575" spans="18:30" ht="15">
      <c r="R1575" s="43"/>
      <c r="S1575" s="43"/>
      <c r="T1575" s="43"/>
      <c r="U1575" s="43"/>
      <c r="V1575" s="43"/>
      <c r="W1575" s="43"/>
      <c r="X1575" s="43"/>
      <c r="Y1575" s="43"/>
      <c r="Z1575" s="43"/>
      <c r="AA1575" s="43"/>
      <c r="AB1575" s="43"/>
      <c r="AC1575" s="43"/>
      <c r="AD1575" s="43"/>
    </row>
    <row r="1576" spans="18:30" ht="15">
      <c r="R1576" s="43"/>
      <c r="S1576" s="43"/>
      <c r="T1576" s="43"/>
      <c r="U1576" s="43"/>
      <c r="V1576" s="43"/>
      <c r="W1576" s="43"/>
      <c r="X1576" s="43"/>
      <c r="Y1576" s="43"/>
      <c r="Z1576" s="43"/>
      <c r="AA1576" s="43"/>
      <c r="AB1576" s="43"/>
      <c r="AC1576" s="43"/>
      <c r="AD1576" s="43"/>
    </row>
    <row r="1577" spans="18:30" ht="15">
      <c r="R1577" s="43"/>
      <c r="S1577" s="43"/>
      <c r="T1577" s="43"/>
      <c r="U1577" s="43"/>
      <c r="V1577" s="43"/>
      <c r="W1577" s="43"/>
      <c r="X1577" s="43"/>
      <c r="Y1577" s="43"/>
      <c r="Z1577" s="43"/>
      <c r="AA1577" s="43"/>
      <c r="AB1577" s="43"/>
      <c r="AC1577" s="43"/>
      <c r="AD1577" s="43"/>
    </row>
    <row r="1578" spans="18:30" ht="15">
      <c r="R1578" s="43"/>
      <c r="S1578" s="43"/>
      <c r="T1578" s="43"/>
      <c r="U1578" s="43"/>
      <c r="V1578" s="43"/>
      <c r="W1578" s="43"/>
      <c r="X1578" s="43"/>
      <c r="Y1578" s="43"/>
      <c r="Z1578" s="43"/>
      <c r="AA1578" s="43"/>
      <c r="AB1578" s="43"/>
      <c r="AC1578" s="43"/>
      <c r="AD1578" s="43"/>
    </row>
    <row r="1579" spans="18:30" ht="15">
      <c r="R1579" s="43"/>
      <c r="S1579" s="43"/>
      <c r="T1579" s="43"/>
      <c r="U1579" s="43"/>
      <c r="V1579" s="43"/>
      <c r="W1579" s="43"/>
      <c r="X1579" s="43"/>
      <c r="Y1579" s="43"/>
      <c r="Z1579" s="43"/>
      <c r="AA1579" s="43"/>
      <c r="AB1579" s="43"/>
      <c r="AC1579" s="43"/>
      <c r="AD1579" s="43"/>
    </row>
    <row r="1580" spans="18:30" ht="15">
      <c r="R1580" s="43"/>
      <c r="S1580" s="43"/>
      <c r="T1580" s="43"/>
      <c r="U1580" s="43"/>
      <c r="V1580" s="43"/>
      <c r="W1580" s="43"/>
      <c r="X1580" s="43"/>
      <c r="Y1580" s="43"/>
      <c r="Z1580" s="43"/>
      <c r="AA1580" s="43"/>
      <c r="AB1580" s="43"/>
      <c r="AC1580" s="43"/>
      <c r="AD1580" s="43"/>
    </row>
    <row r="1581" spans="18:30" ht="15">
      <c r="R1581" s="43"/>
      <c r="S1581" s="43"/>
      <c r="T1581" s="43"/>
      <c r="U1581" s="43"/>
      <c r="V1581" s="43"/>
      <c r="W1581" s="43"/>
      <c r="X1581" s="43"/>
      <c r="Y1581" s="43"/>
      <c r="Z1581" s="43"/>
      <c r="AA1581" s="43"/>
      <c r="AB1581" s="43"/>
      <c r="AC1581" s="43"/>
      <c r="AD1581" s="43"/>
    </row>
    <row r="1582" spans="18:30" ht="15">
      <c r="R1582" s="43"/>
      <c r="S1582" s="43"/>
      <c r="T1582" s="43"/>
      <c r="U1582" s="43"/>
      <c r="V1582" s="43"/>
      <c r="W1582" s="43"/>
      <c r="X1582" s="43"/>
      <c r="Y1582" s="43"/>
      <c r="Z1582" s="43"/>
      <c r="AA1582" s="43"/>
      <c r="AB1582" s="43"/>
      <c r="AC1582" s="43"/>
      <c r="AD1582" s="43"/>
    </row>
    <row r="1583" spans="18:30" ht="15">
      <c r="R1583" s="43"/>
      <c r="S1583" s="43"/>
      <c r="T1583" s="43"/>
      <c r="U1583" s="43"/>
      <c r="V1583" s="43"/>
      <c r="W1583" s="43"/>
      <c r="X1583" s="43"/>
      <c r="Y1583" s="43"/>
      <c r="Z1583" s="43"/>
      <c r="AA1583" s="43"/>
      <c r="AB1583" s="43"/>
      <c r="AC1583" s="43"/>
      <c r="AD1583" s="43"/>
    </row>
    <row r="1584" spans="18:30" ht="15">
      <c r="R1584" s="43"/>
      <c r="S1584" s="43"/>
      <c r="T1584" s="43"/>
      <c r="U1584" s="43"/>
      <c r="V1584" s="43"/>
      <c r="W1584" s="43"/>
      <c r="X1584" s="43"/>
      <c r="Y1584" s="43"/>
      <c r="Z1584" s="43"/>
      <c r="AA1584" s="43"/>
      <c r="AB1584" s="43"/>
      <c r="AC1584" s="43"/>
      <c r="AD1584" s="43"/>
    </row>
    <row r="1585" spans="18:30" ht="15">
      <c r="R1585" s="43"/>
      <c r="S1585" s="43"/>
      <c r="T1585" s="43"/>
      <c r="U1585" s="43"/>
      <c r="V1585" s="43"/>
      <c r="W1585" s="43"/>
      <c r="X1585" s="43"/>
      <c r="Y1585" s="43"/>
      <c r="Z1585" s="43"/>
      <c r="AA1585" s="43"/>
      <c r="AB1585" s="43"/>
      <c r="AC1585" s="43"/>
      <c r="AD1585" s="43"/>
    </row>
    <row r="1586" spans="18:30" ht="15">
      <c r="R1586" s="43"/>
      <c r="S1586" s="43"/>
      <c r="T1586" s="43"/>
      <c r="U1586" s="43"/>
      <c r="V1586" s="43"/>
      <c r="W1586" s="43"/>
      <c r="X1586" s="43"/>
      <c r="Y1586" s="43"/>
      <c r="Z1586" s="43"/>
      <c r="AA1586" s="43"/>
      <c r="AB1586" s="43"/>
      <c r="AC1586" s="43"/>
      <c r="AD1586" s="43"/>
    </row>
    <row r="1587" spans="18:30" ht="15">
      <c r="R1587" s="43"/>
      <c r="S1587" s="43"/>
      <c r="T1587" s="43"/>
      <c r="U1587" s="43"/>
      <c r="V1587" s="43"/>
      <c r="W1587" s="43"/>
      <c r="X1587" s="43"/>
      <c r="Y1587" s="43"/>
      <c r="Z1587" s="43"/>
      <c r="AA1587" s="43"/>
      <c r="AB1587" s="43"/>
      <c r="AC1587" s="43"/>
      <c r="AD1587" s="43"/>
    </row>
    <row r="1588" spans="18:30" ht="15">
      <c r="R1588" s="43"/>
      <c r="S1588" s="43"/>
      <c r="T1588" s="43"/>
      <c r="U1588" s="43"/>
      <c r="V1588" s="43"/>
      <c r="W1588" s="43"/>
      <c r="X1588" s="43"/>
      <c r="Y1588" s="43"/>
      <c r="Z1588" s="43"/>
      <c r="AA1588" s="43"/>
      <c r="AB1588" s="43"/>
      <c r="AC1588" s="43"/>
      <c r="AD1588" s="43"/>
    </row>
    <row r="1589" spans="18:30" ht="15">
      <c r="R1589" s="43"/>
      <c r="S1589" s="43"/>
      <c r="T1589" s="43"/>
      <c r="U1589" s="43"/>
      <c r="V1589" s="43"/>
      <c r="W1589" s="43"/>
      <c r="X1589" s="43"/>
      <c r="Y1589" s="43"/>
      <c r="Z1589" s="43"/>
      <c r="AA1589" s="43"/>
      <c r="AB1589" s="43"/>
      <c r="AC1589" s="43"/>
      <c r="AD1589" s="43"/>
    </row>
    <row r="1590" spans="18:30" ht="15">
      <c r="R1590" s="43"/>
      <c r="S1590" s="43"/>
      <c r="T1590" s="43"/>
      <c r="U1590" s="43"/>
      <c r="V1590" s="43"/>
      <c r="W1590" s="43"/>
      <c r="X1590" s="43"/>
      <c r="Y1590" s="43"/>
      <c r="Z1590" s="43"/>
      <c r="AA1590" s="43"/>
      <c r="AB1590" s="43"/>
      <c r="AC1590" s="43"/>
      <c r="AD1590" s="43"/>
    </row>
    <row r="1591" spans="18:30" ht="15">
      <c r="R1591" s="43"/>
      <c r="S1591" s="43"/>
      <c r="T1591" s="43"/>
      <c r="U1591" s="43"/>
      <c r="V1591" s="43"/>
      <c r="W1591" s="43"/>
      <c r="X1591" s="43"/>
      <c r="Y1591" s="43"/>
      <c r="Z1591" s="43"/>
      <c r="AA1591" s="43"/>
      <c r="AB1591" s="43"/>
      <c r="AC1591" s="43"/>
      <c r="AD1591" s="43"/>
    </row>
    <row r="1592" spans="18:30" ht="15">
      <c r="R1592" s="43"/>
      <c r="S1592" s="43"/>
      <c r="T1592" s="43"/>
      <c r="U1592" s="43"/>
      <c r="V1592" s="43"/>
      <c r="W1592" s="43"/>
      <c r="X1592" s="43"/>
      <c r="Y1592" s="43"/>
      <c r="Z1592" s="43"/>
      <c r="AA1592" s="43"/>
      <c r="AB1592" s="43"/>
      <c r="AC1592" s="43"/>
      <c r="AD1592" s="43"/>
    </row>
    <row r="1593" spans="18:30" ht="15">
      <c r="R1593" s="43"/>
      <c r="S1593" s="43"/>
      <c r="T1593" s="43"/>
      <c r="U1593" s="43"/>
      <c r="V1593" s="43"/>
      <c r="W1593" s="43"/>
      <c r="X1593" s="43"/>
      <c r="Y1593" s="43"/>
      <c r="Z1593" s="43"/>
      <c r="AA1593" s="43"/>
      <c r="AB1593" s="43"/>
      <c r="AC1593" s="43"/>
      <c r="AD1593" s="43"/>
    </row>
    <row r="1594" spans="18:30" ht="15">
      <c r="R1594" s="43"/>
      <c r="S1594" s="43"/>
      <c r="T1594" s="43"/>
      <c r="U1594" s="43"/>
      <c r="V1594" s="43"/>
      <c r="W1594" s="43"/>
      <c r="X1594" s="43"/>
      <c r="Y1594" s="43"/>
      <c r="Z1594" s="43"/>
      <c r="AA1594" s="43"/>
      <c r="AB1594" s="43"/>
      <c r="AC1594" s="43"/>
      <c r="AD1594" s="43"/>
    </row>
    <row r="1595" spans="18:30" ht="15">
      <c r="R1595" s="43"/>
      <c r="S1595" s="43"/>
      <c r="T1595" s="43"/>
      <c r="U1595" s="43"/>
      <c r="V1595" s="43"/>
      <c r="W1595" s="43"/>
      <c r="X1595" s="43"/>
      <c r="Y1595" s="43"/>
      <c r="Z1595" s="43"/>
      <c r="AA1595" s="43"/>
      <c r="AB1595" s="43"/>
      <c r="AC1595" s="43"/>
      <c r="AD1595" s="43"/>
    </row>
    <row r="1596" spans="18:30" ht="15">
      <c r="R1596" s="43"/>
      <c r="S1596" s="43"/>
      <c r="T1596" s="43"/>
      <c r="U1596" s="43"/>
      <c r="V1596" s="43"/>
      <c r="W1596" s="43"/>
      <c r="X1596" s="43"/>
      <c r="Y1596" s="43"/>
      <c r="Z1596" s="43"/>
      <c r="AA1596" s="43"/>
      <c r="AB1596" s="43"/>
      <c r="AC1596" s="43"/>
      <c r="AD1596" s="43"/>
    </row>
    <row r="1597" spans="18:30" ht="15">
      <c r="R1597" s="43"/>
      <c r="S1597" s="43"/>
      <c r="T1597" s="43"/>
      <c r="U1597" s="43"/>
      <c r="V1597" s="43"/>
      <c r="W1597" s="43"/>
      <c r="X1597" s="43"/>
      <c r="Y1597" s="43"/>
      <c r="Z1597" s="43"/>
      <c r="AA1597" s="43"/>
      <c r="AB1597" s="43"/>
      <c r="AC1597" s="43"/>
      <c r="AD1597" s="43"/>
    </row>
    <row r="1598" spans="18:30" ht="15">
      <c r="R1598" s="43"/>
      <c r="S1598" s="43"/>
      <c r="T1598" s="43"/>
      <c r="U1598" s="43"/>
      <c r="V1598" s="43"/>
      <c r="W1598" s="43"/>
      <c r="X1598" s="43"/>
      <c r="Y1598" s="43"/>
      <c r="Z1598" s="43"/>
      <c r="AA1598" s="43"/>
      <c r="AB1598" s="43"/>
      <c r="AC1598" s="43"/>
      <c r="AD1598" s="43"/>
    </row>
    <row r="1599" spans="18:30" ht="15">
      <c r="R1599" s="43"/>
      <c r="S1599" s="43"/>
      <c r="T1599" s="43"/>
      <c r="U1599" s="43"/>
      <c r="V1599" s="43"/>
      <c r="W1599" s="43"/>
      <c r="X1599" s="43"/>
      <c r="Y1599" s="43"/>
      <c r="Z1599" s="43"/>
      <c r="AA1599" s="43"/>
      <c r="AB1599" s="43"/>
      <c r="AC1599" s="43"/>
      <c r="AD1599" s="43"/>
    </row>
    <row r="1600" spans="18:30" ht="15">
      <c r="R1600" s="43"/>
      <c r="S1600" s="43"/>
      <c r="T1600" s="43"/>
      <c r="U1600" s="43"/>
      <c r="V1600" s="43"/>
      <c r="W1600" s="43"/>
      <c r="X1600" s="43"/>
      <c r="Y1600" s="43"/>
      <c r="Z1600" s="43"/>
      <c r="AA1600" s="43"/>
      <c r="AB1600" s="43"/>
      <c r="AC1600" s="43"/>
      <c r="AD1600" s="43"/>
    </row>
    <row r="1601" spans="18:30" ht="15">
      <c r="R1601" s="43"/>
      <c r="S1601" s="43"/>
      <c r="T1601" s="43"/>
      <c r="U1601" s="43"/>
      <c r="V1601" s="43"/>
      <c r="W1601" s="43"/>
      <c r="X1601" s="43"/>
      <c r="Y1601" s="43"/>
      <c r="Z1601" s="43"/>
      <c r="AA1601" s="43"/>
      <c r="AB1601" s="43"/>
      <c r="AC1601" s="43"/>
      <c r="AD1601" s="43"/>
    </row>
    <row r="1602" spans="18:30" ht="15">
      <c r="R1602" s="43"/>
      <c r="S1602" s="43"/>
      <c r="T1602" s="43"/>
      <c r="U1602" s="43"/>
      <c r="V1602" s="43"/>
      <c r="W1602" s="43"/>
      <c r="X1602" s="43"/>
      <c r="Y1602" s="43"/>
      <c r="Z1602" s="43"/>
      <c r="AA1602" s="43"/>
      <c r="AB1602" s="43"/>
      <c r="AC1602" s="43"/>
      <c r="AD1602" s="43"/>
    </row>
    <row r="1603" spans="18:30" ht="15">
      <c r="R1603" s="43"/>
      <c r="S1603" s="43"/>
      <c r="T1603" s="43"/>
      <c r="U1603" s="43"/>
      <c r="V1603" s="43"/>
      <c r="W1603" s="43"/>
      <c r="X1603" s="43"/>
      <c r="Y1603" s="43"/>
      <c r="Z1603" s="43"/>
      <c r="AA1603" s="43"/>
      <c r="AB1603" s="43"/>
      <c r="AC1603" s="43"/>
      <c r="AD1603" s="43"/>
    </row>
    <row r="1604" spans="18:30" ht="15">
      <c r="R1604" s="43"/>
      <c r="S1604" s="43"/>
      <c r="T1604" s="43"/>
      <c r="U1604" s="43"/>
      <c r="V1604" s="43"/>
      <c r="W1604" s="43"/>
      <c r="X1604" s="43"/>
      <c r="Y1604" s="43"/>
      <c r="Z1604" s="43"/>
      <c r="AA1604" s="43"/>
      <c r="AB1604" s="43"/>
      <c r="AC1604" s="43"/>
      <c r="AD1604" s="43"/>
    </row>
    <row r="1605" spans="18:30" ht="15">
      <c r="R1605" s="43"/>
      <c r="S1605" s="43"/>
      <c r="T1605" s="43"/>
      <c r="U1605" s="43"/>
      <c r="V1605" s="43"/>
      <c r="W1605" s="43"/>
      <c r="X1605" s="43"/>
      <c r="Y1605" s="43"/>
      <c r="Z1605" s="43"/>
      <c r="AA1605" s="43"/>
      <c r="AB1605" s="43"/>
      <c r="AC1605" s="43"/>
      <c r="AD1605" s="43"/>
    </row>
    <row r="1606" spans="18:30" ht="15">
      <c r="R1606" s="43"/>
      <c r="S1606" s="43"/>
      <c r="T1606" s="43"/>
      <c r="U1606" s="43"/>
      <c r="V1606" s="43"/>
      <c r="W1606" s="43"/>
      <c r="X1606" s="43"/>
      <c r="Y1606" s="43"/>
      <c r="Z1606" s="43"/>
      <c r="AA1606" s="43"/>
      <c r="AB1606" s="43"/>
      <c r="AC1606" s="43"/>
      <c r="AD1606" s="43"/>
    </row>
    <row r="1607" spans="18:30" ht="15">
      <c r="R1607" s="43"/>
      <c r="S1607" s="43"/>
      <c r="T1607" s="43"/>
      <c r="U1607" s="43"/>
      <c r="V1607" s="43"/>
      <c r="W1607" s="43"/>
      <c r="X1607" s="43"/>
      <c r="Y1607" s="43"/>
      <c r="Z1607" s="43"/>
      <c r="AA1607" s="43"/>
      <c r="AB1607" s="43"/>
      <c r="AC1607" s="43"/>
      <c r="AD1607" s="43"/>
    </row>
    <row r="1608" spans="18:30" ht="15">
      <c r="R1608" s="43"/>
      <c r="S1608" s="43"/>
      <c r="T1608" s="43"/>
      <c r="U1608" s="43"/>
      <c r="V1608" s="43"/>
      <c r="W1608" s="43"/>
      <c r="X1608" s="43"/>
      <c r="Y1608" s="43"/>
      <c r="Z1608" s="43"/>
      <c r="AA1608" s="43"/>
      <c r="AB1608" s="43"/>
      <c r="AC1608" s="43"/>
      <c r="AD1608" s="43"/>
    </row>
    <row r="1609" spans="18:30" ht="15">
      <c r="R1609" s="43"/>
      <c r="S1609" s="43"/>
      <c r="T1609" s="43"/>
      <c r="U1609" s="43"/>
      <c r="V1609" s="43"/>
      <c r="W1609" s="43"/>
      <c r="X1609" s="43"/>
      <c r="Y1609" s="43"/>
      <c r="Z1609" s="43"/>
      <c r="AA1609" s="43"/>
      <c r="AB1609" s="43"/>
      <c r="AC1609" s="43"/>
      <c r="AD1609" s="43"/>
    </row>
    <row r="1610" spans="18:30" ht="15">
      <c r="R1610" s="43"/>
      <c r="S1610" s="43"/>
      <c r="T1610" s="43"/>
      <c r="U1610" s="43"/>
      <c r="V1610" s="43"/>
      <c r="W1610" s="43"/>
      <c r="X1610" s="43"/>
      <c r="Y1610" s="43"/>
      <c r="Z1610" s="43"/>
      <c r="AA1610" s="43"/>
      <c r="AB1610" s="43"/>
      <c r="AC1610" s="43"/>
      <c r="AD1610" s="43"/>
    </row>
    <row r="1611" spans="18:30" ht="15">
      <c r="R1611" s="43"/>
      <c r="S1611" s="43"/>
      <c r="T1611" s="43"/>
      <c r="U1611" s="43"/>
      <c r="V1611" s="43"/>
      <c r="W1611" s="43"/>
      <c r="X1611" s="43"/>
      <c r="Y1611" s="43"/>
      <c r="Z1611" s="43"/>
      <c r="AA1611" s="43"/>
      <c r="AB1611" s="43"/>
      <c r="AC1611" s="43"/>
      <c r="AD1611" s="43"/>
    </row>
    <row r="1612" spans="18:30" ht="15">
      <c r="R1612" s="43"/>
      <c r="S1612" s="43"/>
      <c r="T1612" s="43"/>
      <c r="U1612" s="43"/>
      <c r="V1612" s="43"/>
      <c r="W1612" s="43"/>
      <c r="X1612" s="43"/>
      <c r="Y1612" s="43"/>
      <c r="Z1612" s="43"/>
      <c r="AA1612" s="43"/>
      <c r="AB1612" s="43"/>
      <c r="AC1612" s="43"/>
      <c r="AD1612" s="43"/>
    </row>
    <row r="1613" spans="18:30" ht="15">
      <c r="R1613" s="43"/>
      <c r="S1613" s="43"/>
      <c r="T1613" s="43"/>
      <c r="U1613" s="43"/>
      <c r="V1613" s="43"/>
      <c r="W1613" s="43"/>
      <c r="X1613" s="43"/>
      <c r="Y1613" s="43"/>
      <c r="Z1613" s="43"/>
      <c r="AA1613" s="43"/>
      <c r="AB1613" s="43"/>
      <c r="AC1613" s="43"/>
      <c r="AD1613" s="43"/>
    </row>
    <row r="1614" spans="18:30" ht="15">
      <c r="R1614" s="43"/>
      <c r="S1614" s="43"/>
      <c r="T1614" s="43"/>
      <c r="U1614" s="43"/>
      <c r="V1614" s="43"/>
      <c r="W1614" s="43"/>
      <c r="X1614" s="43"/>
      <c r="Y1614" s="43"/>
      <c r="Z1614" s="43"/>
      <c r="AA1614" s="43"/>
      <c r="AB1614" s="43"/>
      <c r="AC1614" s="43"/>
      <c r="AD1614" s="43"/>
    </row>
    <row r="1615" spans="18:30" ht="15">
      <c r="R1615" s="43"/>
      <c r="S1615" s="43"/>
      <c r="T1615" s="43"/>
      <c r="U1615" s="43"/>
      <c r="V1615" s="43"/>
      <c r="W1615" s="43"/>
      <c r="X1615" s="43"/>
      <c r="Y1615" s="43"/>
      <c r="Z1615" s="43"/>
      <c r="AA1615" s="43"/>
      <c r="AB1615" s="43"/>
      <c r="AC1615" s="43"/>
      <c r="AD1615" s="43"/>
    </row>
    <row r="1616" spans="18:30" ht="15">
      <c r="R1616" s="43"/>
      <c r="S1616" s="43"/>
      <c r="T1616" s="43"/>
      <c r="U1616" s="43"/>
      <c r="V1616" s="43"/>
      <c r="W1616" s="43"/>
      <c r="X1616" s="43"/>
      <c r="Y1616" s="43"/>
      <c r="Z1616" s="43"/>
      <c r="AA1616" s="43"/>
      <c r="AB1616" s="43"/>
      <c r="AC1616" s="43"/>
      <c r="AD1616" s="43"/>
    </row>
    <row r="1617" spans="18:30" ht="15">
      <c r="R1617" s="43"/>
      <c r="S1617" s="43"/>
      <c r="T1617" s="43"/>
      <c r="U1617" s="43"/>
      <c r="V1617" s="43"/>
      <c r="W1617" s="43"/>
      <c r="X1617" s="43"/>
      <c r="Y1617" s="43"/>
      <c r="Z1617" s="43"/>
      <c r="AA1617" s="43"/>
      <c r="AB1617" s="43"/>
      <c r="AC1617" s="43"/>
      <c r="AD1617" s="43"/>
    </row>
    <row r="1618" spans="18:30" ht="15">
      <c r="R1618" s="43"/>
      <c r="S1618" s="43"/>
      <c r="T1618" s="43"/>
      <c r="U1618" s="43"/>
      <c r="V1618" s="43"/>
      <c r="W1618" s="43"/>
      <c r="X1618" s="43"/>
      <c r="Y1618" s="43"/>
      <c r="Z1618" s="43"/>
      <c r="AA1618" s="43"/>
      <c r="AB1618" s="43"/>
      <c r="AC1618" s="43"/>
      <c r="AD1618" s="43"/>
    </row>
    <row r="1619" spans="18:30" ht="15">
      <c r="R1619" s="43"/>
      <c r="S1619" s="43"/>
      <c r="T1619" s="43"/>
      <c r="U1619" s="43"/>
      <c r="V1619" s="43"/>
      <c r="W1619" s="43"/>
      <c r="X1619" s="43"/>
      <c r="Y1619" s="43"/>
      <c r="Z1619" s="43"/>
      <c r="AA1619" s="43"/>
      <c r="AB1619" s="43"/>
      <c r="AC1619" s="43"/>
      <c r="AD1619" s="43"/>
    </row>
    <row r="1620" spans="18:30" ht="15">
      <c r="R1620" s="43"/>
      <c r="S1620" s="43"/>
      <c r="T1620" s="43"/>
      <c r="U1620" s="43"/>
      <c r="V1620" s="43"/>
      <c r="W1620" s="43"/>
      <c r="X1620" s="43"/>
      <c r="Y1620" s="43"/>
      <c r="Z1620" s="43"/>
      <c r="AA1620" s="43"/>
      <c r="AB1620" s="43"/>
      <c r="AC1620" s="43"/>
      <c r="AD1620" s="43"/>
    </row>
    <row r="1621" spans="18:30" ht="15">
      <c r="R1621" s="43"/>
      <c r="S1621" s="43"/>
      <c r="T1621" s="43"/>
      <c r="U1621" s="43"/>
      <c r="V1621" s="43"/>
      <c r="W1621" s="43"/>
      <c r="X1621" s="43"/>
      <c r="Y1621" s="43"/>
      <c r="Z1621" s="43"/>
      <c r="AA1621" s="43"/>
      <c r="AB1621" s="43"/>
      <c r="AC1621" s="43"/>
      <c r="AD1621" s="43"/>
    </row>
    <row r="1622" spans="18:30" ht="15">
      <c r="R1622" s="43"/>
      <c r="S1622" s="43"/>
      <c r="T1622" s="43"/>
      <c r="U1622" s="43"/>
      <c r="V1622" s="43"/>
      <c r="W1622" s="43"/>
      <c r="X1622" s="43"/>
      <c r="Y1622" s="43"/>
      <c r="Z1622" s="43"/>
      <c r="AA1622" s="43"/>
      <c r="AB1622" s="43"/>
      <c r="AC1622" s="43"/>
      <c r="AD1622" s="43"/>
    </row>
    <row r="1623" spans="18:30" ht="15">
      <c r="R1623" s="43"/>
      <c r="S1623" s="43"/>
      <c r="T1623" s="43"/>
      <c r="U1623" s="43"/>
      <c r="V1623" s="43"/>
      <c r="W1623" s="43"/>
      <c r="X1623" s="43"/>
      <c r="Y1623" s="43"/>
      <c r="Z1623" s="43"/>
      <c r="AA1623" s="43"/>
      <c r="AB1623" s="43"/>
      <c r="AC1623" s="43"/>
      <c r="AD1623" s="43"/>
    </row>
    <row r="1624" spans="18:30" ht="15">
      <c r="R1624" s="43"/>
      <c r="S1624" s="43"/>
      <c r="T1624" s="43"/>
      <c r="U1624" s="43"/>
      <c r="V1624" s="43"/>
      <c r="W1624" s="43"/>
      <c r="X1624" s="43"/>
      <c r="Y1624" s="43"/>
      <c r="Z1624" s="43"/>
      <c r="AA1624" s="43"/>
      <c r="AB1624" s="43"/>
      <c r="AC1624" s="43"/>
      <c r="AD1624" s="43"/>
    </row>
    <row r="1625" spans="18:30" ht="15">
      <c r="R1625" s="43"/>
      <c r="S1625" s="43"/>
      <c r="T1625" s="43"/>
      <c r="U1625" s="43"/>
      <c r="V1625" s="43"/>
      <c r="W1625" s="43"/>
      <c r="X1625" s="43"/>
      <c r="Y1625" s="43"/>
      <c r="Z1625" s="43"/>
      <c r="AA1625" s="43"/>
      <c r="AB1625" s="43"/>
      <c r="AC1625" s="43"/>
      <c r="AD1625" s="43"/>
    </row>
    <row r="1626" spans="18:30" ht="15">
      <c r="R1626" s="43"/>
      <c r="S1626" s="43"/>
      <c r="T1626" s="43"/>
      <c r="U1626" s="43"/>
      <c r="V1626" s="43"/>
      <c r="W1626" s="43"/>
      <c r="X1626" s="43"/>
      <c r="Y1626" s="43"/>
      <c r="Z1626" s="43"/>
      <c r="AA1626" s="43"/>
      <c r="AB1626" s="43"/>
      <c r="AC1626" s="43"/>
      <c r="AD1626" s="43"/>
    </row>
    <row r="1627" spans="18:30" ht="15">
      <c r="R1627" s="43"/>
      <c r="S1627" s="43"/>
      <c r="T1627" s="43"/>
      <c r="U1627" s="43"/>
      <c r="V1627" s="43"/>
      <c r="W1627" s="43"/>
      <c r="X1627" s="43"/>
      <c r="Y1627" s="43"/>
      <c r="Z1627" s="43"/>
      <c r="AA1627" s="43"/>
      <c r="AB1627" s="43"/>
      <c r="AC1627" s="43"/>
      <c r="AD1627" s="43"/>
    </row>
    <row r="1628" spans="18:30" ht="15">
      <c r="R1628" s="43"/>
      <c r="S1628" s="43"/>
      <c r="T1628" s="43"/>
      <c r="U1628" s="43"/>
      <c r="V1628" s="43"/>
      <c r="W1628" s="43"/>
      <c r="X1628" s="43"/>
      <c r="Y1628" s="43"/>
      <c r="Z1628" s="43"/>
      <c r="AA1628" s="43"/>
      <c r="AB1628" s="43"/>
      <c r="AC1628" s="43"/>
      <c r="AD1628" s="43"/>
    </row>
    <row r="1629" spans="18:30" ht="15">
      <c r="R1629" s="43"/>
      <c r="S1629" s="43"/>
      <c r="T1629" s="43"/>
      <c r="U1629" s="43"/>
      <c r="V1629" s="43"/>
      <c r="W1629" s="43"/>
      <c r="X1629" s="43"/>
      <c r="Y1629" s="43"/>
      <c r="Z1629" s="43"/>
      <c r="AA1629" s="43"/>
      <c r="AB1629" s="43"/>
      <c r="AC1629" s="43"/>
      <c r="AD1629" s="43"/>
    </row>
    <row r="1630" spans="18:30" ht="15">
      <c r="R1630" s="43"/>
      <c r="S1630" s="43"/>
      <c r="T1630" s="43"/>
      <c r="U1630" s="43"/>
      <c r="V1630" s="43"/>
      <c r="W1630" s="43"/>
      <c r="X1630" s="43"/>
      <c r="Y1630" s="43"/>
      <c r="Z1630" s="43"/>
      <c r="AA1630" s="43"/>
      <c r="AB1630" s="43"/>
      <c r="AC1630" s="43"/>
      <c r="AD1630" s="43"/>
    </row>
    <row r="1631" spans="18:30" ht="15">
      <c r="R1631" s="43"/>
      <c r="S1631" s="43"/>
      <c r="T1631" s="43"/>
      <c r="U1631" s="43"/>
      <c r="V1631" s="43"/>
      <c r="W1631" s="43"/>
      <c r="X1631" s="43"/>
      <c r="Y1631" s="43"/>
      <c r="Z1631" s="43"/>
      <c r="AA1631" s="43"/>
      <c r="AB1631" s="43"/>
      <c r="AC1631" s="43"/>
      <c r="AD1631" s="43"/>
    </row>
    <row r="1632" spans="18:30" ht="15">
      <c r="R1632" s="43"/>
      <c r="S1632" s="43"/>
      <c r="T1632" s="43"/>
      <c r="U1632" s="43"/>
      <c r="V1632" s="43"/>
      <c r="W1632" s="43"/>
      <c r="X1632" s="43"/>
      <c r="Y1632" s="43"/>
      <c r="Z1632" s="43"/>
      <c r="AA1632" s="43"/>
      <c r="AB1632" s="43"/>
      <c r="AC1632" s="43"/>
      <c r="AD1632" s="43"/>
    </row>
    <row r="1633" spans="18:30" ht="15">
      <c r="R1633" s="43"/>
      <c r="S1633" s="43"/>
      <c r="T1633" s="43"/>
      <c r="U1633" s="43"/>
      <c r="V1633" s="43"/>
      <c r="W1633" s="43"/>
      <c r="X1633" s="43"/>
      <c r="Y1633" s="43"/>
      <c r="Z1633" s="43"/>
      <c r="AA1633" s="43"/>
      <c r="AB1633" s="43"/>
      <c r="AC1633" s="43"/>
      <c r="AD1633" s="43"/>
    </row>
    <row r="1634" spans="18:30" ht="15">
      <c r="R1634" s="43"/>
      <c r="S1634" s="43"/>
      <c r="T1634" s="43"/>
      <c r="U1634" s="43"/>
      <c r="V1634" s="43"/>
      <c r="W1634" s="43"/>
      <c r="X1634" s="43"/>
      <c r="Y1634" s="43"/>
      <c r="Z1634" s="43"/>
      <c r="AA1634" s="43"/>
      <c r="AB1634" s="43"/>
      <c r="AC1634" s="43"/>
      <c r="AD1634" s="43"/>
    </row>
    <row r="1635" spans="18:30" ht="15">
      <c r="R1635" s="43"/>
      <c r="S1635" s="43"/>
      <c r="T1635" s="43"/>
      <c r="U1635" s="43"/>
      <c r="V1635" s="43"/>
      <c r="W1635" s="43"/>
      <c r="X1635" s="43"/>
      <c r="Y1635" s="43"/>
      <c r="Z1635" s="43"/>
      <c r="AA1635" s="43"/>
      <c r="AB1635" s="43"/>
      <c r="AC1635" s="43"/>
      <c r="AD1635" s="43"/>
    </row>
    <row r="1636" spans="18:30" ht="15">
      <c r="R1636" s="43"/>
      <c r="S1636" s="43"/>
      <c r="T1636" s="43"/>
      <c r="U1636" s="43"/>
      <c r="V1636" s="43"/>
      <c r="W1636" s="43"/>
      <c r="X1636" s="43"/>
      <c r="Y1636" s="43"/>
      <c r="Z1636" s="43"/>
      <c r="AA1636" s="43"/>
      <c r="AB1636" s="43"/>
      <c r="AC1636" s="43"/>
      <c r="AD1636" s="43"/>
    </row>
    <row r="1637" spans="18:30" ht="15">
      <c r="R1637" s="43"/>
      <c r="S1637" s="43"/>
      <c r="T1637" s="43"/>
      <c r="U1637" s="43"/>
      <c r="V1637" s="43"/>
      <c r="W1637" s="43"/>
      <c r="X1637" s="43"/>
      <c r="Y1637" s="43"/>
      <c r="Z1637" s="43"/>
      <c r="AA1637" s="43"/>
      <c r="AB1637" s="43"/>
      <c r="AC1637" s="43"/>
      <c r="AD1637" s="43"/>
    </row>
    <row r="1638" spans="18:30" ht="15">
      <c r="R1638" s="43"/>
      <c r="S1638" s="43"/>
      <c r="T1638" s="43"/>
      <c r="U1638" s="43"/>
      <c r="V1638" s="43"/>
      <c r="W1638" s="43"/>
      <c r="X1638" s="43"/>
      <c r="Y1638" s="43"/>
      <c r="Z1638" s="43"/>
      <c r="AA1638" s="43"/>
      <c r="AB1638" s="43"/>
      <c r="AC1638" s="43"/>
      <c r="AD1638" s="43"/>
    </row>
    <row r="1639" spans="18:30" ht="15">
      <c r="R1639" s="43"/>
      <c r="S1639" s="43"/>
      <c r="T1639" s="43"/>
      <c r="U1639" s="43"/>
      <c r="V1639" s="43"/>
      <c r="W1639" s="43"/>
      <c r="X1639" s="43"/>
      <c r="Y1639" s="43"/>
      <c r="Z1639" s="43"/>
      <c r="AA1639" s="43"/>
      <c r="AB1639" s="43"/>
      <c r="AC1639" s="43"/>
      <c r="AD1639" s="43"/>
    </row>
    <row r="1640" spans="18:30" ht="15">
      <c r="R1640" s="43"/>
      <c r="S1640" s="43"/>
      <c r="T1640" s="43"/>
      <c r="U1640" s="43"/>
      <c r="V1640" s="43"/>
      <c r="W1640" s="43"/>
      <c r="X1640" s="43"/>
      <c r="Y1640" s="43"/>
      <c r="Z1640" s="43"/>
      <c r="AA1640" s="43"/>
      <c r="AB1640" s="43"/>
      <c r="AC1640" s="43"/>
      <c r="AD1640" s="43"/>
    </row>
    <row r="1641" spans="18:30" ht="15">
      <c r="R1641" s="43"/>
      <c r="S1641" s="43"/>
      <c r="T1641" s="43"/>
      <c r="U1641" s="43"/>
      <c r="V1641" s="43"/>
      <c r="W1641" s="43"/>
      <c r="X1641" s="43"/>
      <c r="Y1641" s="43"/>
      <c r="Z1641" s="43"/>
      <c r="AA1641" s="43"/>
      <c r="AB1641" s="43"/>
      <c r="AC1641" s="43"/>
      <c r="AD1641" s="43"/>
    </row>
    <row r="1642" spans="18:30" ht="15">
      <c r="R1642" s="43"/>
      <c r="S1642" s="43"/>
      <c r="T1642" s="43"/>
      <c r="U1642" s="43"/>
      <c r="V1642" s="43"/>
      <c r="W1642" s="43"/>
      <c r="X1642" s="43"/>
      <c r="Y1642" s="43"/>
      <c r="Z1642" s="43"/>
      <c r="AA1642" s="43"/>
      <c r="AB1642" s="43"/>
      <c r="AC1642" s="43"/>
      <c r="AD1642" s="43"/>
    </row>
    <row r="1643" spans="18:30" ht="15">
      <c r="R1643" s="43"/>
      <c r="S1643" s="43"/>
      <c r="T1643" s="43"/>
      <c r="U1643" s="43"/>
      <c r="V1643" s="43"/>
      <c r="W1643" s="43"/>
      <c r="X1643" s="43"/>
      <c r="Y1643" s="43"/>
      <c r="Z1643" s="43"/>
      <c r="AA1643" s="43"/>
      <c r="AB1643" s="43"/>
      <c r="AC1643" s="43"/>
      <c r="AD1643" s="43"/>
    </row>
    <row r="1644" spans="18:30" ht="15">
      <c r="R1644" s="43"/>
      <c r="S1644" s="43"/>
      <c r="T1644" s="43"/>
      <c r="U1644" s="43"/>
      <c r="V1644" s="43"/>
      <c r="W1644" s="43"/>
      <c r="X1644" s="43"/>
      <c r="Y1644" s="43"/>
      <c r="Z1644" s="43"/>
      <c r="AA1644" s="43"/>
      <c r="AB1644" s="43"/>
      <c r="AC1644" s="43"/>
      <c r="AD1644" s="43"/>
    </row>
    <row r="1645" spans="18:30" ht="15">
      <c r="R1645" s="43"/>
      <c r="S1645" s="43"/>
      <c r="T1645" s="43"/>
      <c r="U1645" s="43"/>
      <c r="V1645" s="43"/>
      <c r="W1645" s="43"/>
      <c r="X1645" s="43"/>
      <c r="Y1645" s="43"/>
      <c r="Z1645" s="43"/>
      <c r="AA1645" s="43"/>
      <c r="AB1645" s="43"/>
      <c r="AC1645" s="43"/>
      <c r="AD1645" s="43"/>
    </row>
    <row r="1646" spans="18:30" ht="15">
      <c r="R1646" s="43"/>
      <c r="S1646" s="43"/>
      <c r="T1646" s="43"/>
      <c r="U1646" s="43"/>
      <c r="V1646" s="43"/>
      <c r="W1646" s="43"/>
      <c r="X1646" s="43"/>
      <c r="Y1646" s="43"/>
      <c r="Z1646" s="43"/>
      <c r="AA1646" s="43"/>
      <c r="AB1646" s="43"/>
      <c r="AC1646" s="43"/>
      <c r="AD1646" s="43"/>
    </row>
    <row r="1647" spans="18:30" ht="15">
      <c r="R1647" s="43"/>
      <c r="S1647" s="43"/>
      <c r="T1647" s="43"/>
      <c r="U1647" s="43"/>
      <c r="V1647" s="43"/>
      <c r="W1647" s="43"/>
      <c r="X1647" s="43"/>
      <c r="Y1647" s="43"/>
      <c r="Z1647" s="43"/>
      <c r="AA1647" s="43"/>
      <c r="AB1647" s="43"/>
      <c r="AC1647" s="43"/>
      <c r="AD1647" s="43"/>
    </row>
    <row r="1648" spans="18:30" ht="15">
      <c r="R1648" s="43"/>
      <c r="S1648" s="43"/>
      <c r="T1648" s="43"/>
      <c r="U1648" s="43"/>
      <c r="V1648" s="43"/>
      <c r="W1648" s="43"/>
      <c r="X1648" s="43"/>
      <c r="Y1648" s="43"/>
      <c r="Z1648" s="43"/>
      <c r="AA1648" s="43"/>
      <c r="AB1648" s="43"/>
      <c r="AC1648" s="43"/>
      <c r="AD1648" s="43"/>
    </row>
    <row r="1649" spans="18:30" ht="15">
      <c r="R1649" s="43"/>
      <c r="S1649" s="43"/>
      <c r="T1649" s="43"/>
      <c r="U1649" s="43"/>
      <c r="V1649" s="43"/>
      <c r="W1649" s="43"/>
      <c r="X1649" s="43"/>
      <c r="Y1649" s="43"/>
      <c r="Z1649" s="43"/>
      <c r="AA1649" s="43"/>
      <c r="AB1649" s="43"/>
      <c r="AC1649" s="43"/>
      <c r="AD1649" s="43"/>
    </row>
    <row r="1650" spans="18:30" ht="15">
      <c r="R1650" s="43"/>
      <c r="S1650" s="43"/>
      <c r="T1650" s="43"/>
      <c r="U1650" s="43"/>
      <c r="V1650" s="43"/>
      <c r="W1650" s="43"/>
      <c r="X1650" s="43"/>
      <c r="Y1650" s="43"/>
      <c r="Z1650" s="43"/>
      <c r="AA1650" s="43"/>
      <c r="AB1650" s="43"/>
      <c r="AC1650" s="43"/>
      <c r="AD1650" s="43"/>
    </row>
    <row r="1651" spans="18:30" ht="15">
      <c r="R1651" s="43"/>
      <c r="S1651" s="43"/>
      <c r="T1651" s="43"/>
      <c r="U1651" s="43"/>
      <c r="V1651" s="43"/>
      <c r="W1651" s="43"/>
      <c r="X1651" s="43"/>
      <c r="Y1651" s="43"/>
      <c r="Z1651" s="43"/>
      <c r="AA1651" s="43"/>
      <c r="AB1651" s="43"/>
      <c r="AC1651" s="43"/>
      <c r="AD1651" s="43"/>
    </row>
    <row r="1652" spans="18:30" ht="15">
      <c r="R1652" s="43"/>
      <c r="S1652" s="43"/>
      <c r="T1652" s="43"/>
      <c r="U1652" s="43"/>
      <c r="V1652" s="43"/>
      <c r="W1652" s="43"/>
      <c r="X1652" s="43"/>
      <c r="Y1652" s="43"/>
      <c r="Z1652" s="43"/>
      <c r="AA1652" s="43"/>
      <c r="AB1652" s="43"/>
      <c r="AC1652" s="43"/>
      <c r="AD1652" s="43"/>
    </row>
    <row r="1653" spans="18:30" ht="15">
      <c r="R1653" s="43"/>
      <c r="S1653" s="43"/>
      <c r="T1653" s="43"/>
      <c r="U1653" s="43"/>
      <c r="V1653" s="43"/>
      <c r="W1653" s="43"/>
      <c r="X1653" s="43"/>
      <c r="Y1653" s="43"/>
      <c r="Z1653" s="43"/>
      <c r="AA1653" s="43"/>
      <c r="AB1653" s="43"/>
      <c r="AC1653" s="43"/>
      <c r="AD1653" s="43"/>
    </row>
    <row r="1654" spans="18:30" ht="15">
      <c r="R1654" s="43"/>
      <c r="S1654" s="43"/>
      <c r="T1654" s="43"/>
      <c r="U1654" s="43"/>
      <c r="V1654" s="43"/>
      <c r="W1654" s="43"/>
      <c r="X1654" s="43"/>
      <c r="Y1654" s="43"/>
      <c r="Z1654" s="43"/>
      <c r="AA1654" s="43"/>
      <c r="AB1654" s="43"/>
      <c r="AC1654" s="43"/>
      <c r="AD1654" s="43"/>
    </row>
    <row r="1655" spans="18:30" ht="15">
      <c r="R1655" s="43"/>
      <c r="S1655" s="43"/>
      <c r="T1655" s="43"/>
      <c r="U1655" s="43"/>
      <c r="V1655" s="43"/>
      <c r="W1655" s="43"/>
      <c r="X1655" s="43"/>
      <c r="Y1655" s="43"/>
      <c r="Z1655" s="43"/>
      <c r="AA1655" s="43"/>
      <c r="AB1655" s="43"/>
      <c r="AC1655" s="43"/>
      <c r="AD1655" s="43"/>
    </row>
    <row r="1656" spans="18:30" ht="15">
      <c r="R1656" s="43"/>
      <c r="S1656" s="43"/>
      <c r="T1656" s="43"/>
      <c r="U1656" s="43"/>
      <c r="V1656" s="43"/>
      <c r="W1656" s="43"/>
      <c r="X1656" s="43"/>
      <c r="Y1656" s="43"/>
      <c r="Z1656" s="43"/>
      <c r="AA1656" s="43"/>
      <c r="AB1656" s="43"/>
      <c r="AC1656" s="43"/>
      <c r="AD1656" s="43"/>
    </row>
    <row r="1657" spans="18:30" ht="15">
      <c r="R1657" s="43"/>
      <c r="S1657" s="43"/>
      <c r="T1657" s="43"/>
      <c r="U1657" s="43"/>
      <c r="V1657" s="43"/>
      <c r="W1657" s="43"/>
      <c r="X1657" s="43"/>
      <c r="Y1657" s="43"/>
      <c r="Z1657" s="43"/>
      <c r="AA1657" s="43"/>
      <c r="AB1657" s="43"/>
      <c r="AC1657" s="43"/>
      <c r="AD1657" s="43"/>
    </row>
    <row r="1658" spans="18:30" ht="15">
      <c r="R1658" s="43"/>
      <c r="S1658" s="43"/>
      <c r="T1658" s="43"/>
      <c r="U1658" s="43"/>
      <c r="V1658" s="43"/>
      <c r="W1658" s="43"/>
      <c r="X1658" s="43"/>
      <c r="Y1658" s="43"/>
      <c r="Z1658" s="43"/>
      <c r="AA1658" s="43"/>
      <c r="AB1658" s="43"/>
      <c r="AC1658" s="43"/>
      <c r="AD1658" s="43"/>
    </row>
    <row r="1659" spans="18:30" ht="15">
      <c r="R1659" s="43"/>
      <c r="S1659" s="43"/>
      <c r="T1659" s="43"/>
      <c r="U1659" s="43"/>
      <c r="V1659" s="43"/>
      <c r="W1659" s="43"/>
      <c r="X1659" s="43"/>
      <c r="Y1659" s="43"/>
      <c r="Z1659" s="43"/>
      <c r="AA1659" s="43"/>
      <c r="AB1659" s="43"/>
      <c r="AC1659" s="43"/>
      <c r="AD1659" s="43"/>
    </row>
    <row r="1660" spans="18:30" ht="15">
      <c r="R1660" s="43"/>
      <c r="S1660" s="43"/>
      <c r="T1660" s="43"/>
      <c r="U1660" s="43"/>
      <c r="V1660" s="43"/>
      <c r="W1660" s="43"/>
      <c r="X1660" s="43"/>
      <c r="Y1660" s="43"/>
      <c r="Z1660" s="43"/>
      <c r="AA1660" s="43"/>
      <c r="AB1660" s="43"/>
      <c r="AC1660" s="43"/>
      <c r="AD1660" s="43"/>
    </row>
    <row r="1661" spans="18:30" ht="15">
      <c r="R1661" s="43"/>
      <c r="S1661" s="43"/>
      <c r="T1661" s="43"/>
      <c r="U1661" s="43"/>
      <c r="V1661" s="43"/>
      <c r="W1661" s="43"/>
      <c r="X1661" s="43"/>
      <c r="Y1661" s="43"/>
      <c r="Z1661" s="43"/>
      <c r="AA1661" s="43"/>
      <c r="AB1661" s="43"/>
      <c r="AC1661" s="43"/>
      <c r="AD1661" s="43"/>
    </row>
    <row r="1662" spans="18:30" ht="15">
      <c r="R1662" s="43"/>
      <c r="S1662" s="43"/>
      <c r="T1662" s="43"/>
      <c r="U1662" s="43"/>
      <c r="V1662" s="43"/>
      <c r="W1662" s="43"/>
      <c r="X1662" s="43"/>
      <c r="Y1662" s="43"/>
      <c r="Z1662" s="43"/>
      <c r="AA1662" s="43"/>
      <c r="AB1662" s="43"/>
      <c r="AC1662" s="43"/>
      <c r="AD1662" s="43"/>
    </row>
    <row r="1663" spans="18:30" ht="15">
      <c r="R1663" s="43"/>
      <c r="S1663" s="43"/>
      <c r="T1663" s="43"/>
      <c r="U1663" s="43"/>
      <c r="V1663" s="43"/>
      <c r="W1663" s="43"/>
      <c r="X1663" s="43"/>
      <c r="Y1663" s="43"/>
      <c r="Z1663" s="43"/>
      <c r="AA1663" s="43"/>
      <c r="AB1663" s="43"/>
      <c r="AC1663" s="43"/>
      <c r="AD1663" s="43"/>
    </row>
    <row r="1664" spans="18:30" ht="15">
      <c r="R1664" s="43"/>
      <c r="S1664" s="43"/>
      <c r="T1664" s="43"/>
      <c r="U1664" s="43"/>
      <c r="V1664" s="43"/>
      <c r="W1664" s="43"/>
      <c r="X1664" s="43"/>
      <c r="Y1664" s="43"/>
      <c r="Z1664" s="43"/>
      <c r="AA1664" s="43"/>
      <c r="AB1664" s="43"/>
      <c r="AC1664" s="43"/>
      <c r="AD1664" s="43"/>
    </row>
    <row r="1665" spans="18:30" ht="15">
      <c r="R1665" s="43"/>
      <c r="S1665" s="43"/>
      <c r="T1665" s="43"/>
      <c r="U1665" s="43"/>
      <c r="V1665" s="43"/>
      <c r="W1665" s="43"/>
      <c r="X1665" s="43"/>
      <c r="Y1665" s="43"/>
      <c r="Z1665" s="43"/>
      <c r="AA1665" s="43"/>
      <c r="AB1665" s="43"/>
      <c r="AC1665" s="43"/>
      <c r="AD1665" s="43"/>
    </row>
    <row r="1666" spans="18:30" ht="15">
      <c r="R1666" s="43"/>
      <c r="S1666" s="43"/>
      <c r="T1666" s="43"/>
      <c r="U1666" s="43"/>
      <c r="V1666" s="43"/>
      <c r="W1666" s="43"/>
      <c r="X1666" s="43"/>
      <c r="Y1666" s="43"/>
      <c r="Z1666" s="43"/>
      <c r="AA1666" s="43"/>
      <c r="AB1666" s="43"/>
      <c r="AC1666" s="43"/>
      <c r="AD1666" s="43"/>
    </row>
    <row r="1667" spans="18:30" ht="15">
      <c r="R1667" s="43"/>
      <c r="S1667" s="43"/>
      <c r="T1667" s="43"/>
      <c r="U1667" s="43"/>
      <c r="V1667" s="43"/>
      <c r="W1667" s="43"/>
      <c r="X1667" s="43"/>
      <c r="Y1667" s="43"/>
      <c r="Z1667" s="43"/>
      <c r="AA1667" s="43"/>
      <c r="AB1667" s="43"/>
      <c r="AC1667" s="43"/>
      <c r="AD1667" s="43"/>
    </row>
    <row r="1668" spans="18:30" ht="15">
      <c r="R1668" s="43"/>
      <c r="S1668" s="43"/>
      <c r="T1668" s="43"/>
      <c r="U1668" s="43"/>
      <c r="V1668" s="43"/>
      <c r="W1668" s="43"/>
      <c r="X1668" s="43"/>
      <c r="Y1668" s="43"/>
      <c r="Z1668" s="43"/>
      <c r="AA1668" s="43"/>
      <c r="AB1668" s="43"/>
      <c r="AC1668" s="43"/>
      <c r="AD1668" s="43"/>
    </row>
    <row r="1669" spans="18:30" ht="15">
      <c r="R1669" s="43"/>
      <c r="S1669" s="43"/>
      <c r="T1669" s="43"/>
      <c r="U1669" s="43"/>
      <c r="V1669" s="43"/>
      <c r="W1669" s="43"/>
      <c r="X1669" s="43"/>
      <c r="Y1669" s="43"/>
      <c r="Z1669" s="43"/>
      <c r="AA1669" s="43"/>
      <c r="AB1669" s="43"/>
      <c r="AC1669" s="43"/>
      <c r="AD1669" s="43"/>
    </row>
    <row r="1670" spans="18:30" ht="15">
      <c r="R1670" s="43"/>
      <c r="S1670" s="43"/>
      <c r="T1670" s="43"/>
      <c r="U1670" s="43"/>
      <c r="V1670" s="43"/>
      <c r="W1670" s="43"/>
      <c r="X1670" s="43"/>
      <c r="Y1670" s="43"/>
      <c r="Z1670" s="43"/>
      <c r="AA1670" s="43"/>
      <c r="AB1670" s="43"/>
      <c r="AC1670" s="43"/>
      <c r="AD1670" s="43"/>
    </row>
    <row r="1671" spans="18:30" ht="15">
      <c r="R1671" s="43"/>
      <c r="S1671" s="43"/>
      <c r="T1671" s="43"/>
      <c r="U1671" s="43"/>
      <c r="V1671" s="43"/>
      <c r="W1671" s="43"/>
      <c r="X1671" s="43"/>
      <c r="Y1671" s="43"/>
      <c r="Z1671" s="43"/>
      <c r="AA1671" s="43"/>
      <c r="AB1671" s="43"/>
      <c r="AC1671" s="43"/>
      <c r="AD1671" s="43"/>
    </row>
    <row r="1672" spans="18:30" ht="15">
      <c r="R1672" s="43"/>
      <c r="S1672" s="43"/>
      <c r="T1672" s="43"/>
      <c r="U1672" s="43"/>
      <c r="V1672" s="43"/>
      <c r="W1672" s="43"/>
      <c r="X1672" s="43"/>
      <c r="Y1672" s="43"/>
      <c r="Z1672" s="43"/>
      <c r="AA1672" s="43"/>
      <c r="AB1672" s="43"/>
      <c r="AC1672" s="43"/>
      <c r="AD1672" s="43"/>
    </row>
    <row r="1673" spans="18:30" ht="15">
      <c r="R1673" s="43"/>
      <c r="S1673" s="43"/>
      <c r="T1673" s="43"/>
      <c r="U1673" s="43"/>
      <c r="V1673" s="43"/>
      <c r="W1673" s="43"/>
      <c r="X1673" s="43"/>
      <c r="Y1673" s="43"/>
      <c r="Z1673" s="43"/>
      <c r="AA1673" s="43"/>
      <c r="AB1673" s="43"/>
      <c r="AC1673" s="43"/>
      <c r="AD1673" s="43"/>
    </row>
    <row r="1674" spans="18:30" ht="15">
      <c r="R1674" s="43"/>
      <c r="S1674" s="43"/>
      <c r="T1674" s="43"/>
      <c r="U1674" s="43"/>
      <c r="V1674" s="43"/>
      <c r="W1674" s="43"/>
      <c r="X1674" s="43"/>
      <c r="Y1674" s="43"/>
      <c r="Z1674" s="43"/>
      <c r="AA1674" s="43"/>
      <c r="AB1674" s="43"/>
      <c r="AC1674" s="43"/>
      <c r="AD1674" s="43"/>
    </row>
    <row r="1675" spans="18:30" ht="15">
      <c r="R1675" s="43"/>
      <c r="S1675" s="43"/>
      <c r="T1675" s="43"/>
      <c r="U1675" s="43"/>
      <c r="V1675" s="43"/>
      <c r="W1675" s="43"/>
      <c r="X1675" s="43"/>
      <c r="Y1675" s="43"/>
      <c r="Z1675" s="43"/>
      <c r="AA1675" s="43"/>
      <c r="AB1675" s="43"/>
      <c r="AC1675" s="43"/>
      <c r="AD1675" s="43"/>
    </row>
    <row r="1676" spans="18:30" ht="15">
      <c r="R1676" s="43"/>
      <c r="S1676" s="43"/>
      <c r="T1676" s="43"/>
      <c r="U1676" s="43"/>
      <c r="V1676" s="43"/>
      <c r="W1676" s="43"/>
      <c r="X1676" s="43"/>
      <c r="Y1676" s="43"/>
      <c r="Z1676" s="43"/>
      <c r="AA1676" s="43"/>
      <c r="AB1676" s="43"/>
      <c r="AC1676" s="43"/>
      <c r="AD1676" s="43"/>
    </row>
    <row r="1677" spans="18:30" ht="15">
      <c r="R1677" s="43"/>
      <c r="S1677" s="43"/>
      <c r="T1677" s="43"/>
      <c r="U1677" s="43"/>
      <c r="V1677" s="43"/>
      <c r="W1677" s="43"/>
      <c r="X1677" s="43"/>
      <c r="Y1677" s="43"/>
      <c r="Z1677" s="43"/>
      <c r="AA1677" s="43"/>
      <c r="AB1677" s="43"/>
      <c r="AC1677" s="43"/>
      <c r="AD1677" s="43"/>
    </row>
    <row r="1678" spans="18:30" ht="15">
      <c r="R1678" s="43"/>
      <c r="S1678" s="43"/>
      <c r="T1678" s="43"/>
      <c r="U1678" s="43"/>
      <c r="V1678" s="43"/>
      <c r="W1678" s="43"/>
      <c r="X1678" s="43"/>
      <c r="Y1678" s="43"/>
      <c r="Z1678" s="43"/>
      <c r="AA1678" s="43"/>
      <c r="AB1678" s="43"/>
      <c r="AC1678" s="43"/>
      <c r="AD1678" s="43"/>
    </row>
    <row r="1679" spans="18:30" ht="15">
      <c r="R1679" s="43"/>
      <c r="S1679" s="43"/>
      <c r="T1679" s="43"/>
      <c r="U1679" s="43"/>
      <c r="V1679" s="43"/>
      <c r="W1679" s="43"/>
      <c r="X1679" s="43"/>
      <c r="Y1679" s="43"/>
      <c r="Z1679" s="43"/>
      <c r="AA1679" s="43"/>
      <c r="AB1679" s="43"/>
      <c r="AC1679" s="43"/>
      <c r="AD1679" s="43"/>
    </row>
    <row r="1680" spans="18:30" ht="15">
      <c r="R1680" s="43"/>
      <c r="S1680" s="43"/>
      <c r="T1680" s="43"/>
      <c r="U1680" s="43"/>
      <c r="V1680" s="43"/>
      <c r="W1680" s="43"/>
      <c r="X1680" s="43"/>
      <c r="Y1680" s="43"/>
      <c r="Z1680" s="43"/>
      <c r="AA1680" s="43"/>
      <c r="AB1680" s="43"/>
      <c r="AC1680" s="43"/>
      <c r="AD1680" s="43"/>
    </row>
    <row r="1681" spans="18:30" ht="15">
      <c r="R1681" s="43"/>
      <c r="S1681" s="43"/>
      <c r="T1681" s="43"/>
      <c r="U1681" s="43"/>
      <c r="V1681" s="43"/>
      <c r="W1681" s="43"/>
      <c r="X1681" s="43"/>
      <c r="Y1681" s="43"/>
      <c r="Z1681" s="43"/>
      <c r="AA1681" s="43"/>
      <c r="AB1681" s="43"/>
      <c r="AC1681" s="43"/>
      <c r="AD1681" s="43"/>
    </row>
    <row r="1682" spans="18:30" ht="15">
      <c r="R1682" s="43"/>
      <c r="S1682" s="43"/>
      <c r="T1682" s="43"/>
      <c r="U1682" s="43"/>
      <c r="V1682" s="43"/>
      <c r="W1682" s="43"/>
      <c r="X1682" s="43"/>
      <c r="Y1682" s="43"/>
      <c r="Z1682" s="43"/>
      <c r="AA1682" s="43"/>
      <c r="AB1682" s="43"/>
      <c r="AC1682" s="43"/>
      <c r="AD1682" s="43"/>
    </row>
    <row r="1683" spans="18:30" ht="15">
      <c r="R1683" s="43"/>
      <c r="S1683" s="43"/>
      <c r="T1683" s="43"/>
      <c r="U1683" s="43"/>
      <c r="V1683" s="43"/>
      <c r="W1683" s="43"/>
      <c r="X1683" s="43"/>
      <c r="Y1683" s="43"/>
      <c r="Z1683" s="43"/>
      <c r="AA1683" s="43"/>
      <c r="AB1683" s="43"/>
      <c r="AC1683" s="43"/>
      <c r="AD1683" s="43"/>
    </row>
    <row r="1684" spans="18:30" ht="15">
      <c r="R1684" s="43"/>
      <c r="S1684" s="43"/>
      <c r="T1684" s="43"/>
      <c r="U1684" s="43"/>
      <c r="V1684" s="43"/>
      <c r="W1684" s="43"/>
      <c r="X1684" s="43"/>
      <c r="Y1684" s="43"/>
      <c r="Z1684" s="43"/>
      <c r="AA1684" s="43"/>
      <c r="AB1684" s="43"/>
      <c r="AC1684" s="43"/>
      <c r="AD1684" s="43"/>
    </row>
    <row r="1685" spans="18:30" ht="15">
      <c r="R1685" s="43"/>
      <c r="S1685" s="43"/>
      <c r="T1685" s="43"/>
      <c r="U1685" s="43"/>
      <c r="V1685" s="43"/>
      <c r="W1685" s="43"/>
      <c r="X1685" s="43"/>
      <c r="Y1685" s="43"/>
      <c r="Z1685" s="43"/>
      <c r="AA1685" s="43"/>
      <c r="AB1685" s="43"/>
      <c r="AC1685" s="43"/>
      <c r="AD1685" s="43"/>
    </row>
    <row r="1686" spans="18:30" ht="15">
      <c r="R1686" s="43"/>
      <c r="S1686" s="43"/>
      <c r="T1686" s="43"/>
      <c r="U1686" s="43"/>
      <c r="V1686" s="43"/>
      <c r="W1686" s="43"/>
      <c r="X1686" s="43"/>
      <c r="Y1686" s="43"/>
      <c r="Z1686" s="43"/>
      <c r="AA1686" s="43"/>
      <c r="AB1686" s="43"/>
      <c r="AC1686" s="43"/>
      <c r="AD1686" s="43"/>
    </row>
    <row r="1687" spans="18:30" ht="15">
      <c r="R1687" s="43"/>
      <c r="S1687" s="43"/>
      <c r="T1687" s="43"/>
      <c r="U1687" s="43"/>
      <c r="V1687" s="43"/>
      <c r="W1687" s="43"/>
      <c r="X1687" s="43"/>
      <c r="Y1687" s="43"/>
      <c r="Z1687" s="43"/>
      <c r="AA1687" s="43"/>
      <c r="AB1687" s="43"/>
      <c r="AC1687" s="43"/>
      <c r="AD1687" s="43"/>
    </row>
    <row r="1688" spans="18:30" ht="15">
      <c r="R1688" s="43"/>
      <c r="S1688" s="43"/>
      <c r="T1688" s="43"/>
      <c r="U1688" s="43"/>
      <c r="V1688" s="43"/>
      <c r="W1688" s="43"/>
      <c r="X1688" s="43"/>
      <c r="Y1688" s="43"/>
      <c r="Z1688" s="43"/>
      <c r="AA1688" s="43"/>
      <c r="AB1688" s="43"/>
      <c r="AC1688" s="43"/>
      <c r="AD1688" s="43"/>
    </row>
    <row r="1689" spans="18:30" ht="15">
      <c r="R1689" s="43"/>
      <c r="S1689" s="43"/>
      <c r="T1689" s="43"/>
      <c r="U1689" s="43"/>
      <c r="V1689" s="43"/>
      <c r="W1689" s="43"/>
      <c r="X1689" s="43"/>
      <c r="Y1689" s="43"/>
      <c r="Z1689" s="43"/>
      <c r="AA1689" s="43"/>
      <c r="AB1689" s="43"/>
      <c r="AC1689" s="43"/>
      <c r="AD1689" s="43"/>
    </row>
    <row r="1690" spans="18:30" ht="15">
      <c r="R1690" s="43"/>
      <c r="S1690" s="43"/>
      <c r="T1690" s="43"/>
      <c r="U1690" s="43"/>
      <c r="V1690" s="43"/>
      <c r="W1690" s="43"/>
      <c r="X1690" s="43"/>
      <c r="Y1690" s="43"/>
      <c r="Z1690" s="43"/>
      <c r="AA1690" s="43"/>
      <c r="AB1690" s="43"/>
      <c r="AC1690" s="43"/>
      <c r="AD1690" s="43"/>
    </row>
    <row r="1691" spans="18:30" ht="15">
      <c r="R1691" s="43"/>
      <c r="S1691" s="43"/>
      <c r="T1691" s="43"/>
      <c r="U1691" s="43"/>
      <c r="V1691" s="43"/>
      <c r="W1691" s="43"/>
      <c r="X1691" s="43"/>
      <c r="Y1691" s="43"/>
      <c r="Z1691" s="43"/>
      <c r="AA1691" s="43"/>
      <c r="AB1691" s="43"/>
      <c r="AC1691" s="43"/>
      <c r="AD1691" s="43"/>
    </row>
    <row r="1692" spans="18:30" ht="15">
      <c r="R1692" s="43"/>
      <c r="S1692" s="43"/>
      <c r="T1692" s="43"/>
      <c r="U1692" s="43"/>
      <c r="V1692" s="43"/>
      <c r="W1692" s="43"/>
      <c r="X1692" s="43"/>
      <c r="Y1692" s="43"/>
      <c r="Z1692" s="43"/>
      <c r="AA1692" s="43"/>
      <c r="AB1692" s="43"/>
      <c r="AC1692" s="43"/>
      <c r="AD1692" s="43"/>
    </row>
    <row r="1693" spans="18:30" ht="15">
      <c r="R1693" s="43"/>
      <c r="S1693" s="43"/>
      <c r="T1693" s="43"/>
      <c r="U1693" s="43"/>
      <c r="V1693" s="43"/>
      <c r="W1693" s="43"/>
      <c r="X1693" s="43"/>
      <c r="Y1693" s="43"/>
      <c r="Z1693" s="43"/>
      <c r="AA1693" s="43"/>
      <c r="AB1693" s="43"/>
      <c r="AC1693" s="43"/>
      <c r="AD1693" s="43"/>
    </row>
    <row r="1694" spans="18:30" ht="15">
      <c r="R1694" s="43"/>
      <c r="S1694" s="43"/>
      <c r="T1694" s="43"/>
      <c r="U1694" s="43"/>
      <c r="V1694" s="43"/>
      <c r="W1694" s="43"/>
      <c r="X1694" s="43"/>
      <c r="Y1694" s="43"/>
      <c r="Z1694" s="43"/>
      <c r="AA1694" s="43"/>
      <c r="AB1694" s="43"/>
      <c r="AC1694" s="43"/>
      <c r="AD1694" s="43"/>
    </row>
    <row r="1695" spans="18:30" ht="15">
      <c r="R1695" s="43"/>
      <c r="S1695" s="43"/>
      <c r="T1695" s="43"/>
      <c r="U1695" s="43"/>
      <c r="V1695" s="43"/>
      <c r="W1695" s="43"/>
      <c r="X1695" s="43"/>
      <c r="Y1695" s="43"/>
      <c r="Z1695" s="43"/>
      <c r="AA1695" s="43"/>
      <c r="AB1695" s="43"/>
      <c r="AC1695" s="43"/>
      <c r="AD1695" s="43"/>
    </row>
    <row r="1696" spans="18:30" ht="15">
      <c r="R1696" s="43"/>
      <c r="S1696" s="43"/>
      <c r="T1696" s="43"/>
      <c r="U1696" s="43"/>
      <c r="V1696" s="43"/>
      <c r="W1696" s="43"/>
      <c r="X1696" s="43"/>
      <c r="Y1696" s="43"/>
      <c r="Z1696" s="43"/>
      <c r="AA1696" s="43"/>
      <c r="AB1696" s="43"/>
      <c r="AC1696" s="43"/>
      <c r="AD1696" s="43"/>
    </row>
    <row r="1697" spans="18:30" ht="15">
      <c r="R1697" s="43"/>
      <c r="S1697" s="43"/>
      <c r="T1697" s="43"/>
      <c r="U1697" s="43"/>
      <c r="V1697" s="43"/>
      <c r="W1697" s="43"/>
      <c r="X1697" s="43"/>
      <c r="Y1697" s="43"/>
      <c r="Z1697" s="43"/>
      <c r="AA1697" s="43"/>
      <c r="AB1697" s="43"/>
      <c r="AC1697" s="43"/>
      <c r="AD1697" s="43"/>
    </row>
    <row r="1698" spans="18:30" ht="15">
      <c r="R1698" s="43"/>
      <c r="S1698" s="43"/>
      <c r="T1698" s="43"/>
      <c r="U1698" s="43"/>
      <c r="V1698" s="43"/>
      <c r="W1698" s="43"/>
      <c r="X1698" s="43"/>
      <c r="Y1698" s="43"/>
      <c r="Z1698" s="43"/>
      <c r="AA1698" s="43"/>
      <c r="AB1698" s="43"/>
      <c r="AC1698" s="43"/>
      <c r="AD1698" s="43"/>
    </row>
    <row r="1699" spans="18:30" ht="15">
      <c r="R1699" s="43"/>
      <c r="S1699" s="43"/>
      <c r="T1699" s="43"/>
      <c r="U1699" s="43"/>
      <c r="V1699" s="43"/>
      <c r="W1699" s="43"/>
      <c r="X1699" s="43"/>
      <c r="Y1699" s="43"/>
      <c r="Z1699" s="43"/>
      <c r="AA1699" s="43"/>
      <c r="AB1699" s="43"/>
      <c r="AC1699" s="43"/>
      <c r="AD1699" s="43"/>
    </row>
    <row r="1700" spans="18:30" ht="15">
      <c r="R1700" s="43"/>
      <c r="S1700" s="43"/>
      <c r="T1700" s="43"/>
      <c r="U1700" s="43"/>
      <c r="V1700" s="43"/>
      <c r="W1700" s="43"/>
      <c r="X1700" s="43"/>
      <c r="Y1700" s="43"/>
      <c r="Z1700" s="43"/>
      <c r="AA1700" s="43"/>
      <c r="AB1700" s="43"/>
      <c r="AC1700" s="43"/>
      <c r="AD1700" s="43"/>
    </row>
    <row r="1701" spans="18:30" ht="15">
      <c r="R1701" s="43"/>
      <c r="S1701" s="43"/>
      <c r="T1701" s="43"/>
      <c r="U1701" s="43"/>
      <c r="V1701" s="43"/>
      <c r="W1701" s="43"/>
      <c r="X1701" s="43"/>
      <c r="Y1701" s="43"/>
      <c r="Z1701" s="43"/>
      <c r="AA1701" s="43"/>
      <c r="AB1701" s="43"/>
      <c r="AC1701" s="43"/>
      <c r="AD1701" s="43"/>
    </row>
    <row r="1702" spans="18:30" ht="15">
      <c r="R1702" s="43"/>
      <c r="S1702" s="43"/>
      <c r="T1702" s="43"/>
      <c r="U1702" s="43"/>
      <c r="V1702" s="43"/>
      <c r="W1702" s="43"/>
      <c r="X1702" s="43"/>
      <c r="Y1702" s="43"/>
      <c r="Z1702" s="43"/>
      <c r="AA1702" s="43"/>
      <c r="AB1702" s="43"/>
      <c r="AC1702" s="43"/>
      <c r="AD1702" s="43"/>
    </row>
    <row r="1703" spans="18:30" ht="15">
      <c r="R1703" s="43"/>
      <c r="S1703" s="43"/>
      <c r="T1703" s="43"/>
      <c r="U1703" s="43"/>
      <c r="V1703" s="43"/>
      <c r="W1703" s="43"/>
      <c r="X1703" s="43"/>
      <c r="Y1703" s="43"/>
      <c r="Z1703" s="43"/>
      <c r="AA1703" s="43"/>
      <c r="AB1703" s="43"/>
      <c r="AC1703" s="43"/>
      <c r="AD1703" s="43"/>
    </row>
    <row r="1704" spans="18:30" ht="15">
      <c r="R1704" s="43"/>
      <c r="S1704" s="43"/>
      <c r="T1704" s="43"/>
      <c r="U1704" s="43"/>
      <c r="V1704" s="43"/>
      <c r="W1704" s="43"/>
      <c r="X1704" s="43"/>
      <c r="Y1704" s="43"/>
      <c r="Z1704" s="43"/>
      <c r="AA1704" s="43"/>
      <c r="AB1704" s="43"/>
      <c r="AC1704" s="43"/>
      <c r="AD1704" s="43"/>
    </row>
    <row r="1705" spans="18:30" ht="15">
      <c r="R1705" s="43"/>
      <c r="S1705" s="43"/>
      <c r="T1705" s="43"/>
      <c r="U1705" s="43"/>
      <c r="V1705" s="43"/>
      <c r="W1705" s="43"/>
      <c r="X1705" s="43"/>
      <c r="Y1705" s="43"/>
      <c r="Z1705" s="43"/>
      <c r="AA1705" s="43"/>
      <c r="AB1705" s="43"/>
      <c r="AC1705" s="43"/>
      <c r="AD1705" s="43"/>
    </row>
    <row r="1706" spans="18:30" ht="15">
      <c r="R1706" s="43"/>
      <c r="S1706" s="43"/>
      <c r="T1706" s="43"/>
      <c r="U1706" s="43"/>
      <c r="V1706" s="43"/>
      <c r="W1706" s="43"/>
      <c r="X1706" s="43"/>
      <c r="Y1706" s="43"/>
      <c r="Z1706" s="43"/>
      <c r="AA1706" s="43"/>
      <c r="AB1706" s="43"/>
      <c r="AC1706" s="43"/>
      <c r="AD1706" s="43"/>
    </row>
    <row r="1707" spans="18:30" ht="15">
      <c r="R1707" s="43"/>
      <c r="S1707" s="43"/>
      <c r="T1707" s="43"/>
      <c r="U1707" s="43"/>
      <c r="V1707" s="43"/>
      <c r="W1707" s="43"/>
      <c r="X1707" s="43"/>
      <c r="Y1707" s="43"/>
      <c r="Z1707" s="43"/>
      <c r="AA1707" s="43"/>
      <c r="AB1707" s="43"/>
      <c r="AC1707" s="43"/>
      <c r="AD1707" s="43"/>
    </row>
    <row r="1708" spans="18:30" ht="15">
      <c r="R1708" s="43"/>
      <c r="S1708" s="43"/>
      <c r="T1708" s="43"/>
      <c r="U1708" s="43"/>
      <c r="V1708" s="43"/>
      <c r="W1708" s="43"/>
      <c r="X1708" s="43"/>
      <c r="Y1708" s="43"/>
      <c r="Z1708" s="43"/>
      <c r="AA1708" s="43"/>
      <c r="AB1708" s="43"/>
      <c r="AC1708" s="43"/>
      <c r="AD1708" s="43"/>
    </row>
    <row r="1709" spans="18:30" ht="15">
      <c r="R1709" s="43"/>
      <c r="S1709" s="43"/>
      <c r="T1709" s="43"/>
      <c r="U1709" s="43"/>
      <c r="V1709" s="43"/>
      <c r="W1709" s="43"/>
      <c r="X1709" s="43"/>
      <c r="Y1709" s="43"/>
      <c r="Z1709" s="43"/>
      <c r="AA1709" s="43"/>
      <c r="AB1709" s="43"/>
      <c r="AC1709" s="43"/>
      <c r="AD1709" s="43"/>
    </row>
    <row r="1710" spans="18:30" ht="15">
      <c r="R1710" s="43"/>
      <c r="S1710" s="43"/>
      <c r="T1710" s="43"/>
      <c r="U1710" s="43"/>
      <c r="V1710" s="43"/>
      <c r="W1710" s="43"/>
      <c r="X1710" s="43"/>
      <c r="Y1710" s="43"/>
      <c r="Z1710" s="43"/>
      <c r="AA1710" s="43"/>
      <c r="AB1710" s="43"/>
      <c r="AC1710" s="43"/>
      <c r="AD1710" s="43"/>
    </row>
    <row r="1711" spans="18:30" ht="15">
      <c r="R1711" s="43"/>
      <c r="S1711" s="43"/>
      <c r="T1711" s="43"/>
      <c r="U1711" s="43"/>
      <c r="V1711" s="43"/>
      <c r="W1711" s="43"/>
      <c r="X1711" s="43"/>
      <c r="Y1711" s="43"/>
      <c r="Z1711" s="43"/>
      <c r="AA1711" s="43"/>
      <c r="AB1711" s="43"/>
      <c r="AC1711" s="43"/>
      <c r="AD1711" s="43"/>
    </row>
  </sheetData>
  <mergeCells count="475">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29"/>
    <mergeCell ref="B10:B129"/>
    <mergeCell ref="C10:C15"/>
    <mergeCell ref="AG10:AG15"/>
    <mergeCell ref="AH10:AH15"/>
    <mergeCell ref="AI10:AI15"/>
    <mergeCell ref="AJ10:AJ15"/>
    <mergeCell ref="AK10:AK15"/>
    <mergeCell ref="C16:C21"/>
    <mergeCell ref="AG16:AG21"/>
    <mergeCell ref="AH16:AH21"/>
    <mergeCell ref="AI16:AI21"/>
    <mergeCell ref="AJ16:AJ21"/>
    <mergeCell ref="AK16:AK21"/>
    <mergeCell ref="AL16:AL21"/>
    <mergeCell ref="AM16:AM21"/>
    <mergeCell ref="AR10:AR15"/>
    <mergeCell ref="AL10:AL15"/>
    <mergeCell ref="AM10:AM15"/>
    <mergeCell ref="AN10:AN15"/>
    <mergeCell ref="AO10:AO15"/>
    <mergeCell ref="AP10:AP15"/>
    <mergeCell ref="AQ10:AQ15"/>
    <mergeCell ref="AY16:AY21"/>
    <mergeCell ref="AN16:AN21"/>
    <mergeCell ref="AO16:AO21"/>
    <mergeCell ref="AP16:AP21"/>
    <mergeCell ref="AQ16:AQ21"/>
    <mergeCell ref="AR16:AR21"/>
    <mergeCell ref="AS16:AS21"/>
    <mergeCell ref="AX10:AX15"/>
    <mergeCell ref="AY10:AY15"/>
    <mergeCell ref="AS10:AS15"/>
    <mergeCell ref="AT10:AT15"/>
    <mergeCell ref="AU10:AU15"/>
    <mergeCell ref="AV10:AV15"/>
    <mergeCell ref="AW10:AW15"/>
    <mergeCell ref="AH22:AH27"/>
    <mergeCell ref="AI22:AI27"/>
    <mergeCell ref="AJ22:AJ27"/>
    <mergeCell ref="AK22:AK27"/>
    <mergeCell ref="AT16:AT21"/>
    <mergeCell ref="AU16:AU21"/>
    <mergeCell ref="AV16:AV21"/>
    <mergeCell ref="AW16:AW21"/>
    <mergeCell ref="AX16:AX21"/>
    <mergeCell ref="AX22:AX27"/>
    <mergeCell ref="AY22:AY27"/>
    <mergeCell ref="C28:C33"/>
    <mergeCell ref="AG28:AG33"/>
    <mergeCell ref="AH28:AH33"/>
    <mergeCell ref="AI28:AI33"/>
    <mergeCell ref="AJ28:AJ33"/>
    <mergeCell ref="AK28:AK33"/>
    <mergeCell ref="AL28:AL33"/>
    <mergeCell ref="AM28:AM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C22:C27"/>
    <mergeCell ref="AG22:AG27"/>
    <mergeCell ref="AT28:AT33"/>
    <mergeCell ref="AU28:AU33"/>
    <mergeCell ref="AV28:AV33"/>
    <mergeCell ref="AW28:AW33"/>
    <mergeCell ref="AX28:AX33"/>
    <mergeCell ref="AY28:AY33"/>
    <mergeCell ref="AN28:AN33"/>
    <mergeCell ref="AO28:AO33"/>
    <mergeCell ref="AP28:AP33"/>
    <mergeCell ref="AQ28:AQ33"/>
    <mergeCell ref="AR28:AR33"/>
    <mergeCell ref="AS28:AS33"/>
    <mergeCell ref="C40:C45"/>
    <mergeCell ref="AG40:AG45"/>
    <mergeCell ref="AH40:AH45"/>
    <mergeCell ref="AI40:AI45"/>
    <mergeCell ref="AJ40:AJ45"/>
    <mergeCell ref="AK40:AK45"/>
    <mergeCell ref="AL40:AL45"/>
    <mergeCell ref="AM40:AM45"/>
    <mergeCell ref="AR34:AR39"/>
    <mergeCell ref="AL34:AL39"/>
    <mergeCell ref="AM34:AM39"/>
    <mergeCell ref="AN34:AN39"/>
    <mergeCell ref="AO34:AO39"/>
    <mergeCell ref="AP34:AP39"/>
    <mergeCell ref="AQ34:AQ39"/>
    <mergeCell ref="C34:C39"/>
    <mergeCell ref="AG34:AG39"/>
    <mergeCell ref="AH34:AH39"/>
    <mergeCell ref="AI34:AI39"/>
    <mergeCell ref="AJ34:AJ39"/>
    <mergeCell ref="AK34:AK39"/>
    <mergeCell ref="AY40:AY45"/>
    <mergeCell ref="AN40:AN45"/>
    <mergeCell ref="AO40:AO45"/>
    <mergeCell ref="AP40:AP45"/>
    <mergeCell ref="AQ40:AQ45"/>
    <mergeCell ref="AR40:AR45"/>
    <mergeCell ref="AS40:AS45"/>
    <mergeCell ref="AX34:AX39"/>
    <mergeCell ref="AY34:AY39"/>
    <mergeCell ref="AS34:AS39"/>
    <mergeCell ref="AT34:AT39"/>
    <mergeCell ref="AU34:AU39"/>
    <mergeCell ref="AV34:AV39"/>
    <mergeCell ref="AW34:AW39"/>
    <mergeCell ref="AH46:AH51"/>
    <mergeCell ref="AI46:AI51"/>
    <mergeCell ref="AJ46:AJ51"/>
    <mergeCell ref="AK46:AK51"/>
    <mergeCell ref="AT40:AT45"/>
    <mergeCell ref="AU40:AU45"/>
    <mergeCell ref="AV40:AV45"/>
    <mergeCell ref="AW40:AW45"/>
    <mergeCell ref="AX40:AX45"/>
    <mergeCell ref="AX46:AX51"/>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C46:C51"/>
    <mergeCell ref="AG46:AG51"/>
    <mergeCell ref="AT52:AT57"/>
    <mergeCell ref="AU52:AU57"/>
    <mergeCell ref="AV52:AV57"/>
    <mergeCell ref="AW52:AW57"/>
    <mergeCell ref="AX52:AX57"/>
    <mergeCell ref="AY52:AY57"/>
    <mergeCell ref="AN52:AN57"/>
    <mergeCell ref="AO52:AO57"/>
    <mergeCell ref="AP52:AP57"/>
    <mergeCell ref="AQ52:AQ57"/>
    <mergeCell ref="AR52:AR57"/>
    <mergeCell ref="AS52:AS57"/>
    <mergeCell ref="C64:C69"/>
    <mergeCell ref="AG64:AG69"/>
    <mergeCell ref="AH64:AH69"/>
    <mergeCell ref="AI64:AI69"/>
    <mergeCell ref="AJ64:AJ69"/>
    <mergeCell ref="AK64:AK69"/>
    <mergeCell ref="AL64:AL69"/>
    <mergeCell ref="AM64:AM69"/>
    <mergeCell ref="AR58:AR63"/>
    <mergeCell ref="AL58:AL63"/>
    <mergeCell ref="AM58:AM63"/>
    <mergeCell ref="AN58:AN63"/>
    <mergeCell ref="AO58:AO63"/>
    <mergeCell ref="AP58:AP63"/>
    <mergeCell ref="AQ58:AQ63"/>
    <mergeCell ref="C58:C63"/>
    <mergeCell ref="AG58:AG63"/>
    <mergeCell ref="AH58:AH63"/>
    <mergeCell ref="AI58:AI63"/>
    <mergeCell ref="AJ58:AJ63"/>
    <mergeCell ref="AK58:AK63"/>
    <mergeCell ref="AY64:AY69"/>
    <mergeCell ref="AN64:AN69"/>
    <mergeCell ref="AO64:AO69"/>
    <mergeCell ref="AP64:AP69"/>
    <mergeCell ref="AQ64:AQ69"/>
    <mergeCell ref="AR64:AR69"/>
    <mergeCell ref="AS64:AS69"/>
    <mergeCell ref="AX58:AX63"/>
    <mergeCell ref="AY58:AY63"/>
    <mergeCell ref="AS58:AS63"/>
    <mergeCell ref="AT58:AT63"/>
    <mergeCell ref="AU58:AU63"/>
    <mergeCell ref="AV58:AV63"/>
    <mergeCell ref="AW58:AW63"/>
    <mergeCell ref="AH70:AH75"/>
    <mergeCell ref="AI70:AI75"/>
    <mergeCell ref="AJ70:AJ75"/>
    <mergeCell ref="AK70:AK75"/>
    <mergeCell ref="AT64:AT69"/>
    <mergeCell ref="AU64:AU69"/>
    <mergeCell ref="AV64:AV69"/>
    <mergeCell ref="AW64:AW69"/>
    <mergeCell ref="AX64:AX69"/>
    <mergeCell ref="AX70:AX75"/>
    <mergeCell ref="AY70:AY75"/>
    <mergeCell ref="C76:C81"/>
    <mergeCell ref="AG76:AG78"/>
    <mergeCell ref="AH76:AH78"/>
    <mergeCell ref="AI76:AI78"/>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C70:C75"/>
    <mergeCell ref="AG70:AG75"/>
    <mergeCell ref="AV76:AV81"/>
    <mergeCell ref="AW76:AW81"/>
    <mergeCell ref="AX76:AX81"/>
    <mergeCell ref="AY76:AY81"/>
    <mergeCell ref="AN76:AN81"/>
    <mergeCell ref="AO76:AO81"/>
    <mergeCell ref="AP76:AP81"/>
    <mergeCell ref="AQ76:AQ81"/>
    <mergeCell ref="AR76:AR81"/>
    <mergeCell ref="AS76:AS81"/>
    <mergeCell ref="AG79:AG81"/>
    <mergeCell ref="AH79:AH81"/>
    <mergeCell ref="AI79:AI81"/>
    <mergeCell ref="C82:C87"/>
    <mergeCell ref="AG82:AG87"/>
    <mergeCell ref="AH82:AH87"/>
    <mergeCell ref="AI82:AI87"/>
    <mergeCell ref="AT76:AT81"/>
    <mergeCell ref="AU76:AU81"/>
    <mergeCell ref="AV82:AV87"/>
    <mergeCell ref="AW82:AW87"/>
    <mergeCell ref="AX82:AX87"/>
    <mergeCell ref="AY82:AY87"/>
    <mergeCell ref="C88:C93"/>
    <mergeCell ref="AG88:AG93"/>
    <mergeCell ref="AH88:AH93"/>
    <mergeCell ref="AI88:AI93"/>
    <mergeCell ref="AJ88:AJ93"/>
    <mergeCell ref="AK88:AK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X88:AX93"/>
    <mergeCell ref="AY88:AY93"/>
    <mergeCell ref="C94:C99"/>
    <mergeCell ref="AG94:AG96"/>
    <mergeCell ref="AH94:AH96"/>
    <mergeCell ref="AI94:AI96"/>
    <mergeCell ref="AJ94:AJ99"/>
    <mergeCell ref="AK94:AK99"/>
    <mergeCell ref="AL94:AL99"/>
    <mergeCell ref="AM94:AM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V94:AV99"/>
    <mergeCell ref="AW94:AW99"/>
    <mergeCell ref="AX94:AX99"/>
    <mergeCell ref="AY94:AY99"/>
    <mergeCell ref="AN94:AN99"/>
    <mergeCell ref="AO94:AO99"/>
    <mergeCell ref="AP94:AP99"/>
    <mergeCell ref="AQ94:AQ99"/>
    <mergeCell ref="AR94:AR99"/>
    <mergeCell ref="AS94:AS99"/>
    <mergeCell ref="AG97:AG99"/>
    <mergeCell ref="AH97:AH99"/>
    <mergeCell ref="AI97:AI99"/>
    <mergeCell ref="C100:C105"/>
    <mergeCell ref="AG100:AG105"/>
    <mergeCell ref="AH100:AH105"/>
    <mergeCell ref="AI100:AI105"/>
    <mergeCell ref="AT94:AT99"/>
    <mergeCell ref="AU94:AU99"/>
    <mergeCell ref="AV100:AV105"/>
    <mergeCell ref="AW100:AW105"/>
    <mergeCell ref="AX100:AX105"/>
    <mergeCell ref="AY100:AY105"/>
    <mergeCell ref="C106:C111"/>
    <mergeCell ref="AG106:AG111"/>
    <mergeCell ref="AH106:AH111"/>
    <mergeCell ref="AI106:AI111"/>
    <mergeCell ref="AJ106:AJ111"/>
    <mergeCell ref="AK106:AK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X106:AX111"/>
    <mergeCell ref="AY106:AY111"/>
    <mergeCell ref="C112:C117"/>
    <mergeCell ref="AG112:AG117"/>
    <mergeCell ref="AH112:AH117"/>
    <mergeCell ref="AI112:AI117"/>
    <mergeCell ref="AJ112:AJ117"/>
    <mergeCell ref="AK112:AK117"/>
    <mergeCell ref="AL112:AL117"/>
    <mergeCell ref="AM112:AM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T112:AT117"/>
    <mergeCell ref="AU112:AU117"/>
    <mergeCell ref="AV112:AV117"/>
    <mergeCell ref="AW112:AW117"/>
    <mergeCell ref="AX112:AX117"/>
    <mergeCell ref="AY112:AY117"/>
    <mergeCell ref="AN112:AN117"/>
    <mergeCell ref="AO112:AO117"/>
    <mergeCell ref="AP112:AP117"/>
    <mergeCell ref="AQ112:AQ117"/>
    <mergeCell ref="AR112:AR117"/>
    <mergeCell ref="AS112:AS117"/>
    <mergeCell ref="AL118:AL123"/>
    <mergeCell ref="AM118:AM123"/>
    <mergeCell ref="AN118:AN123"/>
    <mergeCell ref="AO118:AO123"/>
    <mergeCell ref="AP118:AP123"/>
    <mergeCell ref="AQ118:AQ123"/>
    <mergeCell ref="C118:C123"/>
    <mergeCell ref="AG118:AG123"/>
    <mergeCell ref="AH118:AH123"/>
    <mergeCell ref="AI118:AI123"/>
    <mergeCell ref="AJ118:AJ123"/>
    <mergeCell ref="AK118:AK123"/>
    <mergeCell ref="AY124:AY129"/>
    <mergeCell ref="AN124:AN129"/>
    <mergeCell ref="AO124:AO129"/>
    <mergeCell ref="AP124:AP129"/>
    <mergeCell ref="AQ124:AQ129"/>
    <mergeCell ref="AR124:AR129"/>
    <mergeCell ref="AS124:AS129"/>
    <mergeCell ref="AX118:AX123"/>
    <mergeCell ref="AY118:AY123"/>
    <mergeCell ref="AR118:AR123"/>
    <mergeCell ref="AS118:AS123"/>
    <mergeCell ref="AT118:AT123"/>
    <mergeCell ref="AU118:AU123"/>
    <mergeCell ref="AV118:AV123"/>
    <mergeCell ref="AW118:AW123"/>
    <mergeCell ref="C130:C135"/>
    <mergeCell ref="AG130:AG135"/>
    <mergeCell ref="AH130:AH135"/>
    <mergeCell ref="AI130:AI135"/>
    <mergeCell ref="AT124:AT129"/>
    <mergeCell ref="AU124:AU129"/>
    <mergeCell ref="AV124:AV129"/>
    <mergeCell ref="AW124:AW129"/>
    <mergeCell ref="AX124:AX129"/>
    <mergeCell ref="C124:C129"/>
    <mergeCell ref="AG124:AG129"/>
    <mergeCell ref="AH124:AH129"/>
    <mergeCell ref="AI124:AI129"/>
    <mergeCell ref="AJ124:AJ129"/>
    <mergeCell ref="AK124:AK129"/>
    <mergeCell ref="AL124:AL129"/>
    <mergeCell ref="AM124:AM129"/>
    <mergeCell ref="AV130:AV135"/>
    <mergeCell ref="AW130:AW135"/>
    <mergeCell ref="AX130:AX135"/>
    <mergeCell ref="AY130:AY135"/>
    <mergeCell ref="A136:A141"/>
    <mergeCell ref="B136:B141"/>
    <mergeCell ref="C136:C141"/>
    <mergeCell ref="AG136:AG141"/>
    <mergeCell ref="AH136:AH141"/>
    <mergeCell ref="AI136:AI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130:A135"/>
    <mergeCell ref="B130:B135"/>
    <mergeCell ref="A147:N147"/>
    <mergeCell ref="A148:N148"/>
    <mergeCell ref="AV136:AV141"/>
    <mergeCell ref="AW136:AW141"/>
    <mergeCell ref="AX136:AX141"/>
    <mergeCell ref="AY136:AY141"/>
    <mergeCell ref="A142:C144"/>
    <mergeCell ref="A146:N146"/>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25"/>
  <sheetViews>
    <sheetView workbookViewId="0" topLeftCell="A3">
      <selection activeCell="E261" sqref="E261"/>
    </sheetView>
  </sheetViews>
  <sheetFormatPr defaultColWidth="11.421875" defaultRowHeight="15"/>
  <cols>
    <col min="1" max="1" width="16.421875" style="204" customWidth="1"/>
    <col min="2" max="2" width="21.421875" style="204" customWidth="1"/>
    <col min="3" max="3" width="19.140625" style="204" customWidth="1"/>
    <col min="4" max="4" width="22.7109375" style="204" customWidth="1"/>
    <col min="5" max="5" width="24.8515625" style="204" customWidth="1"/>
    <col min="6" max="6" width="21.140625" style="204" bestFit="1" customWidth="1"/>
    <col min="7" max="7" width="19.421875" style="204" customWidth="1"/>
    <col min="8" max="8" width="20.28125" style="204" customWidth="1"/>
    <col min="9" max="9" width="18.421875" style="204" customWidth="1"/>
    <col min="10" max="10" width="15.140625" style="204" customWidth="1"/>
    <col min="11" max="11" width="11.421875" style="204" customWidth="1"/>
    <col min="12" max="12" width="14.421875" style="204" customWidth="1"/>
    <col min="13" max="13" width="14.140625" style="204" customWidth="1"/>
    <col min="14" max="14" width="63.421875" style="204" customWidth="1"/>
    <col min="15" max="16384" width="11.421875" style="204" customWidth="1"/>
  </cols>
  <sheetData>
    <row r="1" spans="1:14" ht="29.25" customHeight="1">
      <c r="A1" s="833"/>
      <c r="B1" s="834"/>
      <c r="C1" s="839" t="s">
        <v>53</v>
      </c>
      <c r="D1" s="840"/>
      <c r="E1" s="840"/>
      <c r="F1" s="840"/>
      <c r="G1" s="840"/>
      <c r="H1" s="840"/>
      <c r="I1" s="840"/>
      <c r="J1" s="840"/>
      <c r="K1" s="840"/>
      <c r="L1" s="840"/>
      <c r="M1" s="840"/>
      <c r="N1" s="841"/>
    </row>
    <row r="2" spans="1:14" ht="33.75" customHeight="1" thickBot="1">
      <c r="A2" s="835"/>
      <c r="B2" s="836"/>
      <c r="C2" s="842" t="s">
        <v>328</v>
      </c>
      <c r="D2" s="843"/>
      <c r="E2" s="843"/>
      <c r="F2" s="843"/>
      <c r="G2" s="843"/>
      <c r="H2" s="844"/>
      <c r="I2" s="844"/>
      <c r="J2" s="844"/>
      <c r="K2" s="844"/>
      <c r="L2" s="844"/>
      <c r="M2" s="844"/>
      <c r="N2" s="845"/>
    </row>
    <row r="3" spans="1:14" ht="12.75" thickBot="1">
      <c r="A3" s="837"/>
      <c r="B3" s="838"/>
      <c r="C3" s="846" t="s">
        <v>54</v>
      </c>
      <c r="D3" s="847"/>
      <c r="E3" s="847"/>
      <c r="F3" s="847"/>
      <c r="G3" s="847"/>
      <c r="H3" s="848" t="s">
        <v>279</v>
      </c>
      <c r="I3" s="849"/>
      <c r="J3" s="849"/>
      <c r="K3" s="849"/>
      <c r="L3" s="849"/>
      <c r="M3" s="849"/>
      <c r="N3" s="850"/>
    </row>
    <row r="4" spans="1:14" ht="26.25" customHeight="1" thickBot="1">
      <c r="A4" s="851" t="s">
        <v>0</v>
      </c>
      <c r="B4" s="852"/>
      <c r="C4" s="853" t="s">
        <v>131</v>
      </c>
      <c r="D4" s="853"/>
      <c r="E4" s="853"/>
      <c r="F4" s="853"/>
      <c r="G4" s="853"/>
      <c r="H4" s="853"/>
      <c r="I4" s="853"/>
      <c r="J4" s="853"/>
      <c r="K4" s="853"/>
      <c r="L4" s="853"/>
      <c r="M4" s="853"/>
      <c r="N4" s="854"/>
    </row>
    <row r="5" spans="1:14" ht="29.25" customHeight="1" thickBot="1">
      <c r="A5" s="855" t="s">
        <v>2</v>
      </c>
      <c r="B5" s="856"/>
      <c r="C5" s="857" t="s">
        <v>130</v>
      </c>
      <c r="D5" s="857"/>
      <c r="E5" s="857"/>
      <c r="F5" s="857"/>
      <c r="G5" s="857"/>
      <c r="H5" s="857"/>
      <c r="I5" s="857"/>
      <c r="J5" s="857"/>
      <c r="K5" s="857"/>
      <c r="L5" s="857"/>
      <c r="M5" s="857"/>
      <c r="N5" s="838"/>
    </row>
    <row r="7" spans="1:8" ht="28.5" customHeight="1" hidden="1">
      <c r="A7" s="829" t="s">
        <v>329</v>
      </c>
      <c r="B7" s="830"/>
      <c r="C7" s="830"/>
      <c r="D7" s="830"/>
      <c r="E7" s="830"/>
      <c r="F7" s="830"/>
      <c r="G7" s="830"/>
      <c r="H7" s="831"/>
    </row>
    <row r="8" spans="1:8" ht="33.75" customHeight="1" hidden="1">
      <c r="A8" s="205" t="s">
        <v>94</v>
      </c>
      <c r="B8" s="203" t="s">
        <v>330</v>
      </c>
      <c r="C8" s="203" t="s">
        <v>331</v>
      </c>
      <c r="D8" s="203" t="s">
        <v>332</v>
      </c>
      <c r="E8" s="203" t="s">
        <v>333</v>
      </c>
      <c r="F8" s="203" t="s">
        <v>334</v>
      </c>
      <c r="G8" s="203" t="s">
        <v>335</v>
      </c>
      <c r="H8" s="206" t="s">
        <v>336</v>
      </c>
    </row>
    <row r="9" spans="1:8" ht="16.5" customHeight="1" hidden="1">
      <c r="A9" s="207" t="s">
        <v>337</v>
      </c>
      <c r="B9" s="208" t="s">
        <v>437</v>
      </c>
      <c r="C9" s="209">
        <v>6174952398</v>
      </c>
      <c r="D9" s="209">
        <v>6174952398</v>
      </c>
      <c r="E9" s="209">
        <v>61521050</v>
      </c>
      <c r="F9" s="208">
        <v>0</v>
      </c>
      <c r="G9" s="208">
        <v>0</v>
      </c>
      <c r="H9" s="210">
        <f>G9/E9</f>
        <v>0</v>
      </c>
    </row>
    <row r="10" spans="1:8" ht="16.5" customHeight="1" hidden="1">
      <c r="A10" s="207" t="s">
        <v>338</v>
      </c>
      <c r="B10" s="208" t="s">
        <v>437</v>
      </c>
      <c r="C10" s="209">
        <v>6174952398</v>
      </c>
      <c r="D10" s="209">
        <v>6174952398</v>
      </c>
      <c r="E10" s="209">
        <v>3930030069</v>
      </c>
      <c r="F10" s="208">
        <v>0</v>
      </c>
      <c r="G10" s="208">
        <v>0</v>
      </c>
      <c r="H10" s="210">
        <f aca="true" t="shared" si="0" ref="H10:H14">G10/E10</f>
        <v>0</v>
      </c>
    </row>
    <row r="11" spans="1:8" ht="16.5" customHeight="1" hidden="1">
      <c r="A11" s="207" t="s">
        <v>339</v>
      </c>
      <c r="B11" s="208" t="s">
        <v>437</v>
      </c>
      <c r="C11" s="209">
        <v>6174952398</v>
      </c>
      <c r="D11" s="209">
        <v>6174952398</v>
      </c>
      <c r="E11" s="209">
        <v>3961905069</v>
      </c>
      <c r="F11" s="209">
        <v>40391701</v>
      </c>
      <c r="G11" s="209">
        <v>40391701</v>
      </c>
      <c r="H11" s="210">
        <f t="shared" si="0"/>
        <v>0.010195019894859575</v>
      </c>
    </row>
    <row r="12" spans="1:8" ht="16.5" customHeight="1" hidden="1">
      <c r="A12" s="207" t="s">
        <v>340</v>
      </c>
      <c r="B12" s="208" t="s">
        <v>437</v>
      </c>
      <c r="C12" s="209">
        <v>6174952398</v>
      </c>
      <c r="D12" s="209">
        <v>6174952398</v>
      </c>
      <c r="E12" s="209">
        <v>4036618029</v>
      </c>
      <c r="F12" s="209">
        <v>318723733</v>
      </c>
      <c r="G12" s="209">
        <v>318723733</v>
      </c>
      <c r="H12" s="210">
        <f t="shared" si="0"/>
        <v>0.07895811065357554</v>
      </c>
    </row>
    <row r="13" spans="1:8" ht="16.5" customHeight="1" hidden="1">
      <c r="A13" s="207" t="s">
        <v>341</v>
      </c>
      <c r="B13" s="208" t="s">
        <v>437</v>
      </c>
      <c r="C13" s="209">
        <v>6174952398</v>
      </c>
      <c r="D13" s="209">
        <v>6174952398</v>
      </c>
      <c r="E13" s="209">
        <v>4079785385</v>
      </c>
      <c r="F13" s="209">
        <v>1094914094</v>
      </c>
      <c r="G13" s="209">
        <v>1094914094</v>
      </c>
      <c r="H13" s="211">
        <f t="shared" si="0"/>
        <v>0.2683754145562733</v>
      </c>
    </row>
    <row r="14" spans="1:8" ht="16.5" customHeight="1" hidden="1" thickBot="1">
      <c r="A14" s="212" t="s">
        <v>342</v>
      </c>
      <c r="B14" s="208" t="s">
        <v>437</v>
      </c>
      <c r="C14" s="209">
        <v>6174952398</v>
      </c>
      <c r="D14" s="209">
        <v>6955401334</v>
      </c>
      <c r="E14" s="209">
        <v>6178208433</v>
      </c>
      <c r="F14" s="209">
        <v>2252188017</v>
      </c>
      <c r="G14" s="209">
        <v>2252188017</v>
      </c>
      <c r="H14" s="213">
        <f t="shared" si="0"/>
        <v>0.3645373964676015</v>
      </c>
    </row>
    <row r="15" ht="16.5" customHeight="1" thickBot="1"/>
    <row r="16" spans="1:8" ht="26.25" customHeight="1">
      <c r="A16" s="829" t="s">
        <v>343</v>
      </c>
      <c r="B16" s="830"/>
      <c r="C16" s="830"/>
      <c r="D16" s="830"/>
      <c r="E16" s="830"/>
      <c r="F16" s="830"/>
      <c r="G16" s="830"/>
      <c r="H16" s="831"/>
    </row>
    <row r="17" spans="1:8" ht="25.5" customHeight="1">
      <c r="A17" s="205" t="s">
        <v>95</v>
      </c>
      <c r="B17" s="203" t="s">
        <v>330</v>
      </c>
      <c r="C17" s="203" t="s">
        <v>331</v>
      </c>
      <c r="D17" s="203" t="s">
        <v>332</v>
      </c>
      <c r="E17" s="203" t="s">
        <v>333</v>
      </c>
      <c r="F17" s="203" t="s">
        <v>334</v>
      </c>
      <c r="G17" s="203" t="s">
        <v>335</v>
      </c>
      <c r="H17" s="206" t="s">
        <v>336</v>
      </c>
    </row>
    <row r="18" spans="1:8" ht="16.5" customHeight="1">
      <c r="A18" s="207" t="s">
        <v>344</v>
      </c>
      <c r="B18" s="208" t="s">
        <v>437</v>
      </c>
      <c r="C18" s="214">
        <v>20892533000</v>
      </c>
      <c r="D18" s="214">
        <v>20892533000</v>
      </c>
      <c r="E18" s="208">
        <v>0</v>
      </c>
      <c r="F18" s="208">
        <v>0</v>
      </c>
      <c r="G18" s="208">
        <v>0</v>
      </c>
      <c r="H18" s="215" t="e">
        <f>G18/E18</f>
        <v>#DIV/0!</v>
      </c>
    </row>
    <row r="19" spans="1:8" ht="16.5" customHeight="1">
      <c r="A19" s="216" t="s">
        <v>345</v>
      </c>
      <c r="B19" s="217" t="s">
        <v>437</v>
      </c>
      <c r="C19" s="218">
        <v>20892533000</v>
      </c>
      <c r="D19" s="218">
        <v>20892533000</v>
      </c>
      <c r="E19" s="218">
        <v>2326115937</v>
      </c>
      <c r="F19" s="217">
        <v>0</v>
      </c>
      <c r="G19" s="217">
        <v>0</v>
      </c>
      <c r="H19" s="219">
        <f aca="true" t="shared" si="1" ref="H19:H29">G19/E19</f>
        <v>0</v>
      </c>
    </row>
    <row r="20" spans="1:8" ht="16.5" customHeight="1">
      <c r="A20" s="220" t="s">
        <v>346</v>
      </c>
      <c r="B20" s="220" t="s">
        <v>437</v>
      </c>
      <c r="C20" s="221">
        <v>20892533000</v>
      </c>
      <c r="D20" s="221">
        <v>20892533000</v>
      </c>
      <c r="E20" s="221">
        <v>3968133937</v>
      </c>
      <c r="F20" s="221">
        <v>77724133</v>
      </c>
      <c r="G20" s="221">
        <v>77724133</v>
      </c>
      <c r="H20" s="222">
        <f aca="true" t="shared" si="2" ref="H20">G20/E20</f>
        <v>0.019587073983385054</v>
      </c>
    </row>
    <row r="21" spans="1:8" ht="16.5" customHeight="1">
      <c r="A21" s="207" t="s">
        <v>347</v>
      </c>
      <c r="B21" s="208"/>
      <c r="C21" s="208"/>
      <c r="D21" s="208"/>
      <c r="E21" s="208"/>
      <c r="F21" s="208"/>
      <c r="G21" s="208"/>
      <c r="H21" s="215" t="e">
        <f t="shared" si="1"/>
        <v>#DIV/0!</v>
      </c>
    </row>
    <row r="22" spans="1:8" ht="16.5" customHeight="1">
      <c r="A22" s="207" t="s">
        <v>348</v>
      </c>
      <c r="B22" s="208"/>
      <c r="C22" s="208"/>
      <c r="D22" s="208"/>
      <c r="E22" s="208"/>
      <c r="F22" s="208"/>
      <c r="G22" s="208"/>
      <c r="H22" s="215" t="e">
        <f t="shared" si="1"/>
        <v>#DIV/0!</v>
      </c>
    </row>
    <row r="23" spans="1:8" ht="16.5" customHeight="1">
      <c r="A23" s="207" t="s">
        <v>349</v>
      </c>
      <c r="B23" s="208"/>
      <c r="C23" s="208"/>
      <c r="D23" s="208"/>
      <c r="E23" s="208"/>
      <c r="F23" s="208"/>
      <c r="G23" s="208"/>
      <c r="H23" s="215" t="e">
        <f t="shared" si="1"/>
        <v>#DIV/0!</v>
      </c>
    </row>
    <row r="24" spans="1:8" ht="16.5" customHeight="1">
      <c r="A24" s="207" t="s">
        <v>337</v>
      </c>
      <c r="B24" s="208"/>
      <c r="C24" s="208"/>
      <c r="D24" s="208"/>
      <c r="E24" s="208"/>
      <c r="F24" s="208"/>
      <c r="G24" s="208"/>
      <c r="H24" s="215" t="e">
        <f t="shared" si="1"/>
        <v>#DIV/0!</v>
      </c>
    </row>
    <row r="25" spans="1:8" ht="16.5" customHeight="1">
      <c r="A25" s="207" t="s">
        <v>338</v>
      </c>
      <c r="B25" s="208"/>
      <c r="C25" s="208"/>
      <c r="D25" s="208"/>
      <c r="E25" s="208"/>
      <c r="F25" s="208"/>
      <c r="G25" s="208"/>
      <c r="H25" s="215" t="e">
        <f t="shared" si="1"/>
        <v>#DIV/0!</v>
      </c>
    </row>
    <row r="26" spans="1:8" ht="16.5" customHeight="1">
      <c r="A26" s="207" t="s">
        <v>339</v>
      </c>
      <c r="B26" s="208"/>
      <c r="C26" s="208"/>
      <c r="D26" s="208"/>
      <c r="E26" s="208"/>
      <c r="F26" s="208"/>
      <c r="G26" s="208"/>
      <c r="H26" s="215" t="e">
        <f t="shared" si="1"/>
        <v>#DIV/0!</v>
      </c>
    </row>
    <row r="27" spans="1:8" ht="16.5" customHeight="1">
      <c r="A27" s="207" t="s">
        <v>340</v>
      </c>
      <c r="B27" s="208"/>
      <c r="C27" s="208"/>
      <c r="D27" s="208"/>
      <c r="E27" s="208"/>
      <c r="F27" s="208"/>
      <c r="G27" s="208"/>
      <c r="H27" s="215" t="e">
        <f t="shared" si="1"/>
        <v>#DIV/0!</v>
      </c>
    </row>
    <row r="28" spans="1:8" ht="16.5" customHeight="1">
      <c r="A28" s="207" t="s">
        <v>341</v>
      </c>
      <c r="B28" s="208"/>
      <c r="C28" s="208"/>
      <c r="D28" s="208"/>
      <c r="E28" s="208"/>
      <c r="F28" s="208"/>
      <c r="G28" s="208"/>
      <c r="H28" s="215" t="e">
        <f t="shared" si="1"/>
        <v>#DIV/0!</v>
      </c>
    </row>
    <row r="29" spans="1:8" ht="16.5" customHeight="1" thickBot="1">
      <c r="A29" s="212" t="s">
        <v>342</v>
      </c>
      <c r="B29" s="223"/>
      <c r="C29" s="223"/>
      <c r="D29" s="223"/>
      <c r="E29" s="223"/>
      <c r="F29" s="223"/>
      <c r="G29" s="223"/>
      <c r="H29" s="224" t="e">
        <f t="shared" si="1"/>
        <v>#DIV/0!</v>
      </c>
    </row>
    <row r="30" ht="16.5" customHeight="1"/>
    <row r="31" spans="1:8" ht="24.75" customHeight="1" hidden="1">
      <c r="A31" s="829" t="s">
        <v>350</v>
      </c>
      <c r="B31" s="830"/>
      <c r="C31" s="830"/>
      <c r="D31" s="830"/>
      <c r="E31" s="830"/>
      <c r="F31" s="830"/>
      <c r="G31" s="830"/>
      <c r="H31" s="831"/>
    </row>
    <row r="32" spans="1:8" ht="25.5" customHeight="1" hidden="1">
      <c r="A32" s="205" t="s">
        <v>115</v>
      </c>
      <c r="B32" s="203" t="s">
        <v>330</v>
      </c>
      <c r="C32" s="203" t="s">
        <v>331</v>
      </c>
      <c r="D32" s="203" t="s">
        <v>332</v>
      </c>
      <c r="E32" s="203" t="s">
        <v>333</v>
      </c>
      <c r="F32" s="203" t="s">
        <v>334</v>
      </c>
      <c r="G32" s="203" t="s">
        <v>335</v>
      </c>
      <c r="H32" s="206" t="s">
        <v>336</v>
      </c>
    </row>
    <row r="33" spans="1:8" ht="16.5" customHeight="1" hidden="1">
      <c r="A33" s="207" t="s">
        <v>344</v>
      </c>
      <c r="B33" s="208"/>
      <c r="C33" s="208"/>
      <c r="D33" s="208"/>
      <c r="E33" s="208"/>
      <c r="F33" s="208"/>
      <c r="G33" s="208"/>
      <c r="H33" s="215" t="e">
        <f>G33/E33</f>
        <v>#DIV/0!</v>
      </c>
    </row>
    <row r="34" spans="1:8" ht="16.5" customHeight="1" hidden="1">
      <c r="A34" s="207" t="s">
        <v>345</v>
      </c>
      <c r="B34" s="208"/>
      <c r="C34" s="208"/>
      <c r="D34" s="208"/>
      <c r="E34" s="208"/>
      <c r="F34" s="208"/>
      <c r="G34" s="208"/>
      <c r="H34" s="215" t="e">
        <f aca="true" t="shared" si="3" ref="H34:H44">G34/E34</f>
        <v>#DIV/0!</v>
      </c>
    </row>
    <row r="35" spans="1:8" ht="16.5" customHeight="1" hidden="1">
      <c r="A35" s="207" t="s">
        <v>346</v>
      </c>
      <c r="B35" s="208"/>
      <c r="C35" s="208"/>
      <c r="D35" s="208"/>
      <c r="E35" s="208"/>
      <c r="F35" s="208"/>
      <c r="G35" s="208"/>
      <c r="H35" s="215" t="e">
        <f t="shared" si="3"/>
        <v>#DIV/0!</v>
      </c>
    </row>
    <row r="36" spans="1:8" ht="16.5" customHeight="1" hidden="1">
      <c r="A36" s="207" t="s">
        <v>347</v>
      </c>
      <c r="B36" s="208"/>
      <c r="C36" s="208"/>
      <c r="D36" s="208"/>
      <c r="E36" s="208"/>
      <c r="F36" s="208"/>
      <c r="G36" s="208"/>
      <c r="H36" s="215" t="e">
        <f t="shared" si="3"/>
        <v>#DIV/0!</v>
      </c>
    </row>
    <row r="37" spans="1:8" ht="16.5" customHeight="1" hidden="1">
      <c r="A37" s="207" t="s">
        <v>348</v>
      </c>
      <c r="B37" s="208"/>
      <c r="C37" s="208"/>
      <c r="D37" s="208"/>
      <c r="E37" s="208"/>
      <c r="F37" s="208"/>
      <c r="G37" s="208"/>
      <c r="H37" s="215" t="e">
        <f t="shared" si="3"/>
        <v>#DIV/0!</v>
      </c>
    </row>
    <row r="38" spans="1:8" ht="16.5" customHeight="1" hidden="1">
      <c r="A38" s="207" t="s">
        <v>349</v>
      </c>
      <c r="B38" s="208"/>
      <c r="C38" s="208"/>
      <c r="D38" s="208"/>
      <c r="E38" s="208"/>
      <c r="F38" s="208"/>
      <c r="G38" s="208"/>
      <c r="H38" s="215" t="e">
        <f t="shared" si="3"/>
        <v>#DIV/0!</v>
      </c>
    </row>
    <row r="39" spans="1:8" ht="16.5" customHeight="1" hidden="1">
      <c r="A39" s="207" t="s">
        <v>337</v>
      </c>
      <c r="B39" s="208"/>
      <c r="C39" s="208"/>
      <c r="D39" s="208"/>
      <c r="E39" s="208"/>
      <c r="F39" s="208"/>
      <c r="G39" s="208"/>
      <c r="H39" s="215" t="e">
        <f t="shared" si="3"/>
        <v>#DIV/0!</v>
      </c>
    </row>
    <row r="40" spans="1:8" ht="16.5" customHeight="1" hidden="1">
      <c r="A40" s="207" t="s">
        <v>338</v>
      </c>
      <c r="B40" s="208"/>
      <c r="C40" s="208"/>
      <c r="D40" s="208"/>
      <c r="E40" s="208"/>
      <c r="F40" s="208"/>
      <c r="G40" s="208"/>
      <c r="H40" s="215" t="e">
        <f t="shared" si="3"/>
        <v>#DIV/0!</v>
      </c>
    </row>
    <row r="41" spans="1:8" ht="16.5" customHeight="1" hidden="1">
      <c r="A41" s="207" t="s">
        <v>339</v>
      </c>
      <c r="B41" s="208"/>
      <c r="C41" s="208"/>
      <c r="D41" s="208"/>
      <c r="E41" s="208"/>
      <c r="F41" s="208"/>
      <c r="G41" s="208"/>
      <c r="H41" s="215" t="e">
        <f t="shared" si="3"/>
        <v>#DIV/0!</v>
      </c>
    </row>
    <row r="42" spans="1:8" ht="16.5" customHeight="1" hidden="1">
      <c r="A42" s="207" t="s">
        <v>340</v>
      </c>
      <c r="B42" s="208"/>
      <c r="C42" s="208"/>
      <c r="D42" s="208"/>
      <c r="E42" s="208"/>
      <c r="F42" s="208"/>
      <c r="G42" s="208"/>
      <c r="H42" s="215" t="e">
        <f t="shared" si="3"/>
        <v>#DIV/0!</v>
      </c>
    </row>
    <row r="43" spans="1:8" ht="16.5" customHeight="1" hidden="1">
      <c r="A43" s="207" t="s">
        <v>341</v>
      </c>
      <c r="B43" s="208"/>
      <c r="C43" s="208"/>
      <c r="D43" s="208"/>
      <c r="E43" s="208"/>
      <c r="F43" s="208"/>
      <c r="G43" s="208"/>
      <c r="H43" s="215" t="e">
        <f t="shared" si="3"/>
        <v>#DIV/0!</v>
      </c>
    </row>
    <row r="44" spans="1:8" ht="16.5" customHeight="1" hidden="1" thickBot="1">
      <c r="A44" s="212" t="s">
        <v>342</v>
      </c>
      <c r="B44" s="223"/>
      <c r="C44" s="223"/>
      <c r="D44" s="223"/>
      <c r="E44" s="223"/>
      <c r="F44" s="223"/>
      <c r="G44" s="223"/>
      <c r="H44" s="215" t="e">
        <f t="shared" si="3"/>
        <v>#DIV/0!</v>
      </c>
    </row>
    <row r="45" ht="16.5" customHeight="1" hidden="1" thickBot="1"/>
    <row r="46" spans="1:8" ht="27.75" customHeight="1" hidden="1">
      <c r="A46" s="829" t="s">
        <v>351</v>
      </c>
      <c r="B46" s="830"/>
      <c r="C46" s="830"/>
      <c r="D46" s="830"/>
      <c r="E46" s="830"/>
      <c r="F46" s="830"/>
      <c r="G46" s="830"/>
      <c r="H46" s="831"/>
    </row>
    <row r="47" spans="1:8" ht="25.5" customHeight="1" hidden="1">
      <c r="A47" s="205" t="s">
        <v>116</v>
      </c>
      <c r="B47" s="203" t="s">
        <v>330</v>
      </c>
      <c r="C47" s="203" t="s">
        <v>331</v>
      </c>
      <c r="D47" s="203" t="s">
        <v>332</v>
      </c>
      <c r="E47" s="203" t="s">
        <v>333</v>
      </c>
      <c r="F47" s="203" t="s">
        <v>334</v>
      </c>
      <c r="G47" s="203" t="s">
        <v>335</v>
      </c>
      <c r="H47" s="206" t="s">
        <v>336</v>
      </c>
    </row>
    <row r="48" spans="1:8" ht="16.5" customHeight="1" hidden="1">
      <c r="A48" s="207" t="s">
        <v>344</v>
      </c>
      <c r="B48" s="208"/>
      <c r="C48" s="208"/>
      <c r="D48" s="208"/>
      <c r="E48" s="208"/>
      <c r="F48" s="208"/>
      <c r="G48" s="208"/>
      <c r="H48" s="215" t="e">
        <f>G48/E48</f>
        <v>#DIV/0!</v>
      </c>
    </row>
    <row r="49" spans="1:8" ht="16.5" customHeight="1" hidden="1">
      <c r="A49" s="207" t="s">
        <v>345</v>
      </c>
      <c r="B49" s="208"/>
      <c r="C49" s="208"/>
      <c r="D49" s="208"/>
      <c r="E49" s="208"/>
      <c r="F49" s="208"/>
      <c r="G49" s="208"/>
      <c r="H49" s="215" t="e">
        <f aca="true" t="shared" si="4" ref="H49:H59">G49/E49</f>
        <v>#DIV/0!</v>
      </c>
    </row>
    <row r="50" spans="1:8" ht="16.5" customHeight="1" hidden="1">
      <c r="A50" s="207" t="s">
        <v>346</v>
      </c>
      <c r="B50" s="208"/>
      <c r="C50" s="208"/>
      <c r="D50" s="208"/>
      <c r="E50" s="208"/>
      <c r="F50" s="208"/>
      <c r="G50" s="208"/>
      <c r="H50" s="215" t="e">
        <f t="shared" si="4"/>
        <v>#DIV/0!</v>
      </c>
    </row>
    <row r="51" spans="1:8" ht="16.5" customHeight="1" hidden="1">
      <c r="A51" s="207" t="s">
        <v>347</v>
      </c>
      <c r="B51" s="208"/>
      <c r="C51" s="208"/>
      <c r="D51" s="208"/>
      <c r="E51" s="208"/>
      <c r="F51" s="208"/>
      <c r="G51" s="208"/>
      <c r="H51" s="215" t="e">
        <f t="shared" si="4"/>
        <v>#DIV/0!</v>
      </c>
    </row>
    <row r="52" spans="1:8" ht="16.5" customHeight="1" hidden="1">
      <c r="A52" s="207" t="s">
        <v>348</v>
      </c>
      <c r="B52" s="208"/>
      <c r="C52" s="208"/>
      <c r="D52" s="208"/>
      <c r="E52" s="208"/>
      <c r="F52" s="208"/>
      <c r="G52" s="208"/>
      <c r="H52" s="215" t="e">
        <f t="shared" si="4"/>
        <v>#DIV/0!</v>
      </c>
    </row>
    <row r="53" spans="1:8" ht="16.5" customHeight="1" hidden="1">
      <c r="A53" s="207" t="s">
        <v>349</v>
      </c>
      <c r="B53" s="208"/>
      <c r="C53" s="208"/>
      <c r="D53" s="208"/>
      <c r="E53" s="208"/>
      <c r="F53" s="208"/>
      <c r="G53" s="208"/>
      <c r="H53" s="215" t="e">
        <f t="shared" si="4"/>
        <v>#DIV/0!</v>
      </c>
    </row>
    <row r="54" spans="1:8" ht="16.5" customHeight="1" hidden="1">
      <c r="A54" s="207" t="s">
        <v>337</v>
      </c>
      <c r="B54" s="208"/>
      <c r="C54" s="208"/>
      <c r="D54" s="208"/>
      <c r="E54" s="208"/>
      <c r="F54" s="208"/>
      <c r="G54" s="208"/>
      <c r="H54" s="215" t="e">
        <f t="shared" si="4"/>
        <v>#DIV/0!</v>
      </c>
    </row>
    <row r="55" spans="1:8" ht="16.5" customHeight="1" hidden="1">
      <c r="A55" s="207" t="s">
        <v>338</v>
      </c>
      <c r="B55" s="208"/>
      <c r="C55" s="208"/>
      <c r="D55" s="208"/>
      <c r="E55" s="208"/>
      <c r="F55" s="208"/>
      <c r="G55" s="208"/>
      <c r="H55" s="215" t="e">
        <f t="shared" si="4"/>
        <v>#DIV/0!</v>
      </c>
    </row>
    <row r="56" spans="1:8" ht="16.5" customHeight="1" hidden="1">
      <c r="A56" s="207" t="s">
        <v>339</v>
      </c>
      <c r="B56" s="208"/>
      <c r="C56" s="208"/>
      <c r="D56" s="208"/>
      <c r="E56" s="208"/>
      <c r="F56" s="208"/>
      <c r="G56" s="208"/>
      <c r="H56" s="215" t="e">
        <f t="shared" si="4"/>
        <v>#DIV/0!</v>
      </c>
    </row>
    <row r="57" spans="1:8" ht="16.5" customHeight="1" hidden="1">
      <c r="A57" s="207" t="s">
        <v>340</v>
      </c>
      <c r="B57" s="208"/>
      <c r="C57" s="208"/>
      <c r="D57" s="208"/>
      <c r="E57" s="208"/>
      <c r="F57" s="208"/>
      <c r="G57" s="208"/>
      <c r="H57" s="215" t="e">
        <f t="shared" si="4"/>
        <v>#DIV/0!</v>
      </c>
    </row>
    <row r="58" spans="1:8" ht="16.5" customHeight="1" hidden="1">
      <c r="A58" s="207" t="s">
        <v>341</v>
      </c>
      <c r="B58" s="208"/>
      <c r="C58" s="208"/>
      <c r="D58" s="208"/>
      <c r="E58" s="208"/>
      <c r="F58" s="208"/>
      <c r="G58" s="208"/>
      <c r="H58" s="215" t="e">
        <f t="shared" si="4"/>
        <v>#DIV/0!</v>
      </c>
    </row>
    <row r="59" spans="1:8" ht="16.5" customHeight="1" hidden="1" thickBot="1">
      <c r="A59" s="212" t="s">
        <v>342</v>
      </c>
      <c r="B59" s="223"/>
      <c r="C59" s="223"/>
      <c r="D59" s="223"/>
      <c r="E59" s="223"/>
      <c r="F59" s="223"/>
      <c r="G59" s="223"/>
      <c r="H59" s="215" t="e">
        <f t="shared" si="4"/>
        <v>#DIV/0!</v>
      </c>
    </row>
    <row r="60" ht="16.5" customHeight="1" hidden="1" thickBot="1"/>
    <row r="61" spans="1:8" ht="23.25" customHeight="1" hidden="1">
      <c r="A61" s="829" t="s">
        <v>352</v>
      </c>
      <c r="B61" s="830"/>
      <c r="C61" s="830"/>
      <c r="D61" s="830"/>
      <c r="E61" s="830"/>
      <c r="F61" s="830"/>
      <c r="G61" s="830"/>
      <c r="H61" s="831"/>
    </row>
    <row r="62" spans="1:8" ht="25.5" customHeight="1" hidden="1">
      <c r="A62" s="205" t="s">
        <v>119</v>
      </c>
      <c r="B62" s="203" t="s">
        <v>330</v>
      </c>
      <c r="C62" s="203" t="s">
        <v>331</v>
      </c>
      <c r="D62" s="203" t="s">
        <v>332</v>
      </c>
      <c r="E62" s="203" t="s">
        <v>333</v>
      </c>
      <c r="F62" s="203" t="s">
        <v>334</v>
      </c>
      <c r="G62" s="203" t="s">
        <v>335</v>
      </c>
      <c r="H62" s="206" t="s">
        <v>336</v>
      </c>
    </row>
    <row r="63" spans="1:8" ht="16.5" customHeight="1" hidden="1">
      <c r="A63" s="207" t="s">
        <v>344</v>
      </c>
      <c r="B63" s="208"/>
      <c r="C63" s="208"/>
      <c r="D63" s="208"/>
      <c r="E63" s="208"/>
      <c r="F63" s="208"/>
      <c r="G63" s="208"/>
      <c r="H63" s="215" t="e">
        <f>G63/E63</f>
        <v>#DIV/0!</v>
      </c>
    </row>
    <row r="64" spans="1:8" ht="16.5" customHeight="1" hidden="1">
      <c r="A64" s="207" t="s">
        <v>345</v>
      </c>
      <c r="B64" s="208"/>
      <c r="C64" s="208"/>
      <c r="D64" s="208"/>
      <c r="E64" s="208"/>
      <c r="F64" s="208"/>
      <c r="G64" s="208"/>
      <c r="H64" s="215" t="e">
        <f aca="true" t="shared" si="5" ref="H64:H74">G64/E64</f>
        <v>#DIV/0!</v>
      </c>
    </row>
    <row r="65" spans="1:8" ht="16.5" customHeight="1" hidden="1">
      <c r="A65" s="207" t="s">
        <v>346</v>
      </c>
      <c r="B65" s="208"/>
      <c r="C65" s="208"/>
      <c r="D65" s="208"/>
      <c r="E65" s="208"/>
      <c r="F65" s="208"/>
      <c r="G65" s="208"/>
      <c r="H65" s="215" t="e">
        <f t="shared" si="5"/>
        <v>#DIV/0!</v>
      </c>
    </row>
    <row r="66" spans="1:8" ht="16.5" customHeight="1" hidden="1">
      <c r="A66" s="207" t="s">
        <v>347</v>
      </c>
      <c r="B66" s="208"/>
      <c r="C66" s="208"/>
      <c r="D66" s="208"/>
      <c r="E66" s="208"/>
      <c r="F66" s="208"/>
      <c r="G66" s="208"/>
      <c r="H66" s="215" t="e">
        <f t="shared" si="5"/>
        <v>#DIV/0!</v>
      </c>
    </row>
    <row r="67" spans="1:8" ht="16.5" customHeight="1" hidden="1">
      <c r="A67" s="207" t="s">
        <v>348</v>
      </c>
      <c r="B67" s="208"/>
      <c r="C67" s="208"/>
      <c r="D67" s="208"/>
      <c r="E67" s="208"/>
      <c r="F67" s="208"/>
      <c r="G67" s="208"/>
      <c r="H67" s="215" t="e">
        <f t="shared" si="5"/>
        <v>#DIV/0!</v>
      </c>
    </row>
    <row r="68" spans="1:8" ht="16.5" customHeight="1" hidden="1">
      <c r="A68" s="207" t="s">
        <v>349</v>
      </c>
      <c r="B68" s="208"/>
      <c r="C68" s="208"/>
      <c r="D68" s="208"/>
      <c r="E68" s="208"/>
      <c r="F68" s="208"/>
      <c r="G68" s="208"/>
      <c r="H68" s="215" t="e">
        <f t="shared" si="5"/>
        <v>#DIV/0!</v>
      </c>
    </row>
    <row r="69" spans="1:8" ht="16.5" customHeight="1" hidden="1">
      <c r="A69" s="207" t="s">
        <v>337</v>
      </c>
      <c r="B69" s="208"/>
      <c r="C69" s="208"/>
      <c r="D69" s="208"/>
      <c r="E69" s="208"/>
      <c r="F69" s="208"/>
      <c r="G69" s="208"/>
      <c r="H69" s="215" t="e">
        <f t="shared" si="5"/>
        <v>#DIV/0!</v>
      </c>
    </row>
    <row r="70" spans="1:8" ht="16.5" customHeight="1" hidden="1">
      <c r="A70" s="207" t="s">
        <v>338</v>
      </c>
      <c r="B70" s="208"/>
      <c r="C70" s="208"/>
      <c r="D70" s="208"/>
      <c r="E70" s="208"/>
      <c r="F70" s="208"/>
      <c r="G70" s="208"/>
      <c r="H70" s="215" t="e">
        <f t="shared" si="5"/>
        <v>#DIV/0!</v>
      </c>
    </row>
    <row r="71" spans="1:8" ht="16.5" customHeight="1" hidden="1">
      <c r="A71" s="207" t="s">
        <v>339</v>
      </c>
      <c r="B71" s="208"/>
      <c r="C71" s="208"/>
      <c r="D71" s="208"/>
      <c r="E71" s="208"/>
      <c r="F71" s="208"/>
      <c r="G71" s="208"/>
      <c r="H71" s="215" t="e">
        <f t="shared" si="5"/>
        <v>#DIV/0!</v>
      </c>
    </row>
    <row r="72" spans="1:8" ht="16.5" customHeight="1" hidden="1">
      <c r="A72" s="207" t="s">
        <v>340</v>
      </c>
      <c r="B72" s="208"/>
      <c r="C72" s="208"/>
      <c r="D72" s="208"/>
      <c r="E72" s="208"/>
      <c r="F72" s="208"/>
      <c r="G72" s="208"/>
      <c r="H72" s="215" t="e">
        <f t="shared" si="5"/>
        <v>#DIV/0!</v>
      </c>
    </row>
    <row r="73" spans="1:8" ht="16.5" customHeight="1" hidden="1">
      <c r="A73" s="207" t="s">
        <v>341</v>
      </c>
      <c r="B73" s="208"/>
      <c r="C73" s="208"/>
      <c r="D73" s="208"/>
      <c r="E73" s="208"/>
      <c r="F73" s="208"/>
      <c r="G73" s="208"/>
      <c r="H73" s="215" t="e">
        <f t="shared" si="5"/>
        <v>#DIV/0!</v>
      </c>
    </row>
    <row r="74" spans="1:8" ht="16.5" customHeight="1" hidden="1" thickBot="1">
      <c r="A74" s="212" t="s">
        <v>342</v>
      </c>
      <c r="B74" s="223"/>
      <c r="C74" s="223"/>
      <c r="D74" s="223"/>
      <c r="E74" s="223"/>
      <c r="F74" s="223"/>
      <c r="G74" s="223"/>
      <c r="H74" s="215" t="e">
        <f t="shared" si="5"/>
        <v>#DIV/0!</v>
      </c>
    </row>
    <row r="75" ht="16.5" customHeight="1"/>
    <row r="76" spans="1:14" ht="23.25" customHeight="1" hidden="1">
      <c r="A76" s="823" t="s">
        <v>353</v>
      </c>
      <c r="B76" s="824"/>
      <c r="C76" s="824"/>
      <c r="D76" s="824"/>
      <c r="E76" s="824"/>
      <c r="F76" s="824"/>
      <c r="G76" s="824"/>
      <c r="H76" s="824"/>
      <c r="I76" s="824"/>
      <c r="J76" s="824"/>
      <c r="K76" s="824"/>
      <c r="L76" s="824"/>
      <c r="M76" s="824"/>
      <c r="N76" s="825"/>
    </row>
    <row r="77" spans="1:14" ht="44.25" customHeight="1" hidden="1">
      <c r="A77" s="205" t="s">
        <v>94</v>
      </c>
      <c r="B77" s="203" t="s">
        <v>354</v>
      </c>
      <c r="C77" s="203" t="s">
        <v>355</v>
      </c>
      <c r="D77" s="203" t="s">
        <v>356</v>
      </c>
      <c r="E77" s="203" t="s">
        <v>357</v>
      </c>
      <c r="F77" s="203" t="s">
        <v>358</v>
      </c>
      <c r="G77" s="203" t="s">
        <v>359</v>
      </c>
      <c r="H77" s="203" t="s">
        <v>360</v>
      </c>
      <c r="I77" s="203" t="s">
        <v>361</v>
      </c>
      <c r="J77" s="203" t="s">
        <v>362</v>
      </c>
      <c r="K77" s="203" t="s">
        <v>363</v>
      </c>
      <c r="L77" s="203" t="s">
        <v>364</v>
      </c>
      <c r="M77" s="203" t="s">
        <v>365</v>
      </c>
      <c r="N77" s="206" t="s">
        <v>366</v>
      </c>
    </row>
    <row r="78" spans="1:15" ht="60" hidden="1">
      <c r="A78" s="207" t="s">
        <v>337</v>
      </c>
      <c r="B78" s="208" t="s">
        <v>438</v>
      </c>
      <c r="C78" s="208" t="s">
        <v>439</v>
      </c>
      <c r="D78" s="208" t="s">
        <v>440</v>
      </c>
      <c r="E78" s="208" t="s">
        <v>441</v>
      </c>
      <c r="F78" s="225">
        <v>1</v>
      </c>
      <c r="G78" s="226">
        <v>1198</v>
      </c>
      <c r="H78" s="226">
        <v>1198</v>
      </c>
      <c r="I78" s="226">
        <v>1198</v>
      </c>
      <c r="J78" s="225">
        <f>I78/H78</f>
        <v>1</v>
      </c>
      <c r="K78" s="208"/>
      <c r="L78" s="208"/>
      <c r="M78" s="208" t="e">
        <f>L78/K78</f>
        <v>#DIV/0!</v>
      </c>
      <c r="N78" s="215"/>
      <c r="O78" s="204" t="str">
        <f>LOWER(N78)</f>
        <v/>
      </c>
    </row>
    <row r="79" spans="1:14" ht="72" hidden="1">
      <c r="A79" s="207" t="s">
        <v>337</v>
      </c>
      <c r="B79" s="208" t="s">
        <v>442</v>
      </c>
      <c r="C79" s="208" t="s">
        <v>443</v>
      </c>
      <c r="D79" s="208" t="s">
        <v>444</v>
      </c>
      <c r="E79" s="208" t="s">
        <v>445</v>
      </c>
      <c r="F79" s="225">
        <v>1</v>
      </c>
      <c r="G79" s="208">
        <v>1</v>
      </c>
      <c r="H79" s="208">
        <v>0.05</v>
      </c>
      <c r="I79" s="208">
        <v>0</v>
      </c>
      <c r="J79" s="225">
        <f aca="true" t="shared" si="6" ref="J79:J89">I79/H79</f>
        <v>0</v>
      </c>
      <c r="K79" s="208"/>
      <c r="L79" s="208"/>
      <c r="M79" s="208" t="e">
        <f aca="true" t="shared" si="7" ref="M79:M89">L79/K79</f>
        <v>#DIV/0!</v>
      </c>
      <c r="N79" s="215"/>
    </row>
    <row r="80" spans="1:14" ht="60" hidden="1">
      <c r="A80" s="207" t="s">
        <v>338</v>
      </c>
      <c r="B80" s="208" t="s">
        <v>438</v>
      </c>
      <c r="C80" s="208" t="s">
        <v>439</v>
      </c>
      <c r="D80" s="208" t="s">
        <v>440</v>
      </c>
      <c r="E80" s="208" t="s">
        <v>441</v>
      </c>
      <c r="F80" s="225">
        <v>1</v>
      </c>
      <c r="G80" s="226">
        <v>1198</v>
      </c>
      <c r="H80" s="226">
        <v>1198</v>
      </c>
      <c r="I80" s="226">
        <v>1198</v>
      </c>
      <c r="J80" s="225">
        <f t="shared" si="6"/>
        <v>1</v>
      </c>
      <c r="K80" s="208"/>
      <c r="L80" s="208"/>
      <c r="M80" s="208" t="e">
        <f t="shared" si="7"/>
        <v>#DIV/0!</v>
      </c>
      <c r="N80" s="215"/>
    </row>
    <row r="81" spans="1:14" ht="72" hidden="1">
      <c r="A81" s="207" t="s">
        <v>338</v>
      </c>
      <c r="B81" s="208" t="s">
        <v>442</v>
      </c>
      <c r="C81" s="208" t="s">
        <v>443</v>
      </c>
      <c r="D81" s="208" t="s">
        <v>444</v>
      </c>
      <c r="E81" s="208" t="s">
        <v>445</v>
      </c>
      <c r="F81" s="225">
        <v>1</v>
      </c>
      <c r="G81" s="208">
        <v>1</v>
      </c>
      <c r="H81" s="208">
        <v>0.05</v>
      </c>
      <c r="I81" s="208">
        <v>0.01</v>
      </c>
      <c r="J81" s="225">
        <f t="shared" si="6"/>
        <v>0.19999999999999998</v>
      </c>
      <c r="K81" s="208"/>
      <c r="L81" s="208"/>
      <c r="M81" s="208" t="e">
        <f t="shared" si="7"/>
        <v>#DIV/0!</v>
      </c>
      <c r="N81" s="215"/>
    </row>
    <row r="82" spans="1:14" ht="60" hidden="1">
      <c r="A82" s="207" t="s">
        <v>339</v>
      </c>
      <c r="B82" s="208" t="s">
        <v>438</v>
      </c>
      <c r="C82" s="208" t="s">
        <v>439</v>
      </c>
      <c r="D82" s="208" t="s">
        <v>440</v>
      </c>
      <c r="E82" s="208" t="s">
        <v>441</v>
      </c>
      <c r="F82" s="225">
        <v>1</v>
      </c>
      <c r="G82" s="226">
        <v>1198</v>
      </c>
      <c r="H82" s="226">
        <v>1198</v>
      </c>
      <c r="I82" s="226">
        <v>1198</v>
      </c>
      <c r="J82" s="225">
        <f t="shared" si="6"/>
        <v>1</v>
      </c>
      <c r="K82" s="208"/>
      <c r="L82" s="208"/>
      <c r="M82" s="208" t="e">
        <f t="shared" si="7"/>
        <v>#DIV/0!</v>
      </c>
      <c r="N82" s="215"/>
    </row>
    <row r="83" spans="1:14" ht="72" hidden="1">
      <c r="A83" s="207" t="s">
        <v>339</v>
      </c>
      <c r="B83" s="208" t="s">
        <v>442</v>
      </c>
      <c r="C83" s="208" t="s">
        <v>443</v>
      </c>
      <c r="D83" s="208" t="s">
        <v>444</v>
      </c>
      <c r="E83" s="208" t="s">
        <v>445</v>
      </c>
      <c r="F83" s="225">
        <v>1</v>
      </c>
      <c r="G83" s="208">
        <v>1</v>
      </c>
      <c r="H83" s="208">
        <v>0.05</v>
      </c>
      <c r="I83" s="208">
        <v>0.02</v>
      </c>
      <c r="J83" s="225">
        <f t="shared" si="6"/>
        <v>0.39999999999999997</v>
      </c>
      <c r="K83" s="208"/>
      <c r="L83" s="208"/>
      <c r="M83" s="208" t="e">
        <f t="shared" si="7"/>
        <v>#DIV/0!</v>
      </c>
      <c r="N83" s="215"/>
    </row>
    <row r="84" spans="1:14" ht="60" hidden="1">
      <c r="A84" s="207" t="s">
        <v>340</v>
      </c>
      <c r="B84" s="208" t="s">
        <v>438</v>
      </c>
      <c r="C84" s="208" t="s">
        <v>439</v>
      </c>
      <c r="D84" s="208" t="s">
        <v>440</v>
      </c>
      <c r="E84" s="208" t="s">
        <v>441</v>
      </c>
      <c r="F84" s="225">
        <v>1</v>
      </c>
      <c r="G84" s="226">
        <v>1198</v>
      </c>
      <c r="H84" s="226">
        <v>1198</v>
      </c>
      <c r="I84" s="226">
        <v>1198</v>
      </c>
      <c r="J84" s="225">
        <f t="shared" si="6"/>
        <v>1</v>
      </c>
      <c r="K84" s="208"/>
      <c r="L84" s="208"/>
      <c r="M84" s="208" t="e">
        <f t="shared" si="7"/>
        <v>#DIV/0!</v>
      </c>
      <c r="N84" s="215" t="s">
        <v>367</v>
      </c>
    </row>
    <row r="85" spans="1:14" ht="72" hidden="1">
      <c r="A85" s="207" t="s">
        <v>340</v>
      </c>
      <c r="B85" s="208" t="s">
        <v>442</v>
      </c>
      <c r="C85" s="208" t="s">
        <v>443</v>
      </c>
      <c r="D85" s="208" t="s">
        <v>444</v>
      </c>
      <c r="E85" s="208" t="s">
        <v>445</v>
      </c>
      <c r="F85" s="225">
        <v>1</v>
      </c>
      <c r="G85" s="208">
        <v>1</v>
      </c>
      <c r="H85" s="208">
        <v>0.05</v>
      </c>
      <c r="I85" s="208">
        <v>0.03</v>
      </c>
      <c r="J85" s="225">
        <f t="shared" si="6"/>
        <v>0.6</v>
      </c>
      <c r="K85" s="208"/>
      <c r="L85" s="208"/>
      <c r="M85" s="208" t="e">
        <f t="shared" si="7"/>
        <v>#DIV/0!</v>
      </c>
      <c r="N85" s="215" t="s">
        <v>368</v>
      </c>
    </row>
    <row r="86" spans="1:14" ht="60" hidden="1">
      <c r="A86" s="207" t="s">
        <v>341</v>
      </c>
      <c r="B86" s="208" t="s">
        <v>438</v>
      </c>
      <c r="C86" s="208" t="s">
        <v>439</v>
      </c>
      <c r="D86" s="208" t="s">
        <v>440</v>
      </c>
      <c r="E86" s="208" t="s">
        <v>441</v>
      </c>
      <c r="F86" s="225">
        <v>1</v>
      </c>
      <c r="G86" s="226">
        <v>1198</v>
      </c>
      <c r="H86" s="226">
        <v>1198</v>
      </c>
      <c r="I86" s="226">
        <v>1198</v>
      </c>
      <c r="J86" s="225">
        <f t="shared" si="6"/>
        <v>1</v>
      </c>
      <c r="K86" s="208"/>
      <c r="L86" s="208"/>
      <c r="M86" s="208" t="e">
        <f t="shared" si="7"/>
        <v>#DIV/0!</v>
      </c>
      <c r="N86" s="215"/>
    </row>
    <row r="87" spans="1:14" ht="72" hidden="1">
      <c r="A87" s="207" t="s">
        <v>341</v>
      </c>
      <c r="B87" s="208" t="s">
        <v>442</v>
      </c>
      <c r="C87" s="208" t="s">
        <v>443</v>
      </c>
      <c r="D87" s="208" t="s">
        <v>444</v>
      </c>
      <c r="E87" s="208" t="s">
        <v>445</v>
      </c>
      <c r="F87" s="225">
        <v>1</v>
      </c>
      <c r="G87" s="208">
        <v>1</v>
      </c>
      <c r="H87" s="208">
        <v>0.05</v>
      </c>
      <c r="I87" s="208">
        <v>0.04</v>
      </c>
      <c r="J87" s="225">
        <f t="shared" si="6"/>
        <v>0.7999999999999999</v>
      </c>
      <c r="K87" s="208"/>
      <c r="L87" s="208"/>
      <c r="M87" s="208" t="e">
        <f t="shared" si="7"/>
        <v>#DIV/0!</v>
      </c>
      <c r="N87" s="215"/>
    </row>
    <row r="88" spans="1:14" ht="60" hidden="1">
      <c r="A88" s="207" t="s">
        <v>342</v>
      </c>
      <c r="B88" s="208" t="s">
        <v>438</v>
      </c>
      <c r="C88" s="208" t="s">
        <v>439</v>
      </c>
      <c r="D88" s="208" t="s">
        <v>440</v>
      </c>
      <c r="E88" s="208" t="s">
        <v>441</v>
      </c>
      <c r="F88" s="225">
        <v>1</v>
      </c>
      <c r="G88" s="226">
        <v>1198</v>
      </c>
      <c r="H88" s="226">
        <v>1198</v>
      </c>
      <c r="I88" s="227">
        <v>1198</v>
      </c>
      <c r="J88" s="225">
        <f t="shared" si="6"/>
        <v>1</v>
      </c>
      <c r="K88" s="208"/>
      <c r="L88" s="208"/>
      <c r="M88" s="208" t="e">
        <f t="shared" si="7"/>
        <v>#DIV/0!</v>
      </c>
      <c r="N88" s="215" t="s">
        <v>446</v>
      </c>
    </row>
    <row r="89" spans="1:14" ht="72.75" hidden="1" thickBot="1">
      <c r="A89" s="228" t="s">
        <v>342</v>
      </c>
      <c r="B89" s="208" t="s">
        <v>442</v>
      </c>
      <c r="C89" s="208" t="s">
        <v>443</v>
      </c>
      <c r="D89" s="208" t="s">
        <v>444</v>
      </c>
      <c r="E89" s="208" t="s">
        <v>445</v>
      </c>
      <c r="F89" s="225">
        <v>1</v>
      </c>
      <c r="G89" s="208">
        <v>1</v>
      </c>
      <c r="H89" s="208">
        <v>0.05</v>
      </c>
      <c r="I89" s="217">
        <v>0.05</v>
      </c>
      <c r="J89" s="229">
        <f t="shared" si="6"/>
        <v>1</v>
      </c>
      <c r="K89" s="223"/>
      <c r="L89" s="223"/>
      <c r="M89" s="223" t="e">
        <f t="shared" si="7"/>
        <v>#DIV/0!</v>
      </c>
      <c r="N89" s="215" t="s">
        <v>447</v>
      </c>
    </row>
    <row r="90" ht="12.75" thickBot="1"/>
    <row r="91" spans="1:14" ht="15">
      <c r="A91" s="823" t="s">
        <v>369</v>
      </c>
      <c r="B91" s="824"/>
      <c r="C91" s="824"/>
      <c r="D91" s="824"/>
      <c r="E91" s="824"/>
      <c r="F91" s="824"/>
      <c r="G91" s="824"/>
      <c r="H91" s="824"/>
      <c r="I91" s="824"/>
      <c r="J91" s="824"/>
      <c r="K91" s="824"/>
      <c r="L91" s="824"/>
      <c r="M91" s="824"/>
      <c r="N91" s="825"/>
    </row>
    <row r="92" spans="1:14" ht="44.25" customHeight="1">
      <c r="A92" s="205" t="s">
        <v>95</v>
      </c>
      <c r="B92" s="203" t="s">
        <v>354</v>
      </c>
      <c r="C92" s="203" t="s">
        <v>355</v>
      </c>
      <c r="D92" s="203" t="s">
        <v>356</v>
      </c>
      <c r="E92" s="203" t="s">
        <v>357</v>
      </c>
      <c r="F92" s="203" t="s">
        <v>370</v>
      </c>
      <c r="G92" s="203" t="s">
        <v>359</v>
      </c>
      <c r="H92" s="203" t="s">
        <v>371</v>
      </c>
      <c r="I92" s="203" t="s">
        <v>372</v>
      </c>
      <c r="J92" s="203" t="s">
        <v>373</v>
      </c>
      <c r="K92" s="203" t="s">
        <v>363</v>
      </c>
      <c r="L92" s="203" t="s">
        <v>364</v>
      </c>
      <c r="M92" s="203" t="s">
        <v>365</v>
      </c>
      <c r="N92" s="206" t="s">
        <v>366</v>
      </c>
    </row>
    <row r="93" spans="1:14" ht="16.5" customHeight="1">
      <c r="A93" s="207" t="s">
        <v>344</v>
      </c>
      <c r="B93" s="208" t="s">
        <v>438</v>
      </c>
      <c r="C93" s="208" t="s">
        <v>439</v>
      </c>
      <c r="D93" s="208" t="s">
        <v>440</v>
      </c>
      <c r="E93" s="208" t="s">
        <v>441</v>
      </c>
      <c r="F93" s="225">
        <v>1</v>
      </c>
      <c r="G93" s="226">
        <v>1198</v>
      </c>
      <c r="H93" s="226">
        <v>1198</v>
      </c>
      <c r="I93" s="226">
        <v>1198</v>
      </c>
      <c r="J93" s="225">
        <f>I93/H93</f>
        <v>1</v>
      </c>
      <c r="K93" s="208"/>
      <c r="L93" s="208"/>
      <c r="M93" s="208" t="e">
        <f>L93/K93</f>
        <v>#DIV/0!</v>
      </c>
      <c r="N93" s="215" t="s">
        <v>464</v>
      </c>
    </row>
    <row r="94" spans="1:14" ht="16.5" customHeight="1">
      <c r="A94" s="207" t="s">
        <v>344</v>
      </c>
      <c r="B94" s="208" t="s">
        <v>442</v>
      </c>
      <c r="C94" s="208" t="s">
        <v>443</v>
      </c>
      <c r="D94" s="208" t="s">
        <v>444</v>
      </c>
      <c r="E94" s="208" t="s">
        <v>445</v>
      </c>
      <c r="F94" s="225">
        <v>1</v>
      </c>
      <c r="G94" s="208">
        <v>1</v>
      </c>
      <c r="H94" s="208">
        <v>0.25</v>
      </c>
      <c r="I94" s="208">
        <v>0.005</v>
      </c>
      <c r="J94" s="225">
        <f aca="true" t="shared" si="8" ref="J94">I94/H94</f>
        <v>0.02</v>
      </c>
      <c r="K94" s="208"/>
      <c r="L94" s="208"/>
      <c r="M94" s="208" t="e">
        <f aca="true" t="shared" si="9" ref="M94">L94/K94</f>
        <v>#DIV/0!</v>
      </c>
      <c r="N94" s="215" t="s">
        <v>465</v>
      </c>
    </row>
    <row r="95" spans="1:14" ht="16.5" customHeight="1">
      <c r="A95" s="216" t="s">
        <v>345</v>
      </c>
      <c r="B95" s="217" t="s">
        <v>438</v>
      </c>
      <c r="C95" s="217" t="s">
        <v>439</v>
      </c>
      <c r="D95" s="217" t="s">
        <v>440</v>
      </c>
      <c r="E95" s="217" t="s">
        <v>441</v>
      </c>
      <c r="F95" s="230">
        <v>1</v>
      </c>
      <c r="G95" s="227">
        <v>1198</v>
      </c>
      <c r="H95" s="227">
        <v>1198</v>
      </c>
      <c r="I95" s="227">
        <v>1198</v>
      </c>
      <c r="J95" s="217">
        <f aca="true" t="shared" si="10" ref="J95:J101">I95/H95</f>
        <v>1</v>
      </c>
      <c r="K95" s="217"/>
      <c r="L95" s="217"/>
      <c r="M95" s="217" t="e">
        <f aca="true" t="shared" si="11" ref="M95:M101">L95/K95</f>
        <v>#DIV/0!</v>
      </c>
      <c r="N95" s="219" t="s">
        <v>469</v>
      </c>
    </row>
    <row r="96" spans="1:14" ht="16.5" customHeight="1">
      <c r="A96" s="216" t="s">
        <v>345</v>
      </c>
      <c r="B96" s="217" t="s">
        <v>442</v>
      </c>
      <c r="C96" s="217" t="s">
        <v>443</v>
      </c>
      <c r="D96" s="217" t="s">
        <v>444</v>
      </c>
      <c r="E96" s="217" t="s">
        <v>445</v>
      </c>
      <c r="F96" s="230">
        <v>1</v>
      </c>
      <c r="G96" s="217">
        <v>1</v>
      </c>
      <c r="H96" s="217">
        <v>0.25</v>
      </c>
      <c r="I96" s="217">
        <v>0.01</v>
      </c>
      <c r="J96" s="217">
        <f>I96/H96</f>
        <v>0.04</v>
      </c>
      <c r="K96" s="217"/>
      <c r="L96" s="217"/>
      <c r="M96" s="217" t="e">
        <f t="shared" si="11"/>
        <v>#DIV/0!</v>
      </c>
      <c r="N96" s="219" t="s">
        <v>470</v>
      </c>
    </row>
    <row r="97" spans="1:14" ht="16.5" customHeight="1">
      <c r="A97" s="231" t="s">
        <v>346</v>
      </c>
      <c r="B97" s="220" t="s">
        <v>438</v>
      </c>
      <c r="C97" s="220" t="s">
        <v>439</v>
      </c>
      <c r="D97" s="220" t="s">
        <v>440</v>
      </c>
      <c r="E97" s="220" t="s">
        <v>441</v>
      </c>
      <c r="F97" s="232">
        <v>1</v>
      </c>
      <c r="G97" s="233">
        <v>1198</v>
      </c>
      <c r="H97" s="233">
        <v>1198</v>
      </c>
      <c r="I97" s="233">
        <v>1198</v>
      </c>
      <c r="J97" s="220">
        <f aca="true" t="shared" si="12" ref="J97">I97/H97</f>
        <v>1</v>
      </c>
      <c r="K97" s="220"/>
      <c r="L97" s="220"/>
      <c r="M97" s="220" t="e">
        <f aca="true" t="shared" si="13" ref="M97:M98">L97/K97</f>
        <v>#DIV/0!</v>
      </c>
      <c r="N97" s="234" t="s">
        <v>480</v>
      </c>
    </row>
    <row r="98" spans="1:14" ht="16.5" customHeight="1">
      <c r="A98" s="231" t="s">
        <v>346</v>
      </c>
      <c r="B98" s="220" t="s">
        <v>442</v>
      </c>
      <c r="C98" s="220" t="s">
        <v>443</v>
      </c>
      <c r="D98" s="220" t="s">
        <v>444</v>
      </c>
      <c r="E98" s="220" t="s">
        <v>445</v>
      </c>
      <c r="F98" s="232">
        <v>1</v>
      </c>
      <c r="G98" s="220">
        <v>1</v>
      </c>
      <c r="H98" s="220">
        <v>0.25</v>
      </c>
      <c r="I98" s="235">
        <v>0.015</v>
      </c>
      <c r="J98" s="220">
        <f>I98/H98</f>
        <v>0.06</v>
      </c>
      <c r="K98" s="220"/>
      <c r="L98" s="220"/>
      <c r="M98" s="220" t="e">
        <f t="shared" si="13"/>
        <v>#DIV/0!</v>
      </c>
      <c r="N98" s="234" t="s">
        <v>483</v>
      </c>
    </row>
    <row r="99" spans="1:14" ht="16.5" customHeight="1">
      <c r="A99" s="207" t="s">
        <v>347</v>
      </c>
      <c r="B99" s="208"/>
      <c r="C99" s="208"/>
      <c r="D99" s="208"/>
      <c r="E99" s="208"/>
      <c r="F99" s="208"/>
      <c r="G99" s="208"/>
      <c r="H99" s="208"/>
      <c r="I99" s="208"/>
      <c r="J99" s="208" t="e">
        <f t="shared" si="10"/>
        <v>#DIV/0!</v>
      </c>
      <c r="K99" s="208"/>
      <c r="L99" s="208"/>
      <c r="M99" s="208" t="e">
        <f t="shared" si="11"/>
        <v>#DIV/0!</v>
      </c>
      <c r="N99" s="215"/>
    </row>
    <row r="100" spans="1:14" ht="16.5" customHeight="1">
      <c r="A100" s="207" t="s">
        <v>348</v>
      </c>
      <c r="B100" s="208"/>
      <c r="C100" s="208"/>
      <c r="D100" s="208"/>
      <c r="E100" s="208"/>
      <c r="F100" s="208"/>
      <c r="G100" s="208"/>
      <c r="H100" s="208"/>
      <c r="I100" s="208"/>
      <c r="J100" s="208" t="e">
        <f t="shared" si="10"/>
        <v>#DIV/0!</v>
      </c>
      <c r="K100" s="208"/>
      <c r="L100" s="208"/>
      <c r="M100" s="208" t="e">
        <f t="shared" si="11"/>
        <v>#DIV/0!</v>
      </c>
      <c r="N100" s="215"/>
    </row>
    <row r="101" spans="1:14" ht="16.5" customHeight="1">
      <c r="A101" s="207" t="s">
        <v>349</v>
      </c>
      <c r="B101" s="208"/>
      <c r="C101" s="208"/>
      <c r="D101" s="208"/>
      <c r="E101" s="208"/>
      <c r="F101" s="208"/>
      <c r="G101" s="208"/>
      <c r="H101" s="208"/>
      <c r="I101" s="208"/>
      <c r="J101" s="208" t="e">
        <f t="shared" si="10"/>
        <v>#DIV/0!</v>
      </c>
      <c r="K101" s="208"/>
      <c r="L101" s="208"/>
      <c r="M101" s="208" t="e">
        <f t="shared" si="11"/>
        <v>#DIV/0!</v>
      </c>
      <c r="N101" s="215"/>
    </row>
    <row r="102" spans="1:14" ht="15">
      <c r="A102" s="207" t="s">
        <v>337</v>
      </c>
      <c r="B102" s="208"/>
      <c r="C102" s="208"/>
      <c r="D102" s="208"/>
      <c r="E102" s="208"/>
      <c r="F102" s="208"/>
      <c r="G102" s="208"/>
      <c r="H102" s="208"/>
      <c r="I102" s="208"/>
      <c r="J102" s="208" t="e">
        <f>I102/H102</f>
        <v>#DIV/0!</v>
      </c>
      <c r="K102" s="208"/>
      <c r="L102" s="208"/>
      <c r="M102" s="208" t="e">
        <f>L102/K102</f>
        <v>#DIV/0!</v>
      </c>
      <c r="N102" s="215"/>
    </row>
    <row r="103" spans="1:14" ht="15">
      <c r="A103" s="207" t="s">
        <v>338</v>
      </c>
      <c r="B103" s="208"/>
      <c r="C103" s="208"/>
      <c r="D103" s="208"/>
      <c r="E103" s="208"/>
      <c r="F103" s="208"/>
      <c r="G103" s="208"/>
      <c r="H103" s="208"/>
      <c r="I103" s="208"/>
      <c r="J103" s="208" t="e">
        <f aca="true" t="shared" si="14" ref="J103:J107">I103/H103</f>
        <v>#DIV/0!</v>
      </c>
      <c r="K103" s="208"/>
      <c r="L103" s="208"/>
      <c r="M103" s="208" t="e">
        <f aca="true" t="shared" si="15" ref="M103:M107">L103/K103</f>
        <v>#DIV/0!</v>
      </c>
      <c r="N103" s="215"/>
    </row>
    <row r="104" spans="1:14" ht="15">
      <c r="A104" s="207" t="s">
        <v>339</v>
      </c>
      <c r="B104" s="208"/>
      <c r="C104" s="208"/>
      <c r="D104" s="208"/>
      <c r="E104" s="208"/>
      <c r="F104" s="208"/>
      <c r="G104" s="208"/>
      <c r="H104" s="208"/>
      <c r="I104" s="208"/>
      <c r="J104" s="208" t="e">
        <f t="shared" si="14"/>
        <v>#DIV/0!</v>
      </c>
      <c r="K104" s="208"/>
      <c r="L104" s="208"/>
      <c r="M104" s="208" t="e">
        <f t="shared" si="15"/>
        <v>#DIV/0!</v>
      </c>
      <c r="N104" s="215"/>
    </row>
    <row r="105" spans="1:14" ht="15">
      <c r="A105" s="207" t="s">
        <v>340</v>
      </c>
      <c r="B105" s="208"/>
      <c r="C105" s="208"/>
      <c r="D105" s="208"/>
      <c r="E105" s="208"/>
      <c r="F105" s="208"/>
      <c r="G105" s="208"/>
      <c r="H105" s="208"/>
      <c r="I105" s="208"/>
      <c r="J105" s="208" t="e">
        <f t="shared" si="14"/>
        <v>#DIV/0!</v>
      </c>
      <c r="K105" s="208"/>
      <c r="L105" s="208"/>
      <c r="M105" s="208" t="e">
        <f t="shared" si="15"/>
        <v>#DIV/0!</v>
      </c>
      <c r="N105" s="215"/>
    </row>
    <row r="106" spans="1:14" ht="15">
      <c r="A106" s="207" t="s">
        <v>341</v>
      </c>
      <c r="B106" s="208"/>
      <c r="C106" s="208"/>
      <c r="D106" s="208"/>
      <c r="E106" s="208"/>
      <c r="F106" s="208"/>
      <c r="G106" s="208"/>
      <c r="H106" s="208"/>
      <c r="I106" s="208"/>
      <c r="J106" s="208" t="e">
        <f t="shared" si="14"/>
        <v>#DIV/0!</v>
      </c>
      <c r="K106" s="208"/>
      <c r="L106" s="208"/>
      <c r="M106" s="208" t="e">
        <f t="shared" si="15"/>
        <v>#DIV/0!</v>
      </c>
      <c r="N106" s="215"/>
    </row>
    <row r="107" spans="1:14" ht="12.75" thickBot="1">
      <c r="A107" s="212" t="s">
        <v>342</v>
      </c>
      <c r="B107" s="223"/>
      <c r="C107" s="223"/>
      <c r="D107" s="223"/>
      <c r="E107" s="223"/>
      <c r="F107" s="223"/>
      <c r="G107" s="223"/>
      <c r="H107" s="223"/>
      <c r="I107" s="223"/>
      <c r="J107" s="223" t="e">
        <f t="shared" si="14"/>
        <v>#DIV/0!</v>
      </c>
      <c r="K107" s="223"/>
      <c r="L107" s="223"/>
      <c r="M107" s="223" t="e">
        <f t="shared" si="15"/>
        <v>#DIV/0!</v>
      </c>
      <c r="N107" s="224"/>
    </row>
    <row r="109" spans="1:14" ht="15" hidden="1">
      <c r="A109" s="823" t="s">
        <v>374</v>
      </c>
      <c r="B109" s="824"/>
      <c r="C109" s="824"/>
      <c r="D109" s="824"/>
      <c r="E109" s="824"/>
      <c r="F109" s="824"/>
      <c r="G109" s="824"/>
      <c r="H109" s="824"/>
      <c r="I109" s="824"/>
      <c r="J109" s="824"/>
      <c r="K109" s="824"/>
      <c r="L109" s="824"/>
      <c r="M109" s="824"/>
      <c r="N109" s="825"/>
    </row>
    <row r="110" spans="1:14" ht="44.25" customHeight="1" hidden="1">
      <c r="A110" s="205" t="s">
        <v>115</v>
      </c>
      <c r="B110" s="203" t="s">
        <v>354</v>
      </c>
      <c r="C110" s="203" t="s">
        <v>355</v>
      </c>
      <c r="D110" s="203" t="s">
        <v>356</v>
      </c>
      <c r="E110" s="203" t="s">
        <v>357</v>
      </c>
      <c r="F110" s="203" t="s">
        <v>375</v>
      </c>
      <c r="G110" s="203" t="s">
        <v>359</v>
      </c>
      <c r="H110" s="203" t="s">
        <v>376</v>
      </c>
      <c r="I110" s="203" t="s">
        <v>377</v>
      </c>
      <c r="J110" s="203" t="s">
        <v>378</v>
      </c>
      <c r="K110" s="203" t="s">
        <v>363</v>
      </c>
      <c r="L110" s="203" t="s">
        <v>364</v>
      </c>
      <c r="M110" s="203" t="s">
        <v>365</v>
      </c>
      <c r="N110" s="206" t="s">
        <v>366</v>
      </c>
    </row>
    <row r="111" spans="1:14" ht="16.5" customHeight="1" hidden="1">
      <c r="A111" s="207" t="s">
        <v>344</v>
      </c>
      <c r="B111" s="208"/>
      <c r="C111" s="208"/>
      <c r="D111" s="208"/>
      <c r="E111" s="208"/>
      <c r="F111" s="208"/>
      <c r="G111" s="208"/>
      <c r="H111" s="208"/>
      <c r="I111" s="208"/>
      <c r="J111" s="208" t="e">
        <f>I111/H111</f>
        <v>#DIV/0!</v>
      </c>
      <c r="K111" s="208"/>
      <c r="L111" s="208"/>
      <c r="M111" s="208" t="e">
        <f>L111/K111</f>
        <v>#DIV/0!</v>
      </c>
      <c r="N111" s="215"/>
    </row>
    <row r="112" spans="1:14" ht="16.5" customHeight="1" hidden="1">
      <c r="A112" s="207" t="s">
        <v>345</v>
      </c>
      <c r="B112" s="208"/>
      <c r="C112" s="208"/>
      <c r="D112" s="208"/>
      <c r="E112" s="208"/>
      <c r="F112" s="208"/>
      <c r="G112" s="208"/>
      <c r="H112" s="208"/>
      <c r="I112" s="208"/>
      <c r="J112" s="208" t="e">
        <f aca="true" t="shared" si="16" ref="J112:J116">I112/H112</f>
        <v>#DIV/0!</v>
      </c>
      <c r="K112" s="208"/>
      <c r="L112" s="208"/>
      <c r="M112" s="208" t="e">
        <f aca="true" t="shared" si="17" ref="M112:M116">L112/K112</f>
        <v>#DIV/0!</v>
      </c>
      <c r="N112" s="215"/>
    </row>
    <row r="113" spans="1:14" ht="16.5" customHeight="1" hidden="1">
      <c r="A113" s="207" t="s">
        <v>346</v>
      </c>
      <c r="B113" s="208"/>
      <c r="C113" s="208"/>
      <c r="D113" s="208"/>
      <c r="E113" s="208"/>
      <c r="F113" s="208"/>
      <c r="G113" s="208"/>
      <c r="H113" s="208"/>
      <c r="I113" s="208"/>
      <c r="J113" s="208" t="e">
        <f t="shared" si="16"/>
        <v>#DIV/0!</v>
      </c>
      <c r="K113" s="208"/>
      <c r="L113" s="208"/>
      <c r="M113" s="208" t="e">
        <f t="shared" si="17"/>
        <v>#DIV/0!</v>
      </c>
      <c r="N113" s="215"/>
    </row>
    <row r="114" spans="1:14" ht="16.5" customHeight="1" hidden="1">
      <c r="A114" s="207" t="s">
        <v>347</v>
      </c>
      <c r="B114" s="208"/>
      <c r="C114" s="208"/>
      <c r="D114" s="208"/>
      <c r="E114" s="208"/>
      <c r="F114" s="208"/>
      <c r="G114" s="208"/>
      <c r="H114" s="208"/>
      <c r="I114" s="208"/>
      <c r="J114" s="208" t="e">
        <f t="shared" si="16"/>
        <v>#DIV/0!</v>
      </c>
      <c r="K114" s="208"/>
      <c r="L114" s="208"/>
      <c r="M114" s="208" t="e">
        <f t="shared" si="17"/>
        <v>#DIV/0!</v>
      </c>
      <c r="N114" s="215"/>
    </row>
    <row r="115" spans="1:14" ht="16.5" customHeight="1" hidden="1">
      <c r="A115" s="207" t="s">
        <v>348</v>
      </c>
      <c r="B115" s="208"/>
      <c r="C115" s="208"/>
      <c r="D115" s="208"/>
      <c r="E115" s="208"/>
      <c r="F115" s="208"/>
      <c r="G115" s="208"/>
      <c r="H115" s="208"/>
      <c r="I115" s="208"/>
      <c r="J115" s="208" t="e">
        <f t="shared" si="16"/>
        <v>#DIV/0!</v>
      </c>
      <c r="K115" s="208"/>
      <c r="L115" s="208"/>
      <c r="M115" s="208" t="e">
        <f t="shared" si="17"/>
        <v>#DIV/0!</v>
      </c>
      <c r="N115" s="215"/>
    </row>
    <row r="116" spans="1:14" ht="16.5" customHeight="1" hidden="1">
      <c r="A116" s="207" t="s">
        <v>349</v>
      </c>
      <c r="B116" s="208"/>
      <c r="C116" s="208"/>
      <c r="D116" s="208"/>
      <c r="E116" s="208"/>
      <c r="F116" s="208"/>
      <c r="G116" s="208"/>
      <c r="H116" s="208"/>
      <c r="I116" s="208"/>
      <c r="J116" s="208" t="e">
        <f t="shared" si="16"/>
        <v>#DIV/0!</v>
      </c>
      <c r="K116" s="208"/>
      <c r="L116" s="208"/>
      <c r="M116" s="208" t="e">
        <f t="shared" si="17"/>
        <v>#DIV/0!</v>
      </c>
      <c r="N116" s="215"/>
    </row>
    <row r="117" spans="1:14" ht="15" hidden="1">
      <c r="A117" s="207" t="s">
        <v>337</v>
      </c>
      <c r="B117" s="208"/>
      <c r="C117" s="208"/>
      <c r="D117" s="208"/>
      <c r="E117" s="208"/>
      <c r="F117" s="208"/>
      <c r="G117" s="208"/>
      <c r="H117" s="208"/>
      <c r="I117" s="208"/>
      <c r="J117" s="208" t="e">
        <f>I117/H117</f>
        <v>#DIV/0!</v>
      </c>
      <c r="K117" s="208"/>
      <c r="L117" s="208"/>
      <c r="M117" s="208" t="e">
        <f>L117/K117</f>
        <v>#DIV/0!</v>
      </c>
      <c r="N117" s="215"/>
    </row>
    <row r="118" spans="1:14" ht="15" hidden="1">
      <c r="A118" s="207" t="s">
        <v>338</v>
      </c>
      <c r="B118" s="208"/>
      <c r="C118" s="208"/>
      <c r="D118" s="208"/>
      <c r="E118" s="208"/>
      <c r="F118" s="208"/>
      <c r="G118" s="208"/>
      <c r="H118" s="208"/>
      <c r="I118" s="208"/>
      <c r="J118" s="208" t="e">
        <f aca="true" t="shared" si="18" ref="J118:J122">I118/H118</f>
        <v>#DIV/0!</v>
      </c>
      <c r="K118" s="208"/>
      <c r="L118" s="208"/>
      <c r="M118" s="208" t="e">
        <f aca="true" t="shared" si="19" ref="M118:M122">L118/K118</f>
        <v>#DIV/0!</v>
      </c>
      <c r="N118" s="215"/>
    </row>
    <row r="119" spans="1:14" ht="15" hidden="1">
      <c r="A119" s="207" t="s">
        <v>339</v>
      </c>
      <c r="B119" s="208"/>
      <c r="C119" s="208"/>
      <c r="D119" s="208"/>
      <c r="E119" s="208"/>
      <c r="F119" s="208"/>
      <c r="G119" s="208"/>
      <c r="H119" s="208"/>
      <c r="I119" s="208"/>
      <c r="J119" s="208" t="e">
        <f t="shared" si="18"/>
        <v>#DIV/0!</v>
      </c>
      <c r="K119" s="208"/>
      <c r="L119" s="208"/>
      <c r="M119" s="208" t="e">
        <f t="shared" si="19"/>
        <v>#DIV/0!</v>
      </c>
      <c r="N119" s="215"/>
    </row>
    <row r="120" spans="1:14" ht="15" hidden="1">
      <c r="A120" s="207" t="s">
        <v>340</v>
      </c>
      <c r="B120" s="208"/>
      <c r="C120" s="208"/>
      <c r="D120" s="208"/>
      <c r="E120" s="208"/>
      <c r="F120" s="208"/>
      <c r="G120" s="208"/>
      <c r="H120" s="208"/>
      <c r="I120" s="208"/>
      <c r="J120" s="208" t="e">
        <f t="shared" si="18"/>
        <v>#DIV/0!</v>
      </c>
      <c r="K120" s="208"/>
      <c r="L120" s="208"/>
      <c r="M120" s="208" t="e">
        <f t="shared" si="19"/>
        <v>#DIV/0!</v>
      </c>
      <c r="N120" s="215"/>
    </row>
    <row r="121" spans="1:14" ht="15" hidden="1">
      <c r="A121" s="207" t="s">
        <v>341</v>
      </c>
      <c r="B121" s="208"/>
      <c r="C121" s="208"/>
      <c r="D121" s="208"/>
      <c r="E121" s="208"/>
      <c r="F121" s="208"/>
      <c r="G121" s="208"/>
      <c r="H121" s="208"/>
      <c r="I121" s="208"/>
      <c r="J121" s="208" t="e">
        <f t="shared" si="18"/>
        <v>#DIV/0!</v>
      </c>
      <c r="K121" s="208"/>
      <c r="L121" s="208"/>
      <c r="M121" s="208" t="e">
        <f t="shared" si="19"/>
        <v>#DIV/0!</v>
      </c>
      <c r="N121" s="215"/>
    </row>
    <row r="122" spans="1:14" ht="12.75" hidden="1" thickBot="1">
      <c r="A122" s="212" t="s">
        <v>342</v>
      </c>
      <c r="B122" s="223"/>
      <c r="C122" s="223"/>
      <c r="D122" s="223"/>
      <c r="E122" s="223"/>
      <c r="F122" s="223"/>
      <c r="G122" s="223"/>
      <c r="H122" s="223"/>
      <c r="I122" s="223"/>
      <c r="J122" s="223" t="e">
        <f t="shared" si="18"/>
        <v>#DIV/0!</v>
      </c>
      <c r="K122" s="223"/>
      <c r="L122" s="223"/>
      <c r="M122" s="223" t="e">
        <f t="shared" si="19"/>
        <v>#DIV/0!</v>
      </c>
      <c r="N122" s="224"/>
    </row>
    <row r="123" ht="12.75" hidden="1" thickBot="1"/>
    <row r="124" spans="1:14" ht="15" hidden="1">
      <c r="A124" s="823" t="s">
        <v>379</v>
      </c>
      <c r="B124" s="824"/>
      <c r="C124" s="824"/>
      <c r="D124" s="824"/>
      <c r="E124" s="824"/>
      <c r="F124" s="824"/>
      <c r="G124" s="824"/>
      <c r="H124" s="824"/>
      <c r="I124" s="824"/>
      <c r="J124" s="824"/>
      <c r="K124" s="824"/>
      <c r="L124" s="824"/>
      <c r="M124" s="824"/>
      <c r="N124" s="825"/>
    </row>
    <row r="125" spans="1:14" ht="44.25" customHeight="1" hidden="1">
      <c r="A125" s="205" t="s">
        <v>116</v>
      </c>
      <c r="B125" s="203" t="s">
        <v>354</v>
      </c>
      <c r="C125" s="203" t="s">
        <v>355</v>
      </c>
      <c r="D125" s="203" t="s">
        <v>356</v>
      </c>
      <c r="E125" s="203" t="s">
        <v>357</v>
      </c>
      <c r="F125" s="203" t="s">
        <v>380</v>
      </c>
      <c r="G125" s="203" t="s">
        <v>359</v>
      </c>
      <c r="H125" s="203" t="s">
        <v>381</v>
      </c>
      <c r="I125" s="203" t="s">
        <v>382</v>
      </c>
      <c r="J125" s="203" t="s">
        <v>383</v>
      </c>
      <c r="K125" s="203" t="s">
        <v>363</v>
      </c>
      <c r="L125" s="203" t="s">
        <v>364</v>
      </c>
      <c r="M125" s="203" t="s">
        <v>365</v>
      </c>
      <c r="N125" s="206" t="s">
        <v>366</v>
      </c>
    </row>
    <row r="126" spans="1:14" ht="16.5" customHeight="1" hidden="1">
      <c r="A126" s="207" t="s">
        <v>344</v>
      </c>
      <c r="B126" s="208"/>
      <c r="C126" s="208"/>
      <c r="D126" s="208"/>
      <c r="E126" s="208"/>
      <c r="F126" s="208"/>
      <c r="G126" s="208"/>
      <c r="H126" s="208"/>
      <c r="I126" s="208"/>
      <c r="J126" s="208" t="e">
        <f>I126/H126</f>
        <v>#DIV/0!</v>
      </c>
      <c r="K126" s="208"/>
      <c r="L126" s="208"/>
      <c r="M126" s="208" t="e">
        <f>L126/K126</f>
        <v>#DIV/0!</v>
      </c>
      <c r="N126" s="215"/>
    </row>
    <row r="127" spans="1:14" ht="16.5" customHeight="1" hidden="1">
      <c r="A127" s="207" t="s">
        <v>345</v>
      </c>
      <c r="B127" s="208"/>
      <c r="C127" s="208"/>
      <c r="D127" s="208"/>
      <c r="E127" s="208"/>
      <c r="F127" s="208"/>
      <c r="G127" s="208"/>
      <c r="H127" s="208"/>
      <c r="I127" s="208"/>
      <c r="J127" s="208" t="e">
        <f aca="true" t="shared" si="20" ref="J127:J131">I127/H127</f>
        <v>#DIV/0!</v>
      </c>
      <c r="K127" s="208"/>
      <c r="L127" s="208"/>
      <c r="M127" s="208" t="e">
        <f aca="true" t="shared" si="21" ref="M127:M131">L127/K127</f>
        <v>#DIV/0!</v>
      </c>
      <c r="N127" s="215"/>
    </row>
    <row r="128" spans="1:14" ht="16.5" customHeight="1" hidden="1">
      <c r="A128" s="207" t="s">
        <v>346</v>
      </c>
      <c r="B128" s="208"/>
      <c r="C128" s="208"/>
      <c r="D128" s="208"/>
      <c r="E128" s="208"/>
      <c r="F128" s="208"/>
      <c r="G128" s="208"/>
      <c r="H128" s="208"/>
      <c r="I128" s="208"/>
      <c r="J128" s="208" t="e">
        <f t="shared" si="20"/>
        <v>#DIV/0!</v>
      </c>
      <c r="K128" s="208"/>
      <c r="L128" s="208"/>
      <c r="M128" s="208" t="e">
        <f t="shared" si="21"/>
        <v>#DIV/0!</v>
      </c>
      <c r="N128" s="215"/>
    </row>
    <row r="129" spans="1:14" ht="16.5" customHeight="1" hidden="1">
      <c r="A129" s="207" t="s">
        <v>347</v>
      </c>
      <c r="B129" s="208"/>
      <c r="C129" s="208"/>
      <c r="D129" s="208"/>
      <c r="E129" s="208"/>
      <c r="F129" s="208"/>
      <c r="G129" s="208"/>
      <c r="H129" s="208"/>
      <c r="I129" s="208"/>
      <c r="J129" s="208" t="e">
        <f t="shared" si="20"/>
        <v>#DIV/0!</v>
      </c>
      <c r="K129" s="208"/>
      <c r="L129" s="208"/>
      <c r="M129" s="208" t="e">
        <f t="shared" si="21"/>
        <v>#DIV/0!</v>
      </c>
      <c r="N129" s="215"/>
    </row>
    <row r="130" spans="1:14" ht="16.5" customHeight="1" hidden="1">
      <c r="A130" s="207" t="s">
        <v>348</v>
      </c>
      <c r="B130" s="208"/>
      <c r="C130" s="208"/>
      <c r="D130" s="208"/>
      <c r="E130" s="208"/>
      <c r="F130" s="208"/>
      <c r="G130" s="208"/>
      <c r="H130" s="208"/>
      <c r="I130" s="208"/>
      <c r="J130" s="208" t="e">
        <f t="shared" si="20"/>
        <v>#DIV/0!</v>
      </c>
      <c r="K130" s="208"/>
      <c r="L130" s="208"/>
      <c r="M130" s="208" t="e">
        <f t="shared" si="21"/>
        <v>#DIV/0!</v>
      </c>
      <c r="N130" s="215"/>
    </row>
    <row r="131" spans="1:14" ht="16.5" customHeight="1" hidden="1">
      <c r="A131" s="207" t="s">
        <v>349</v>
      </c>
      <c r="B131" s="208"/>
      <c r="C131" s="208"/>
      <c r="D131" s="208"/>
      <c r="E131" s="208"/>
      <c r="F131" s="208"/>
      <c r="G131" s="208"/>
      <c r="H131" s="208"/>
      <c r="I131" s="208"/>
      <c r="J131" s="208" t="e">
        <f t="shared" si="20"/>
        <v>#DIV/0!</v>
      </c>
      <c r="K131" s="208"/>
      <c r="L131" s="208"/>
      <c r="M131" s="208" t="e">
        <f t="shared" si="21"/>
        <v>#DIV/0!</v>
      </c>
      <c r="N131" s="215"/>
    </row>
    <row r="132" spans="1:14" ht="15" hidden="1">
      <c r="A132" s="207" t="s">
        <v>337</v>
      </c>
      <c r="B132" s="208"/>
      <c r="C132" s="208"/>
      <c r="D132" s="208"/>
      <c r="E132" s="208"/>
      <c r="F132" s="208"/>
      <c r="G132" s="208"/>
      <c r="H132" s="208"/>
      <c r="I132" s="208"/>
      <c r="J132" s="208" t="e">
        <f>I132/H132</f>
        <v>#DIV/0!</v>
      </c>
      <c r="K132" s="208"/>
      <c r="L132" s="208"/>
      <c r="M132" s="208" t="e">
        <f>L132/K132</f>
        <v>#DIV/0!</v>
      </c>
      <c r="N132" s="215"/>
    </row>
    <row r="133" spans="1:14" ht="15" hidden="1">
      <c r="A133" s="207" t="s">
        <v>338</v>
      </c>
      <c r="B133" s="208"/>
      <c r="C133" s="208"/>
      <c r="D133" s="208"/>
      <c r="E133" s="208"/>
      <c r="F133" s="208"/>
      <c r="G133" s="208"/>
      <c r="H133" s="208"/>
      <c r="I133" s="208"/>
      <c r="J133" s="208" t="e">
        <f aca="true" t="shared" si="22" ref="J133:J137">I133/H133</f>
        <v>#DIV/0!</v>
      </c>
      <c r="K133" s="208"/>
      <c r="L133" s="208"/>
      <c r="M133" s="208" t="e">
        <f aca="true" t="shared" si="23" ref="M133:M137">L133/K133</f>
        <v>#DIV/0!</v>
      </c>
      <c r="N133" s="215"/>
    </row>
    <row r="134" spans="1:14" ht="15" hidden="1">
      <c r="A134" s="207" t="s">
        <v>339</v>
      </c>
      <c r="B134" s="208"/>
      <c r="C134" s="208"/>
      <c r="D134" s="208"/>
      <c r="E134" s="208"/>
      <c r="F134" s="208"/>
      <c r="G134" s="208"/>
      <c r="H134" s="208"/>
      <c r="I134" s="208"/>
      <c r="J134" s="208" t="e">
        <f t="shared" si="22"/>
        <v>#DIV/0!</v>
      </c>
      <c r="K134" s="208"/>
      <c r="L134" s="208"/>
      <c r="M134" s="208" t="e">
        <f t="shared" si="23"/>
        <v>#DIV/0!</v>
      </c>
      <c r="N134" s="215"/>
    </row>
    <row r="135" spans="1:14" ht="15" hidden="1">
      <c r="A135" s="207" t="s">
        <v>340</v>
      </c>
      <c r="B135" s="208"/>
      <c r="C135" s="208"/>
      <c r="D135" s="208"/>
      <c r="E135" s="208"/>
      <c r="F135" s="208"/>
      <c r="G135" s="208"/>
      <c r="H135" s="208"/>
      <c r="I135" s="208"/>
      <c r="J135" s="208" t="e">
        <f t="shared" si="22"/>
        <v>#DIV/0!</v>
      </c>
      <c r="K135" s="208"/>
      <c r="L135" s="208"/>
      <c r="M135" s="208" t="e">
        <f t="shared" si="23"/>
        <v>#DIV/0!</v>
      </c>
      <c r="N135" s="215"/>
    </row>
    <row r="136" spans="1:14" ht="15" hidden="1">
      <c r="A136" s="207" t="s">
        <v>341</v>
      </c>
      <c r="B136" s="208"/>
      <c r="C136" s="208"/>
      <c r="D136" s="208"/>
      <c r="E136" s="208"/>
      <c r="F136" s="208"/>
      <c r="G136" s="208"/>
      <c r="H136" s="208"/>
      <c r="I136" s="208"/>
      <c r="J136" s="208" t="e">
        <f t="shared" si="22"/>
        <v>#DIV/0!</v>
      </c>
      <c r="K136" s="208"/>
      <c r="L136" s="208"/>
      <c r="M136" s="208" t="e">
        <f t="shared" si="23"/>
        <v>#DIV/0!</v>
      </c>
      <c r="N136" s="215"/>
    </row>
    <row r="137" spans="1:14" ht="12.75" hidden="1" thickBot="1">
      <c r="A137" s="212" t="s">
        <v>342</v>
      </c>
      <c r="B137" s="223"/>
      <c r="C137" s="223"/>
      <c r="D137" s="223"/>
      <c r="E137" s="223"/>
      <c r="F137" s="223"/>
      <c r="G137" s="223"/>
      <c r="H137" s="223"/>
      <c r="I137" s="223"/>
      <c r="J137" s="223" t="e">
        <f t="shared" si="22"/>
        <v>#DIV/0!</v>
      </c>
      <c r="K137" s="223"/>
      <c r="L137" s="223"/>
      <c r="M137" s="223" t="e">
        <f t="shared" si="23"/>
        <v>#DIV/0!</v>
      </c>
      <c r="N137" s="224"/>
    </row>
    <row r="138" ht="12.75" hidden="1" thickBot="1"/>
    <row r="139" spans="1:14" ht="15" hidden="1">
      <c r="A139" s="823" t="s">
        <v>384</v>
      </c>
      <c r="B139" s="824"/>
      <c r="C139" s="824"/>
      <c r="D139" s="824"/>
      <c r="E139" s="824"/>
      <c r="F139" s="824"/>
      <c r="G139" s="824"/>
      <c r="H139" s="824"/>
      <c r="I139" s="824"/>
      <c r="J139" s="824"/>
      <c r="K139" s="824"/>
      <c r="L139" s="824"/>
      <c r="M139" s="824"/>
      <c r="N139" s="825"/>
    </row>
    <row r="140" spans="1:14" ht="44.25" customHeight="1" hidden="1">
      <c r="A140" s="205" t="s">
        <v>119</v>
      </c>
      <c r="B140" s="203" t="s">
        <v>354</v>
      </c>
      <c r="C140" s="203" t="s">
        <v>355</v>
      </c>
      <c r="D140" s="203" t="s">
        <v>356</v>
      </c>
      <c r="E140" s="203" t="s">
        <v>357</v>
      </c>
      <c r="F140" s="203" t="s">
        <v>385</v>
      </c>
      <c r="G140" s="203" t="s">
        <v>359</v>
      </c>
      <c r="H140" s="203" t="s">
        <v>386</v>
      </c>
      <c r="I140" s="203" t="s">
        <v>387</v>
      </c>
      <c r="J140" s="203" t="s">
        <v>388</v>
      </c>
      <c r="K140" s="203" t="s">
        <v>363</v>
      </c>
      <c r="L140" s="203" t="s">
        <v>364</v>
      </c>
      <c r="M140" s="203" t="s">
        <v>365</v>
      </c>
      <c r="N140" s="206" t="s">
        <v>366</v>
      </c>
    </row>
    <row r="141" spans="1:14" ht="16.5" customHeight="1" hidden="1">
      <c r="A141" s="207" t="s">
        <v>344</v>
      </c>
      <c r="B141" s="208"/>
      <c r="C141" s="208"/>
      <c r="D141" s="208"/>
      <c r="E141" s="208"/>
      <c r="F141" s="208"/>
      <c r="G141" s="208"/>
      <c r="H141" s="208"/>
      <c r="I141" s="208"/>
      <c r="J141" s="208" t="e">
        <f>I141/H141</f>
        <v>#DIV/0!</v>
      </c>
      <c r="K141" s="208"/>
      <c r="L141" s="208"/>
      <c r="M141" s="208" t="e">
        <f>L141/K141</f>
        <v>#DIV/0!</v>
      </c>
      <c r="N141" s="215"/>
    </row>
    <row r="142" spans="1:14" ht="16.5" customHeight="1" hidden="1">
      <c r="A142" s="207" t="s">
        <v>345</v>
      </c>
      <c r="B142" s="208"/>
      <c r="C142" s="208"/>
      <c r="D142" s="208"/>
      <c r="E142" s="208"/>
      <c r="F142" s="208"/>
      <c r="G142" s="208"/>
      <c r="H142" s="208"/>
      <c r="I142" s="208"/>
      <c r="J142" s="208" t="e">
        <f aca="true" t="shared" si="24" ref="J142:J146">I142/H142</f>
        <v>#DIV/0!</v>
      </c>
      <c r="K142" s="208"/>
      <c r="L142" s="208"/>
      <c r="M142" s="208" t="e">
        <f aca="true" t="shared" si="25" ref="M142:M146">L142/K142</f>
        <v>#DIV/0!</v>
      </c>
      <c r="N142" s="215"/>
    </row>
    <row r="143" spans="1:14" ht="16.5" customHeight="1" hidden="1">
      <c r="A143" s="207" t="s">
        <v>346</v>
      </c>
      <c r="B143" s="208"/>
      <c r="C143" s="208"/>
      <c r="D143" s="208"/>
      <c r="E143" s="208"/>
      <c r="F143" s="208"/>
      <c r="G143" s="208"/>
      <c r="H143" s="208"/>
      <c r="I143" s="208"/>
      <c r="J143" s="208" t="e">
        <f t="shared" si="24"/>
        <v>#DIV/0!</v>
      </c>
      <c r="K143" s="208"/>
      <c r="L143" s="208"/>
      <c r="M143" s="208" t="e">
        <f t="shared" si="25"/>
        <v>#DIV/0!</v>
      </c>
      <c r="N143" s="215"/>
    </row>
    <row r="144" spans="1:14" ht="16.5" customHeight="1" hidden="1">
      <c r="A144" s="207" t="s">
        <v>347</v>
      </c>
      <c r="B144" s="208"/>
      <c r="C144" s="208"/>
      <c r="D144" s="208"/>
      <c r="E144" s="208"/>
      <c r="F144" s="208"/>
      <c r="G144" s="208"/>
      <c r="H144" s="208"/>
      <c r="I144" s="208"/>
      <c r="J144" s="208" t="e">
        <f t="shared" si="24"/>
        <v>#DIV/0!</v>
      </c>
      <c r="K144" s="208"/>
      <c r="L144" s="208"/>
      <c r="M144" s="208" t="e">
        <f t="shared" si="25"/>
        <v>#DIV/0!</v>
      </c>
      <c r="N144" s="215"/>
    </row>
    <row r="145" spans="1:14" ht="16.5" customHeight="1" hidden="1">
      <c r="A145" s="207" t="s">
        <v>348</v>
      </c>
      <c r="B145" s="208"/>
      <c r="C145" s="208"/>
      <c r="D145" s="208"/>
      <c r="E145" s="208"/>
      <c r="F145" s="208"/>
      <c r="G145" s="208"/>
      <c r="H145" s="208"/>
      <c r="I145" s="208"/>
      <c r="J145" s="208" t="e">
        <f t="shared" si="24"/>
        <v>#DIV/0!</v>
      </c>
      <c r="K145" s="208"/>
      <c r="L145" s="208"/>
      <c r="M145" s="208" t="e">
        <f t="shared" si="25"/>
        <v>#DIV/0!</v>
      </c>
      <c r="N145" s="215"/>
    </row>
    <row r="146" spans="1:14" ht="16.5" customHeight="1" hidden="1">
      <c r="A146" s="207" t="s">
        <v>349</v>
      </c>
      <c r="B146" s="208"/>
      <c r="C146" s="208"/>
      <c r="D146" s="208"/>
      <c r="E146" s="208"/>
      <c r="F146" s="208"/>
      <c r="G146" s="208"/>
      <c r="H146" s="208"/>
      <c r="I146" s="208"/>
      <c r="J146" s="208" t="e">
        <f t="shared" si="24"/>
        <v>#DIV/0!</v>
      </c>
      <c r="K146" s="208"/>
      <c r="L146" s="208"/>
      <c r="M146" s="208" t="e">
        <f t="shared" si="25"/>
        <v>#DIV/0!</v>
      </c>
      <c r="N146" s="215"/>
    </row>
    <row r="147" spans="1:14" ht="15" hidden="1">
      <c r="A147" s="207" t="s">
        <v>337</v>
      </c>
      <c r="B147" s="208"/>
      <c r="C147" s="208"/>
      <c r="D147" s="208"/>
      <c r="E147" s="208"/>
      <c r="F147" s="208"/>
      <c r="G147" s="208"/>
      <c r="H147" s="208"/>
      <c r="I147" s="208"/>
      <c r="J147" s="208" t="e">
        <f>I147/H147</f>
        <v>#DIV/0!</v>
      </c>
      <c r="K147" s="208"/>
      <c r="L147" s="208"/>
      <c r="M147" s="208" t="e">
        <f>L147/K147</f>
        <v>#DIV/0!</v>
      </c>
      <c r="N147" s="215"/>
    </row>
    <row r="148" spans="1:14" ht="15" hidden="1">
      <c r="A148" s="207" t="s">
        <v>338</v>
      </c>
      <c r="B148" s="208"/>
      <c r="C148" s="208"/>
      <c r="D148" s="208"/>
      <c r="E148" s="208"/>
      <c r="F148" s="208"/>
      <c r="G148" s="208"/>
      <c r="H148" s="208"/>
      <c r="I148" s="208"/>
      <c r="J148" s="208" t="e">
        <f aca="true" t="shared" si="26" ref="J148:J152">I148/H148</f>
        <v>#DIV/0!</v>
      </c>
      <c r="K148" s="208"/>
      <c r="L148" s="208"/>
      <c r="M148" s="208" t="e">
        <f aca="true" t="shared" si="27" ref="M148:M152">L148/K148</f>
        <v>#DIV/0!</v>
      </c>
      <c r="N148" s="215"/>
    </row>
    <row r="149" spans="1:14" ht="15" hidden="1">
      <c r="A149" s="207" t="s">
        <v>339</v>
      </c>
      <c r="B149" s="208"/>
      <c r="C149" s="208"/>
      <c r="D149" s="208"/>
      <c r="E149" s="208"/>
      <c r="F149" s="208"/>
      <c r="G149" s="208"/>
      <c r="H149" s="208"/>
      <c r="I149" s="208"/>
      <c r="J149" s="208" t="e">
        <f t="shared" si="26"/>
        <v>#DIV/0!</v>
      </c>
      <c r="K149" s="208"/>
      <c r="L149" s="208"/>
      <c r="M149" s="208" t="e">
        <f t="shared" si="27"/>
        <v>#DIV/0!</v>
      </c>
      <c r="N149" s="215"/>
    </row>
    <row r="150" spans="1:14" ht="15" hidden="1">
      <c r="A150" s="207" t="s">
        <v>340</v>
      </c>
      <c r="B150" s="208"/>
      <c r="C150" s="208"/>
      <c r="D150" s="208"/>
      <c r="E150" s="208"/>
      <c r="F150" s="208"/>
      <c r="G150" s="208"/>
      <c r="H150" s="208"/>
      <c r="I150" s="208"/>
      <c r="J150" s="208" t="e">
        <f t="shared" si="26"/>
        <v>#DIV/0!</v>
      </c>
      <c r="K150" s="208"/>
      <c r="L150" s="208"/>
      <c r="M150" s="208" t="e">
        <f t="shared" si="27"/>
        <v>#DIV/0!</v>
      </c>
      <c r="N150" s="215"/>
    </row>
    <row r="151" spans="1:14" ht="15" hidden="1">
      <c r="A151" s="207" t="s">
        <v>341</v>
      </c>
      <c r="B151" s="208"/>
      <c r="C151" s="208"/>
      <c r="D151" s="208"/>
      <c r="E151" s="208"/>
      <c r="F151" s="208"/>
      <c r="G151" s="208"/>
      <c r="H151" s="208"/>
      <c r="I151" s="208"/>
      <c r="J151" s="208" t="e">
        <f t="shared" si="26"/>
        <v>#DIV/0!</v>
      </c>
      <c r="K151" s="208"/>
      <c r="L151" s="208"/>
      <c r="M151" s="208" t="e">
        <f t="shared" si="27"/>
        <v>#DIV/0!</v>
      </c>
      <c r="N151" s="215"/>
    </row>
    <row r="152" spans="1:14" ht="12.75" hidden="1" thickBot="1">
      <c r="A152" s="212" t="s">
        <v>342</v>
      </c>
      <c r="B152" s="223"/>
      <c r="C152" s="223"/>
      <c r="D152" s="223"/>
      <c r="E152" s="223"/>
      <c r="F152" s="223"/>
      <c r="G152" s="223"/>
      <c r="H152" s="223"/>
      <c r="I152" s="223"/>
      <c r="J152" s="223" t="e">
        <f t="shared" si="26"/>
        <v>#DIV/0!</v>
      </c>
      <c r="K152" s="223"/>
      <c r="L152" s="223"/>
      <c r="M152" s="223" t="e">
        <f t="shared" si="27"/>
        <v>#DIV/0!</v>
      </c>
      <c r="N152" s="224"/>
    </row>
    <row r="154" ht="12.75" thickBot="1"/>
    <row r="155" spans="1:7" ht="26.25" customHeight="1" hidden="1">
      <c r="A155" s="823" t="s">
        <v>389</v>
      </c>
      <c r="B155" s="824"/>
      <c r="C155" s="824"/>
      <c r="D155" s="824"/>
      <c r="E155" s="824"/>
      <c r="F155" s="824"/>
      <c r="G155" s="825"/>
    </row>
    <row r="156" spans="1:7" ht="24.75" hidden="1" thickBot="1">
      <c r="A156" s="205" t="s">
        <v>94</v>
      </c>
      <c r="B156" s="236" t="s">
        <v>354</v>
      </c>
      <c r="C156" s="236" t="s">
        <v>355</v>
      </c>
      <c r="D156" s="236" t="s">
        <v>390</v>
      </c>
      <c r="E156" s="236" t="s">
        <v>391</v>
      </c>
      <c r="F156" s="236" t="s">
        <v>392</v>
      </c>
      <c r="G156" s="237" t="s">
        <v>393</v>
      </c>
    </row>
    <row r="157" spans="1:7" ht="15" hidden="1">
      <c r="A157" s="238" t="s">
        <v>337</v>
      </c>
      <c r="B157" s="239"/>
      <c r="C157" s="239"/>
      <c r="D157" s="239"/>
      <c r="E157" s="239"/>
      <c r="F157" s="239"/>
      <c r="G157" s="240"/>
    </row>
    <row r="158" spans="1:7" ht="15" hidden="1">
      <c r="A158" s="207" t="s">
        <v>338</v>
      </c>
      <c r="B158" s="208"/>
      <c r="C158" s="208"/>
      <c r="D158" s="208"/>
      <c r="E158" s="208"/>
      <c r="F158" s="208"/>
      <c r="G158" s="215"/>
    </row>
    <row r="159" spans="1:7" ht="15" hidden="1">
      <c r="A159" s="207" t="s">
        <v>339</v>
      </c>
      <c r="B159" s="208"/>
      <c r="C159" s="208"/>
      <c r="D159" s="208"/>
      <c r="E159" s="208"/>
      <c r="F159" s="208"/>
      <c r="G159" s="215"/>
    </row>
    <row r="160" spans="1:7" ht="132" hidden="1">
      <c r="A160" s="207" t="s">
        <v>340</v>
      </c>
      <c r="B160" s="208" t="s">
        <v>438</v>
      </c>
      <c r="C160" s="208" t="s">
        <v>440</v>
      </c>
      <c r="D160" s="208" t="s">
        <v>448</v>
      </c>
      <c r="E160" s="209">
        <v>5376752398</v>
      </c>
      <c r="F160" s="209">
        <v>21438701</v>
      </c>
      <c r="G160" s="215" t="s">
        <v>449</v>
      </c>
    </row>
    <row r="161" spans="1:7" ht="144" hidden="1">
      <c r="A161" s="207" t="s">
        <v>340</v>
      </c>
      <c r="B161" s="208" t="s">
        <v>438</v>
      </c>
      <c r="C161" s="208" t="s">
        <v>440</v>
      </c>
      <c r="D161" s="208" t="s">
        <v>450</v>
      </c>
      <c r="E161" s="209">
        <v>625000000</v>
      </c>
      <c r="F161" s="209">
        <v>17407533</v>
      </c>
      <c r="G161" s="215" t="s">
        <v>451</v>
      </c>
    </row>
    <row r="162" spans="1:7" ht="120" hidden="1">
      <c r="A162" s="207" t="s">
        <v>340</v>
      </c>
      <c r="B162" s="208" t="s">
        <v>442</v>
      </c>
      <c r="C162" s="208" t="s">
        <v>444</v>
      </c>
      <c r="D162" s="208" t="s">
        <v>452</v>
      </c>
      <c r="E162" s="209">
        <v>173200000</v>
      </c>
      <c r="F162" s="209">
        <v>1545467</v>
      </c>
      <c r="G162" s="215" t="s">
        <v>453</v>
      </c>
    </row>
    <row r="163" spans="1:7" ht="144" hidden="1">
      <c r="A163" s="207" t="s">
        <v>341</v>
      </c>
      <c r="B163" s="208" t="s">
        <v>438</v>
      </c>
      <c r="C163" s="208" t="s">
        <v>440</v>
      </c>
      <c r="D163" s="208" t="s">
        <v>448</v>
      </c>
      <c r="E163" s="241">
        <v>5418491398</v>
      </c>
      <c r="F163" s="209">
        <v>860232560</v>
      </c>
      <c r="G163" s="215" t="s">
        <v>454</v>
      </c>
    </row>
    <row r="164" spans="1:7" ht="156" hidden="1">
      <c r="A164" s="207" t="s">
        <v>341</v>
      </c>
      <c r="B164" s="208" t="s">
        <v>438</v>
      </c>
      <c r="C164" s="208" t="s">
        <v>440</v>
      </c>
      <c r="D164" s="208" t="s">
        <v>450</v>
      </c>
      <c r="E164" s="241">
        <v>597226000</v>
      </c>
      <c r="F164" s="209">
        <v>192452133</v>
      </c>
      <c r="G164" s="215" t="s">
        <v>455</v>
      </c>
    </row>
    <row r="165" spans="1:7" ht="132" hidden="1">
      <c r="A165" s="207" t="s">
        <v>341</v>
      </c>
      <c r="B165" s="208" t="s">
        <v>442</v>
      </c>
      <c r="C165" s="208" t="s">
        <v>444</v>
      </c>
      <c r="D165" s="208" t="s">
        <v>452</v>
      </c>
      <c r="E165" s="241">
        <v>159235000</v>
      </c>
      <c r="F165" s="209">
        <v>42229401</v>
      </c>
      <c r="G165" s="215" t="s">
        <v>456</v>
      </c>
    </row>
    <row r="166" spans="1:7" ht="144.75" hidden="1" thickBot="1">
      <c r="A166" s="212" t="s">
        <v>342</v>
      </c>
      <c r="B166" s="208" t="s">
        <v>438</v>
      </c>
      <c r="C166" s="208" t="s">
        <v>440</v>
      </c>
      <c r="D166" s="208" t="s">
        <v>448</v>
      </c>
      <c r="E166" s="241">
        <v>6198940334</v>
      </c>
      <c r="F166" s="209">
        <v>1721702816</v>
      </c>
      <c r="G166" s="215" t="s">
        <v>446</v>
      </c>
    </row>
    <row r="167" spans="1:7" ht="156.75" hidden="1" thickBot="1">
      <c r="A167" s="212" t="s">
        <v>342</v>
      </c>
      <c r="B167" s="208" t="s">
        <v>438</v>
      </c>
      <c r="C167" s="208" t="s">
        <v>440</v>
      </c>
      <c r="D167" s="208" t="s">
        <v>450</v>
      </c>
      <c r="E167" s="241">
        <v>597226000</v>
      </c>
      <c r="F167" s="209">
        <v>406210733</v>
      </c>
      <c r="G167" s="215" t="s">
        <v>457</v>
      </c>
    </row>
    <row r="168" spans="1:7" ht="120.75" hidden="1" thickBot="1">
      <c r="A168" s="212" t="s">
        <v>342</v>
      </c>
      <c r="B168" s="208" t="s">
        <v>442</v>
      </c>
      <c r="C168" s="208" t="s">
        <v>444</v>
      </c>
      <c r="D168" s="208" t="s">
        <v>452</v>
      </c>
      <c r="E168" s="241">
        <v>159235000</v>
      </c>
      <c r="F168" s="209">
        <v>124274468</v>
      </c>
      <c r="G168" s="215" t="s">
        <v>447</v>
      </c>
    </row>
    <row r="169" spans="5:6" ht="12.75" hidden="1" thickBot="1">
      <c r="E169" s="242"/>
      <c r="F169" s="242"/>
    </row>
    <row r="170" spans="1:7" ht="15">
      <c r="A170" s="823" t="s">
        <v>394</v>
      </c>
      <c r="B170" s="824"/>
      <c r="C170" s="824"/>
      <c r="D170" s="824"/>
      <c r="E170" s="824"/>
      <c r="F170" s="824"/>
      <c r="G170" s="825"/>
    </row>
    <row r="171" spans="1:7" ht="24.75" thickBot="1">
      <c r="A171" s="205" t="s">
        <v>95</v>
      </c>
      <c r="B171" s="236" t="s">
        <v>354</v>
      </c>
      <c r="C171" s="236" t="s">
        <v>355</v>
      </c>
      <c r="D171" s="236" t="s">
        <v>390</v>
      </c>
      <c r="E171" s="236" t="s">
        <v>395</v>
      </c>
      <c r="F171" s="236" t="s">
        <v>396</v>
      </c>
      <c r="G171" s="237" t="s">
        <v>393</v>
      </c>
    </row>
    <row r="172" spans="1:8" ht="16.5" customHeight="1">
      <c r="A172" s="207" t="s">
        <v>344</v>
      </c>
      <c r="B172" s="208" t="s">
        <v>438</v>
      </c>
      <c r="C172" s="208" t="s">
        <v>440</v>
      </c>
      <c r="D172" s="208" t="s">
        <v>448</v>
      </c>
      <c r="E172" s="209">
        <v>19287284000</v>
      </c>
      <c r="F172" s="209">
        <v>0</v>
      </c>
      <c r="G172" s="215" t="s">
        <v>464</v>
      </c>
      <c r="H172" s="204">
        <f>LEN(G172)</f>
        <v>278</v>
      </c>
    </row>
    <row r="173" spans="1:8" ht="16.5" customHeight="1">
      <c r="A173" s="207" t="s">
        <v>344</v>
      </c>
      <c r="B173" s="208" t="s">
        <v>438</v>
      </c>
      <c r="C173" s="208" t="s">
        <v>440</v>
      </c>
      <c r="D173" s="208" t="s">
        <v>450</v>
      </c>
      <c r="E173" s="209">
        <v>1162153000</v>
      </c>
      <c r="F173" s="209">
        <v>0</v>
      </c>
      <c r="G173" s="215" t="s">
        <v>466</v>
      </c>
      <c r="H173" s="204">
        <f aca="true" t="shared" si="28" ref="H173:H180">LEN(G173)</f>
        <v>292</v>
      </c>
    </row>
    <row r="174" spans="1:8" ht="16.5" customHeight="1">
      <c r="A174" s="207" t="s">
        <v>344</v>
      </c>
      <c r="B174" s="208" t="s">
        <v>442</v>
      </c>
      <c r="C174" s="208" t="s">
        <v>444</v>
      </c>
      <c r="D174" s="208" t="s">
        <v>452</v>
      </c>
      <c r="E174" s="209">
        <v>443096000</v>
      </c>
      <c r="F174" s="209">
        <v>0</v>
      </c>
      <c r="G174" s="215" t="s">
        <v>465</v>
      </c>
      <c r="H174" s="204">
        <f t="shared" si="28"/>
        <v>241</v>
      </c>
    </row>
    <row r="175" spans="1:8" ht="16.5" customHeight="1">
      <c r="A175" s="216" t="s">
        <v>345</v>
      </c>
      <c r="B175" s="217" t="s">
        <v>438</v>
      </c>
      <c r="C175" s="217" t="s">
        <v>440</v>
      </c>
      <c r="D175" s="217" t="s">
        <v>448</v>
      </c>
      <c r="E175" s="241">
        <v>19477283000</v>
      </c>
      <c r="F175" s="241">
        <v>0</v>
      </c>
      <c r="G175" s="219" t="s">
        <v>469</v>
      </c>
      <c r="H175" s="204">
        <f t="shared" si="28"/>
        <v>280</v>
      </c>
    </row>
    <row r="176" spans="1:8" ht="16.5" customHeight="1">
      <c r="A176" s="216" t="s">
        <v>345</v>
      </c>
      <c r="B176" s="217" t="s">
        <v>438</v>
      </c>
      <c r="C176" s="217" t="s">
        <v>440</v>
      </c>
      <c r="D176" s="217" t="s">
        <v>450</v>
      </c>
      <c r="E176" s="241">
        <v>1017280000</v>
      </c>
      <c r="F176" s="241">
        <v>0</v>
      </c>
      <c r="G176" s="219" t="s">
        <v>471</v>
      </c>
      <c r="H176" s="204">
        <f t="shared" si="28"/>
        <v>286</v>
      </c>
    </row>
    <row r="177" spans="1:8" ht="16.5" customHeight="1">
      <c r="A177" s="216" t="s">
        <v>345</v>
      </c>
      <c r="B177" s="217" t="s">
        <v>442</v>
      </c>
      <c r="C177" s="217" t="s">
        <v>444</v>
      </c>
      <c r="D177" s="217" t="s">
        <v>452</v>
      </c>
      <c r="E177" s="241">
        <v>397970000</v>
      </c>
      <c r="F177" s="241">
        <v>0</v>
      </c>
      <c r="G177" s="219" t="s">
        <v>470</v>
      </c>
      <c r="H177" s="204">
        <f t="shared" si="28"/>
        <v>276</v>
      </c>
    </row>
    <row r="178" spans="1:8" ht="16.5" customHeight="1">
      <c r="A178" s="231" t="s">
        <v>346</v>
      </c>
      <c r="B178" s="220" t="s">
        <v>438</v>
      </c>
      <c r="C178" s="220" t="s">
        <v>440</v>
      </c>
      <c r="D178" s="220" t="s">
        <v>448</v>
      </c>
      <c r="E178" s="243">
        <v>19477283000</v>
      </c>
      <c r="F178" s="243">
        <v>61664233</v>
      </c>
      <c r="G178" s="234" t="s">
        <v>480</v>
      </c>
      <c r="H178" s="204">
        <f t="shared" si="28"/>
        <v>278</v>
      </c>
    </row>
    <row r="179" spans="1:8" ht="16.5" customHeight="1">
      <c r="A179" s="231" t="s">
        <v>346</v>
      </c>
      <c r="B179" s="220" t="s">
        <v>438</v>
      </c>
      <c r="C179" s="220" t="s">
        <v>440</v>
      </c>
      <c r="D179" s="220" t="s">
        <v>450</v>
      </c>
      <c r="E179" s="243">
        <v>1017280000</v>
      </c>
      <c r="F179" s="243">
        <v>13758300</v>
      </c>
      <c r="G179" s="234" t="s">
        <v>481</v>
      </c>
      <c r="H179" s="204">
        <f t="shared" si="28"/>
        <v>300</v>
      </c>
    </row>
    <row r="180" spans="1:8" ht="16.5" customHeight="1">
      <c r="A180" s="231" t="s">
        <v>346</v>
      </c>
      <c r="B180" s="220" t="s">
        <v>442</v>
      </c>
      <c r="C180" s="220" t="s">
        <v>444</v>
      </c>
      <c r="D180" s="220" t="s">
        <v>452</v>
      </c>
      <c r="E180" s="243">
        <v>397970000</v>
      </c>
      <c r="F180" s="243">
        <v>2301600</v>
      </c>
      <c r="G180" s="234" t="s">
        <v>484</v>
      </c>
      <c r="H180" s="204">
        <f t="shared" si="28"/>
        <v>278</v>
      </c>
    </row>
    <row r="181" spans="1:7" ht="16.5" customHeight="1">
      <c r="A181" s="207" t="s">
        <v>347</v>
      </c>
      <c r="B181" s="208"/>
      <c r="C181" s="208"/>
      <c r="D181" s="208"/>
      <c r="E181" s="208"/>
      <c r="F181" s="208"/>
      <c r="G181" s="215"/>
    </row>
    <row r="182" spans="1:7" ht="16.5" customHeight="1">
      <c r="A182" s="207" t="s">
        <v>348</v>
      </c>
      <c r="B182" s="208"/>
      <c r="C182" s="208"/>
      <c r="D182" s="208"/>
      <c r="E182" s="208"/>
      <c r="F182" s="208"/>
      <c r="G182" s="215"/>
    </row>
    <row r="183" spans="1:7" ht="16.5" customHeight="1">
      <c r="A183" s="207" t="s">
        <v>349</v>
      </c>
      <c r="B183" s="208"/>
      <c r="C183" s="208"/>
      <c r="D183" s="208"/>
      <c r="E183" s="208"/>
      <c r="F183" s="208"/>
      <c r="G183" s="215"/>
    </row>
    <row r="184" spans="1:7" ht="15">
      <c r="A184" s="238" t="s">
        <v>337</v>
      </c>
      <c r="B184" s="239"/>
      <c r="C184" s="239"/>
      <c r="D184" s="239"/>
      <c r="E184" s="239"/>
      <c r="F184" s="239"/>
      <c r="G184" s="240"/>
    </row>
    <row r="185" spans="1:7" ht="15">
      <c r="A185" s="207" t="s">
        <v>338</v>
      </c>
      <c r="B185" s="208"/>
      <c r="C185" s="208"/>
      <c r="D185" s="208"/>
      <c r="E185" s="208"/>
      <c r="F185" s="208"/>
      <c r="G185" s="215"/>
    </row>
    <row r="186" spans="1:7" ht="15">
      <c r="A186" s="207" t="s">
        <v>339</v>
      </c>
      <c r="B186" s="208"/>
      <c r="C186" s="208"/>
      <c r="D186" s="208"/>
      <c r="E186" s="208"/>
      <c r="F186" s="208"/>
      <c r="G186" s="215"/>
    </row>
    <row r="187" spans="1:7" ht="15">
      <c r="A187" s="207" t="s">
        <v>340</v>
      </c>
      <c r="B187" s="208"/>
      <c r="C187" s="208"/>
      <c r="D187" s="208"/>
      <c r="E187" s="208"/>
      <c r="F187" s="208"/>
      <c r="G187" s="215"/>
    </row>
    <row r="188" spans="1:7" ht="15">
      <c r="A188" s="207" t="s">
        <v>341</v>
      </c>
      <c r="B188" s="208"/>
      <c r="C188" s="208"/>
      <c r="D188" s="208"/>
      <c r="E188" s="208"/>
      <c r="F188" s="208"/>
      <c r="G188" s="215"/>
    </row>
    <row r="189" spans="1:7" ht="12.75" thickBot="1">
      <c r="A189" s="212" t="s">
        <v>342</v>
      </c>
      <c r="B189" s="223"/>
      <c r="C189" s="223"/>
      <c r="D189" s="223"/>
      <c r="E189" s="223"/>
      <c r="F189" s="223"/>
      <c r="G189" s="224"/>
    </row>
    <row r="190" spans="1:7" ht="15">
      <c r="A190" s="244"/>
      <c r="G190" s="245"/>
    </row>
    <row r="191" spans="1:7" ht="15" hidden="1">
      <c r="A191" s="823" t="s">
        <v>397</v>
      </c>
      <c r="B191" s="824"/>
      <c r="C191" s="824"/>
      <c r="D191" s="824"/>
      <c r="E191" s="824"/>
      <c r="F191" s="824"/>
      <c r="G191" s="832"/>
    </row>
    <row r="192" spans="1:7" ht="24.75" hidden="1" thickBot="1">
      <c r="A192" s="205" t="s">
        <v>115</v>
      </c>
      <c r="B192" s="236" t="s">
        <v>354</v>
      </c>
      <c r="C192" s="236" t="s">
        <v>355</v>
      </c>
      <c r="D192" s="236" t="s">
        <v>390</v>
      </c>
      <c r="E192" s="236" t="s">
        <v>398</v>
      </c>
      <c r="F192" s="236" t="s">
        <v>399</v>
      </c>
      <c r="G192" s="237" t="s">
        <v>393</v>
      </c>
    </row>
    <row r="193" spans="1:7" ht="16.5" customHeight="1" hidden="1">
      <c r="A193" s="207" t="s">
        <v>344</v>
      </c>
      <c r="B193" s="208"/>
      <c r="C193" s="208"/>
      <c r="D193" s="208"/>
      <c r="E193" s="208"/>
      <c r="F193" s="208"/>
      <c r="G193" s="215"/>
    </row>
    <row r="194" spans="1:7" ht="16.5" customHeight="1" hidden="1">
      <c r="A194" s="207" t="s">
        <v>345</v>
      </c>
      <c r="B194" s="208"/>
      <c r="C194" s="208"/>
      <c r="D194" s="208"/>
      <c r="E194" s="208"/>
      <c r="F194" s="208"/>
      <c r="G194" s="215"/>
    </row>
    <row r="195" spans="1:7" ht="16.5" customHeight="1" hidden="1">
      <c r="A195" s="207" t="s">
        <v>346</v>
      </c>
      <c r="B195" s="208"/>
      <c r="C195" s="208"/>
      <c r="D195" s="208"/>
      <c r="E195" s="208"/>
      <c r="F195" s="208"/>
      <c r="G195" s="215"/>
    </row>
    <row r="196" spans="1:7" ht="16.5" customHeight="1" hidden="1">
      <c r="A196" s="207" t="s">
        <v>347</v>
      </c>
      <c r="B196" s="208"/>
      <c r="C196" s="208"/>
      <c r="D196" s="208"/>
      <c r="E196" s="208"/>
      <c r="F196" s="208"/>
      <c r="G196" s="215"/>
    </row>
    <row r="197" spans="1:7" ht="16.5" customHeight="1" hidden="1">
      <c r="A197" s="207" t="s">
        <v>348</v>
      </c>
      <c r="B197" s="208"/>
      <c r="C197" s="208"/>
      <c r="D197" s="208"/>
      <c r="E197" s="208"/>
      <c r="F197" s="208"/>
      <c r="G197" s="215"/>
    </row>
    <row r="198" spans="1:7" ht="16.5" customHeight="1" hidden="1">
      <c r="A198" s="207" t="s">
        <v>349</v>
      </c>
      <c r="B198" s="208"/>
      <c r="C198" s="208"/>
      <c r="D198" s="208"/>
      <c r="E198" s="208"/>
      <c r="F198" s="208"/>
      <c r="G198" s="215"/>
    </row>
    <row r="199" spans="1:7" ht="15" hidden="1">
      <c r="A199" s="238" t="s">
        <v>337</v>
      </c>
      <c r="B199" s="239"/>
      <c r="C199" s="239"/>
      <c r="D199" s="239"/>
      <c r="E199" s="239"/>
      <c r="F199" s="239"/>
      <c r="G199" s="240"/>
    </row>
    <row r="200" spans="1:7" ht="15" hidden="1">
      <c r="A200" s="207" t="s">
        <v>338</v>
      </c>
      <c r="B200" s="208"/>
      <c r="C200" s="208"/>
      <c r="D200" s="208"/>
      <c r="E200" s="208"/>
      <c r="F200" s="208"/>
      <c r="G200" s="215"/>
    </row>
    <row r="201" spans="1:7" ht="15" hidden="1">
      <c r="A201" s="207" t="s">
        <v>339</v>
      </c>
      <c r="B201" s="208"/>
      <c r="C201" s="208"/>
      <c r="D201" s="208"/>
      <c r="E201" s="208"/>
      <c r="F201" s="208"/>
      <c r="G201" s="215"/>
    </row>
    <row r="202" spans="1:7" ht="15" hidden="1">
      <c r="A202" s="207" t="s">
        <v>340</v>
      </c>
      <c r="B202" s="208"/>
      <c r="C202" s="208"/>
      <c r="D202" s="208"/>
      <c r="E202" s="208"/>
      <c r="F202" s="208"/>
      <c r="G202" s="215"/>
    </row>
    <row r="203" spans="1:7" ht="15" hidden="1">
      <c r="A203" s="207" t="s">
        <v>341</v>
      </c>
      <c r="B203" s="208"/>
      <c r="C203" s="208"/>
      <c r="D203" s="208"/>
      <c r="E203" s="208"/>
      <c r="F203" s="208"/>
      <c r="G203" s="215"/>
    </row>
    <row r="204" spans="1:7" ht="12.75" hidden="1" thickBot="1">
      <c r="A204" s="212" t="s">
        <v>342</v>
      </c>
      <c r="B204" s="223"/>
      <c r="C204" s="223"/>
      <c r="D204" s="223"/>
      <c r="E204" s="223"/>
      <c r="F204" s="223"/>
      <c r="G204" s="224"/>
    </row>
    <row r="205" spans="1:7" ht="12.75" hidden="1" thickBot="1">
      <c r="A205" s="244"/>
      <c r="G205" s="246"/>
    </row>
    <row r="206" spans="1:7" ht="30.75" customHeight="1" hidden="1">
      <c r="A206" s="823" t="s">
        <v>400</v>
      </c>
      <c r="B206" s="824"/>
      <c r="C206" s="824"/>
      <c r="D206" s="824"/>
      <c r="E206" s="824"/>
      <c r="F206" s="824"/>
      <c r="G206" s="825"/>
    </row>
    <row r="207" spans="1:7" ht="24.75" hidden="1" thickBot="1">
      <c r="A207" s="205" t="s">
        <v>116</v>
      </c>
      <c r="B207" s="236" t="s">
        <v>354</v>
      </c>
      <c r="C207" s="236" t="s">
        <v>355</v>
      </c>
      <c r="D207" s="236" t="s">
        <v>390</v>
      </c>
      <c r="E207" s="236" t="s">
        <v>401</v>
      </c>
      <c r="F207" s="236" t="s">
        <v>402</v>
      </c>
      <c r="G207" s="237" t="s">
        <v>393</v>
      </c>
    </row>
    <row r="208" spans="1:7" ht="16.5" customHeight="1" hidden="1">
      <c r="A208" s="207" t="s">
        <v>344</v>
      </c>
      <c r="B208" s="208"/>
      <c r="C208" s="208"/>
      <c r="D208" s="208"/>
      <c r="E208" s="208"/>
      <c r="F208" s="208"/>
      <c r="G208" s="215"/>
    </row>
    <row r="209" spans="1:7" ht="16.5" customHeight="1" hidden="1">
      <c r="A209" s="207" t="s">
        <v>345</v>
      </c>
      <c r="B209" s="208"/>
      <c r="C209" s="208"/>
      <c r="D209" s="208"/>
      <c r="E209" s="208"/>
      <c r="F209" s="208"/>
      <c r="G209" s="215"/>
    </row>
    <row r="210" spans="1:7" ht="16.5" customHeight="1" hidden="1">
      <c r="A210" s="207" t="s">
        <v>346</v>
      </c>
      <c r="B210" s="208"/>
      <c r="C210" s="208"/>
      <c r="D210" s="208"/>
      <c r="E210" s="208"/>
      <c r="F210" s="208"/>
      <c r="G210" s="215"/>
    </row>
    <row r="211" spans="1:7" ht="16.5" customHeight="1" hidden="1">
      <c r="A211" s="207" t="s">
        <v>347</v>
      </c>
      <c r="B211" s="208"/>
      <c r="C211" s="208"/>
      <c r="D211" s="208"/>
      <c r="E211" s="208"/>
      <c r="F211" s="208"/>
      <c r="G211" s="215"/>
    </row>
    <row r="212" spans="1:7" ht="16.5" customHeight="1" hidden="1">
      <c r="A212" s="207" t="s">
        <v>348</v>
      </c>
      <c r="B212" s="208"/>
      <c r="C212" s="208"/>
      <c r="D212" s="208"/>
      <c r="E212" s="208"/>
      <c r="F212" s="208"/>
      <c r="G212" s="215"/>
    </row>
    <row r="213" spans="1:7" ht="16.5" customHeight="1" hidden="1">
      <c r="A213" s="207" t="s">
        <v>349</v>
      </c>
      <c r="B213" s="208"/>
      <c r="C213" s="208"/>
      <c r="D213" s="208"/>
      <c r="E213" s="208"/>
      <c r="F213" s="208"/>
      <c r="G213" s="215"/>
    </row>
    <row r="214" spans="1:7" ht="15" hidden="1">
      <c r="A214" s="238" t="s">
        <v>337</v>
      </c>
      <c r="B214" s="239"/>
      <c r="C214" s="239"/>
      <c r="D214" s="239"/>
      <c r="E214" s="239"/>
      <c r="F214" s="239"/>
      <c r="G214" s="240"/>
    </row>
    <row r="215" spans="1:7" ht="15" hidden="1">
      <c r="A215" s="207" t="s">
        <v>338</v>
      </c>
      <c r="B215" s="208"/>
      <c r="C215" s="208"/>
      <c r="D215" s="208"/>
      <c r="E215" s="208"/>
      <c r="F215" s="208"/>
      <c r="G215" s="215"/>
    </row>
    <row r="216" spans="1:7" ht="15" hidden="1">
      <c r="A216" s="207" t="s">
        <v>339</v>
      </c>
      <c r="B216" s="208"/>
      <c r="C216" s="208"/>
      <c r="D216" s="208"/>
      <c r="E216" s="208"/>
      <c r="F216" s="208"/>
      <c r="G216" s="215"/>
    </row>
    <row r="217" spans="1:7" ht="15" hidden="1">
      <c r="A217" s="207" t="s">
        <v>340</v>
      </c>
      <c r="B217" s="208"/>
      <c r="C217" s="208"/>
      <c r="D217" s="208"/>
      <c r="E217" s="208"/>
      <c r="F217" s="208"/>
      <c r="G217" s="215"/>
    </row>
    <row r="218" spans="1:7" ht="15" hidden="1">
      <c r="A218" s="207" t="s">
        <v>341</v>
      </c>
      <c r="B218" s="208"/>
      <c r="C218" s="208"/>
      <c r="D218" s="208"/>
      <c r="E218" s="208"/>
      <c r="F218" s="208"/>
      <c r="G218" s="215"/>
    </row>
    <row r="219" spans="1:7" ht="12.75" hidden="1" thickBot="1">
      <c r="A219" s="212" t="s">
        <v>342</v>
      </c>
      <c r="B219" s="223"/>
      <c r="C219" s="223"/>
      <c r="D219" s="223"/>
      <c r="E219" s="223"/>
      <c r="F219" s="223"/>
      <c r="G219" s="224"/>
    </row>
    <row r="220" spans="1:7" ht="12.75" hidden="1" thickBot="1">
      <c r="A220" s="244"/>
      <c r="G220" s="246"/>
    </row>
    <row r="221" spans="1:7" ht="15" hidden="1">
      <c r="A221" s="823" t="s">
        <v>403</v>
      </c>
      <c r="B221" s="824"/>
      <c r="C221" s="824"/>
      <c r="D221" s="824"/>
      <c r="E221" s="824"/>
      <c r="F221" s="824"/>
      <c r="G221" s="825"/>
    </row>
    <row r="222" spans="1:7" ht="24.75" hidden="1" thickBot="1">
      <c r="A222" s="205" t="s">
        <v>119</v>
      </c>
      <c r="B222" s="236" t="s">
        <v>354</v>
      </c>
      <c r="C222" s="236" t="s">
        <v>355</v>
      </c>
      <c r="D222" s="236" t="s">
        <v>390</v>
      </c>
      <c r="E222" s="236" t="s">
        <v>404</v>
      </c>
      <c r="F222" s="236" t="s">
        <v>405</v>
      </c>
      <c r="G222" s="237" t="s">
        <v>393</v>
      </c>
    </row>
    <row r="223" spans="1:7" ht="16.5" customHeight="1" hidden="1">
      <c r="A223" s="207" t="s">
        <v>344</v>
      </c>
      <c r="B223" s="208"/>
      <c r="C223" s="208"/>
      <c r="D223" s="208"/>
      <c r="E223" s="208"/>
      <c r="F223" s="208"/>
      <c r="G223" s="215"/>
    </row>
    <row r="224" spans="1:7" ht="16.5" customHeight="1" hidden="1">
      <c r="A224" s="207" t="s">
        <v>345</v>
      </c>
      <c r="B224" s="208"/>
      <c r="C224" s="208"/>
      <c r="D224" s="208"/>
      <c r="E224" s="208"/>
      <c r="F224" s="208"/>
      <c r="G224" s="215"/>
    </row>
    <row r="225" spans="1:7" ht="16.5" customHeight="1" hidden="1">
      <c r="A225" s="207" t="s">
        <v>346</v>
      </c>
      <c r="B225" s="208"/>
      <c r="C225" s="208"/>
      <c r="D225" s="208"/>
      <c r="E225" s="208"/>
      <c r="F225" s="208"/>
      <c r="G225" s="215"/>
    </row>
    <row r="226" spans="1:7" ht="16.5" customHeight="1" hidden="1">
      <c r="A226" s="207" t="s">
        <v>347</v>
      </c>
      <c r="B226" s="208"/>
      <c r="C226" s="208"/>
      <c r="D226" s="208"/>
      <c r="E226" s="208"/>
      <c r="F226" s="208"/>
      <c r="G226" s="215"/>
    </row>
    <row r="227" spans="1:7" ht="16.5" customHeight="1" hidden="1">
      <c r="A227" s="207" t="s">
        <v>348</v>
      </c>
      <c r="B227" s="208"/>
      <c r="C227" s="208"/>
      <c r="D227" s="208"/>
      <c r="E227" s="208"/>
      <c r="F227" s="208"/>
      <c r="G227" s="215"/>
    </row>
    <row r="228" spans="1:7" ht="16.5" customHeight="1" hidden="1">
      <c r="A228" s="207" t="s">
        <v>349</v>
      </c>
      <c r="B228" s="208"/>
      <c r="C228" s="208"/>
      <c r="D228" s="208"/>
      <c r="E228" s="208"/>
      <c r="F228" s="208"/>
      <c r="G228" s="215"/>
    </row>
    <row r="229" spans="1:7" ht="15" hidden="1">
      <c r="A229" s="238" t="s">
        <v>337</v>
      </c>
      <c r="B229" s="239"/>
      <c r="C229" s="239"/>
      <c r="D229" s="239"/>
      <c r="E229" s="239"/>
      <c r="F229" s="239"/>
      <c r="G229" s="240"/>
    </row>
    <row r="230" spans="1:7" ht="15" hidden="1">
      <c r="A230" s="207" t="s">
        <v>338</v>
      </c>
      <c r="B230" s="208"/>
      <c r="C230" s="208"/>
      <c r="D230" s="208"/>
      <c r="E230" s="208"/>
      <c r="F230" s="208"/>
      <c r="G230" s="215"/>
    </row>
    <row r="231" spans="1:7" ht="15" hidden="1">
      <c r="A231" s="207" t="s">
        <v>339</v>
      </c>
      <c r="B231" s="208"/>
      <c r="C231" s="208"/>
      <c r="D231" s="208"/>
      <c r="E231" s="208"/>
      <c r="F231" s="208"/>
      <c r="G231" s="215"/>
    </row>
    <row r="232" spans="1:7" ht="15" hidden="1">
      <c r="A232" s="207" t="s">
        <v>340</v>
      </c>
      <c r="B232" s="208"/>
      <c r="C232" s="208"/>
      <c r="D232" s="208"/>
      <c r="E232" s="208"/>
      <c r="F232" s="208"/>
      <c r="G232" s="215"/>
    </row>
    <row r="233" spans="1:7" ht="15" hidden="1">
      <c r="A233" s="207" t="s">
        <v>341</v>
      </c>
      <c r="B233" s="208"/>
      <c r="C233" s="208"/>
      <c r="D233" s="208"/>
      <c r="E233" s="208"/>
      <c r="F233" s="208"/>
      <c r="G233" s="215"/>
    </row>
    <row r="234" spans="1:7" ht="12.75" hidden="1" thickBot="1">
      <c r="A234" s="212" t="s">
        <v>342</v>
      </c>
      <c r="B234" s="223"/>
      <c r="C234" s="223"/>
      <c r="D234" s="223"/>
      <c r="E234" s="223"/>
      <c r="F234" s="223"/>
      <c r="G234" s="224"/>
    </row>
    <row r="236" spans="1:8" ht="24.75" customHeight="1" hidden="1">
      <c r="A236" s="823" t="s">
        <v>406</v>
      </c>
      <c r="B236" s="824"/>
      <c r="C236" s="824"/>
      <c r="D236" s="824"/>
      <c r="E236" s="824"/>
      <c r="F236" s="824"/>
      <c r="G236" s="824"/>
      <c r="H236" s="825"/>
    </row>
    <row r="237" spans="1:8" ht="46.5" customHeight="1" hidden="1">
      <c r="A237" s="205" t="s">
        <v>94</v>
      </c>
      <c r="B237" s="203" t="s">
        <v>407</v>
      </c>
      <c r="C237" s="247" t="s">
        <v>357</v>
      </c>
      <c r="D237" s="247" t="s">
        <v>358</v>
      </c>
      <c r="E237" s="247" t="s">
        <v>408</v>
      </c>
      <c r="F237" s="247" t="s">
        <v>409</v>
      </c>
      <c r="G237" s="247" t="s">
        <v>410</v>
      </c>
      <c r="H237" s="206" t="s">
        <v>393</v>
      </c>
    </row>
    <row r="238" spans="1:8" ht="24" hidden="1">
      <c r="A238" s="207" t="s">
        <v>337</v>
      </c>
      <c r="B238" s="208" t="s">
        <v>458</v>
      </c>
      <c r="C238" s="208" t="s">
        <v>459</v>
      </c>
      <c r="D238" s="208">
        <v>34</v>
      </c>
      <c r="E238" s="208">
        <v>19</v>
      </c>
      <c r="F238" s="208">
        <v>19</v>
      </c>
      <c r="G238" s="225">
        <f aca="true" t="shared" si="29" ref="G238:G255">F238/E238</f>
        <v>1</v>
      </c>
      <c r="H238" s="215"/>
    </row>
    <row r="239" spans="1:8" ht="48" hidden="1">
      <c r="A239" s="207" t="s">
        <v>337</v>
      </c>
      <c r="B239" s="208" t="s">
        <v>460</v>
      </c>
      <c r="C239" s="208" t="s">
        <v>459</v>
      </c>
      <c r="D239" s="208">
        <v>33</v>
      </c>
      <c r="E239" s="208">
        <v>6</v>
      </c>
      <c r="F239" s="208">
        <v>1</v>
      </c>
      <c r="G239" s="225">
        <f>F239/E239</f>
        <v>0.16666666666666666</v>
      </c>
      <c r="H239" s="215"/>
    </row>
    <row r="240" spans="1:8" ht="24" hidden="1">
      <c r="A240" s="207" t="s">
        <v>337</v>
      </c>
      <c r="B240" s="208" t="s">
        <v>461</v>
      </c>
      <c r="C240" s="208" t="s">
        <v>459</v>
      </c>
      <c r="D240" s="208">
        <v>33</v>
      </c>
      <c r="E240" s="208">
        <v>0.05</v>
      </c>
      <c r="F240" s="208">
        <v>0</v>
      </c>
      <c r="G240" s="225">
        <f>F240/E240</f>
        <v>0</v>
      </c>
      <c r="H240" s="215"/>
    </row>
    <row r="241" spans="1:8" ht="24" hidden="1">
      <c r="A241" s="207" t="s">
        <v>338</v>
      </c>
      <c r="B241" s="208" t="s">
        <v>458</v>
      </c>
      <c r="C241" s="208" t="s">
        <v>459</v>
      </c>
      <c r="D241" s="208">
        <v>34</v>
      </c>
      <c r="E241" s="208">
        <v>19</v>
      </c>
      <c r="F241" s="208">
        <v>19</v>
      </c>
      <c r="G241" s="225">
        <f>F241/E241</f>
        <v>1</v>
      </c>
      <c r="H241" s="215"/>
    </row>
    <row r="242" spans="1:8" ht="48" hidden="1">
      <c r="A242" s="207" t="s">
        <v>338</v>
      </c>
      <c r="B242" s="208" t="s">
        <v>460</v>
      </c>
      <c r="C242" s="208" t="s">
        <v>459</v>
      </c>
      <c r="D242" s="208">
        <v>33</v>
      </c>
      <c r="E242" s="208">
        <v>6</v>
      </c>
      <c r="F242" s="208">
        <v>2</v>
      </c>
      <c r="G242" s="225">
        <f t="shared" si="29"/>
        <v>0.3333333333333333</v>
      </c>
      <c r="H242" s="215"/>
    </row>
    <row r="243" spans="1:8" ht="24" hidden="1">
      <c r="A243" s="207" t="s">
        <v>338</v>
      </c>
      <c r="B243" s="208" t="s">
        <v>461</v>
      </c>
      <c r="C243" s="208" t="s">
        <v>459</v>
      </c>
      <c r="D243" s="208">
        <v>33</v>
      </c>
      <c r="E243" s="208">
        <v>0.05</v>
      </c>
      <c r="F243" s="208">
        <v>0.01</v>
      </c>
      <c r="G243" s="225">
        <f t="shared" si="29"/>
        <v>0.19999999999999998</v>
      </c>
      <c r="H243" s="215"/>
    </row>
    <row r="244" spans="1:8" ht="24" hidden="1">
      <c r="A244" s="207" t="s">
        <v>339</v>
      </c>
      <c r="B244" s="208" t="s">
        <v>458</v>
      </c>
      <c r="C244" s="208" t="s">
        <v>459</v>
      </c>
      <c r="D244" s="208">
        <v>34</v>
      </c>
      <c r="E244" s="208">
        <v>19</v>
      </c>
      <c r="F244" s="208">
        <v>19</v>
      </c>
      <c r="G244" s="225">
        <f t="shared" si="29"/>
        <v>1</v>
      </c>
      <c r="H244" s="215"/>
    </row>
    <row r="245" spans="1:8" ht="48" hidden="1">
      <c r="A245" s="207" t="s">
        <v>339</v>
      </c>
      <c r="B245" s="208" t="s">
        <v>460</v>
      </c>
      <c r="C245" s="208" t="s">
        <v>459</v>
      </c>
      <c r="D245" s="208">
        <v>33</v>
      </c>
      <c r="E245" s="208">
        <v>6</v>
      </c>
      <c r="F245" s="208">
        <v>3</v>
      </c>
      <c r="G245" s="225">
        <f t="shared" si="29"/>
        <v>0.5</v>
      </c>
      <c r="H245" s="215"/>
    </row>
    <row r="246" spans="1:8" ht="24" hidden="1">
      <c r="A246" s="207" t="s">
        <v>339</v>
      </c>
      <c r="B246" s="208" t="s">
        <v>461</v>
      </c>
      <c r="C246" s="208" t="s">
        <v>459</v>
      </c>
      <c r="D246" s="208">
        <v>33</v>
      </c>
      <c r="E246" s="208">
        <v>0.05</v>
      </c>
      <c r="F246" s="208">
        <v>0.02</v>
      </c>
      <c r="G246" s="225">
        <f t="shared" si="29"/>
        <v>0.39999999999999997</v>
      </c>
      <c r="H246" s="215"/>
    </row>
    <row r="247" spans="1:8" ht="144" hidden="1">
      <c r="A247" s="207" t="s">
        <v>340</v>
      </c>
      <c r="B247" s="208" t="s">
        <v>458</v>
      </c>
      <c r="C247" s="208" t="s">
        <v>459</v>
      </c>
      <c r="D247" s="208">
        <v>34</v>
      </c>
      <c r="E247" s="208">
        <v>19</v>
      </c>
      <c r="F247" s="208">
        <v>19</v>
      </c>
      <c r="G247" s="225">
        <f t="shared" si="29"/>
        <v>1</v>
      </c>
      <c r="H247" s="215" t="s">
        <v>462</v>
      </c>
    </row>
    <row r="248" spans="1:8" ht="132" hidden="1">
      <c r="A248" s="207" t="s">
        <v>340</v>
      </c>
      <c r="B248" s="208" t="s">
        <v>460</v>
      </c>
      <c r="C248" s="208" t="s">
        <v>459</v>
      </c>
      <c r="D248" s="208">
        <v>33</v>
      </c>
      <c r="E248" s="208">
        <v>6</v>
      </c>
      <c r="F248" s="208">
        <v>4</v>
      </c>
      <c r="G248" s="225">
        <f t="shared" si="29"/>
        <v>0.6666666666666666</v>
      </c>
      <c r="H248" s="215" t="s">
        <v>463</v>
      </c>
    </row>
    <row r="249" spans="1:8" ht="120" hidden="1">
      <c r="A249" s="207" t="s">
        <v>340</v>
      </c>
      <c r="B249" s="208" t="s">
        <v>461</v>
      </c>
      <c r="C249" s="208" t="s">
        <v>459</v>
      </c>
      <c r="D249" s="208">
        <v>33</v>
      </c>
      <c r="E249" s="208">
        <v>0.05</v>
      </c>
      <c r="F249" s="208">
        <v>0.03</v>
      </c>
      <c r="G249" s="225">
        <f t="shared" si="29"/>
        <v>0.6</v>
      </c>
      <c r="H249" s="215" t="s">
        <v>368</v>
      </c>
    </row>
    <row r="250" spans="1:8" ht="24" hidden="1">
      <c r="A250" s="207" t="s">
        <v>341</v>
      </c>
      <c r="B250" s="208" t="s">
        <v>458</v>
      </c>
      <c r="C250" s="208" t="s">
        <v>459</v>
      </c>
      <c r="D250" s="208">
        <v>34</v>
      </c>
      <c r="E250" s="208">
        <v>19</v>
      </c>
      <c r="F250" s="208">
        <v>19</v>
      </c>
      <c r="G250" s="225">
        <f t="shared" si="29"/>
        <v>1</v>
      </c>
      <c r="H250" s="215"/>
    </row>
    <row r="251" spans="1:8" ht="48" hidden="1">
      <c r="A251" s="207" t="s">
        <v>341</v>
      </c>
      <c r="B251" s="208" t="s">
        <v>460</v>
      </c>
      <c r="C251" s="208" t="s">
        <v>459</v>
      </c>
      <c r="D251" s="208">
        <v>33</v>
      </c>
      <c r="E251" s="208">
        <v>6</v>
      </c>
      <c r="F251" s="248">
        <v>5</v>
      </c>
      <c r="G251" s="225">
        <f t="shared" si="29"/>
        <v>0.8333333333333334</v>
      </c>
      <c r="H251" s="249"/>
    </row>
    <row r="252" spans="1:8" ht="24" hidden="1">
      <c r="A252" s="207" t="s">
        <v>341</v>
      </c>
      <c r="B252" s="208" t="s">
        <v>461</v>
      </c>
      <c r="C252" s="208" t="s">
        <v>459</v>
      </c>
      <c r="D252" s="208">
        <v>33</v>
      </c>
      <c r="E252" s="208">
        <v>0.05</v>
      </c>
      <c r="F252" s="248">
        <v>0.04</v>
      </c>
      <c r="G252" s="225">
        <f t="shared" si="29"/>
        <v>0.7999999999999999</v>
      </c>
      <c r="H252" s="249"/>
    </row>
    <row r="253" spans="1:8" ht="132.75" hidden="1" thickBot="1">
      <c r="A253" s="212" t="s">
        <v>342</v>
      </c>
      <c r="B253" s="208" t="s">
        <v>458</v>
      </c>
      <c r="C253" s="208" t="s">
        <v>459</v>
      </c>
      <c r="D253" s="208">
        <v>34</v>
      </c>
      <c r="E253" s="208">
        <v>19</v>
      </c>
      <c r="F253" s="217">
        <v>19</v>
      </c>
      <c r="G253" s="225">
        <f t="shared" si="29"/>
        <v>1</v>
      </c>
      <c r="H253" s="215" t="s">
        <v>446</v>
      </c>
    </row>
    <row r="254" spans="1:8" ht="156.75" hidden="1" thickBot="1">
      <c r="A254" s="212" t="s">
        <v>342</v>
      </c>
      <c r="B254" s="208" t="s">
        <v>460</v>
      </c>
      <c r="C254" s="208" t="s">
        <v>459</v>
      </c>
      <c r="D254" s="208">
        <v>33</v>
      </c>
      <c r="E254" s="208">
        <v>6</v>
      </c>
      <c r="F254" s="250">
        <v>6</v>
      </c>
      <c r="G254" s="225">
        <f t="shared" si="29"/>
        <v>1</v>
      </c>
      <c r="H254" s="215" t="s">
        <v>457</v>
      </c>
    </row>
    <row r="255" spans="1:8" ht="120.75" hidden="1" thickBot="1">
      <c r="A255" s="212" t="s">
        <v>342</v>
      </c>
      <c r="B255" s="208" t="s">
        <v>461</v>
      </c>
      <c r="C255" s="208" t="s">
        <v>459</v>
      </c>
      <c r="D255" s="208">
        <v>33</v>
      </c>
      <c r="E255" s="208">
        <v>0.05</v>
      </c>
      <c r="F255" s="217">
        <v>0.05</v>
      </c>
      <c r="G255" s="225">
        <f t="shared" si="29"/>
        <v>1</v>
      </c>
      <c r="H255" s="215" t="s">
        <v>447</v>
      </c>
    </row>
    <row r="256" ht="12.75" thickBot="1"/>
    <row r="257" spans="1:8" ht="25.5" customHeight="1">
      <c r="A257" s="823" t="s">
        <v>411</v>
      </c>
      <c r="B257" s="824"/>
      <c r="C257" s="824"/>
      <c r="D257" s="824"/>
      <c r="E257" s="824"/>
      <c r="F257" s="824"/>
      <c r="G257" s="824"/>
      <c r="H257" s="825"/>
    </row>
    <row r="258" spans="1:8" ht="53.25" customHeight="1">
      <c r="A258" s="205" t="s">
        <v>95</v>
      </c>
      <c r="B258" s="203" t="s">
        <v>407</v>
      </c>
      <c r="C258" s="247" t="s">
        <v>357</v>
      </c>
      <c r="D258" s="247" t="s">
        <v>370</v>
      </c>
      <c r="E258" s="247" t="s">
        <v>412</v>
      </c>
      <c r="F258" s="247" t="s">
        <v>413</v>
      </c>
      <c r="G258" s="247" t="s">
        <v>414</v>
      </c>
      <c r="H258" s="206" t="s">
        <v>393</v>
      </c>
    </row>
    <row r="259" spans="1:8" ht="16.5" customHeight="1">
      <c r="A259" s="207" t="s">
        <v>344</v>
      </c>
      <c r="B259" s="208" t="s">
        <v>458</v>
      </c>
      <c r="C259" s="208" t="s">
        <v>459</v>
      </c>
      <c r="D259" s="208">
        <v>34</v>
      </c>
      <c r="E259" s="208">
        <v>19</v>
      </c>
      <c r="F259" s="208">
        <v>19</v>
      </c>
      <c r="G259" s="225">
        <f aca="true" t="shared" si="30" ref="G259">F259/E259</f>
        <v>1</v>
      </c>
      <c r="H259" s="215" t="s">
        <v>464</v>
      </c>
    </row>
    <row r="260" spans="1:8" ht="16.5" customHeight="1">
      <c r="A260" s="207" t="s">
        <v>344</v>
      </c>
      <c r="B260" s="208" t="s">
        <v>460</v>
      </c>
      <c r="C260" s="208" t="s">
        <v>459</v>
      </c>
      <c r="D260" s="208">
        <v>33</v>
      </c>
      <c r="E260" s="208">
        <v>12</v>
      </c>
      <c r="F260" s="208">
        <v>1</v>
      </c>
      <c r="G260" s="225">
        <f>F260/E260</f>
        <v>0.08333333333333333</v>
      </c>
      <c r="H260" s="215" t="s">
        <v>466</v>
      </c>
    </row>
    <row r="261" spans="1:8" ht="16.5" customHeight="1">
      <c r="A261" s="207" t="s">
        <v>344</v>
      </c>
      <c r="B261" s="208" t="s">
        <v>461</v>
      </c>
      <c r="C261" s="208" t="s">
        <v>459</v>
      </c>
      <c r="D261" s="208">
        <v>33</v>
      </c>
      <c r="E261" s="208">
        <v>0.25</v>
      </c>
      <c r="F261" s="208">
        <v>0.005</v>
      </c>
      <c r="G261" s="225">
        <f>F261/E261</f>
        <v>0.02</v>
      </c>
      <c r="H261" s="215" t="s">
        <v>465</v>
      </c>
    </row>
    <row r="262" spans="1:8" ht="16.5" customHeight="1">
      <c r="A262" s="216" t="s">
        <v>345</v>
      </c>
      <c r="B262" s="217" t="s">
        <v>458</v>
      </c>
      <c r="C262" s="217" t="s">
        <v>459</v>
      </c>
      <c r="D262" s="217">
        <v>34</v>
      </c>
      <c r="E262" s="217">
        <v>19</v>
      </c>
      <c r="F262" s="217">
        <v>19</v>
      </c>
      <c r="G262" s="230">
        <f aca="true" t="shared" si="31" ref="G262:G264">F262/E262</f>
        <v>1</v>
      </c>
      <c r="H262" s="219" t="s">
        <v>469</v>
      </c>
    </row>
    <row r="263" spans="1:8" ht="16.5" customHeight="1">
      <c r="A263" s="216" t="s">
        <v>345</v>
      </c>
      <c r="B263" s="217" t="s">
        <v>460</v>
      </c>
      <c r="C263" s="217" t="s">
        <v>459</v>
      </c>
      <c r="D263" s="217">
        <v>33</v>
      </c>
      <c r="E263" s="217">
        <v>12</v>
      </c>
      <c r="F263" s="217">
        <v>2</v>
      </c>
      <c r="G263" s="230">
        <f t="shared" si="31"/>
        <v>0.16666666666666666</v>
      </c>
      <c r="H263" s="219" t="s">
        <v>471</v>
      </c>
    </row>
    <row r="264" spans="1:8" ht="16.5" customHeight="1">
      <c r="A264" s="216" t="s">
        <v>345</v>
      </c>
      <c r="B264" s="217" t="s">
        <v>461</v>
      </c>
      <c r="C264" s="217" t="s">
        <v>459</v>
      </c>
      <c r="D264" s="217">
        <v>33</v>
      </c>
      <c r="E264" s="217">
        <v>0.25</v>
      </c>
      <c r="F264" s="217">
        <v>0.01</v>
      </c>
      <c r="G264" s="230">
        <f t="shared" si="31"/>
        <v>0.04</v>
      </c>
      <c r="H264" s="219" t="s">
        <v>470</v>
      </c>
    </row>
    <row r="265" spans="1:8" ht="16.5" customHeight="1">
      <c r="A265" s="231" t="s">
        <v>346</v>
      </c>
      <c r="B265" s="220" t="s">
        <v>458</v>
      </c>
      <c r="C265" s="220" t="s">
        <v>459</v>
      </c>
      <c r="D265" s="220">
        <v>34</v>
      </c>
      <c r="E265" s="220">
        <v>19</v>
      </c>
      <c r="F265" s="220">
        <v>19</v>
      </c>
      <c r="G265" s="232">
        <f aca="true" t="shared" si="32" ref="G265:G266">F265/E265</f>
        <v>1</v>
      </c>
      <c r="H265" s="234" t="s">
        <v>480</v>
      </c>
    </row>
    <row r="266" spans="1:8" ht="16.5" customHeight="1">
      <c r="A266" s="231" t="s">
        <v>346</v>
      </c>
      <c r="B266" s="220" t="s">
        <v>460</v>
      </c>
      <c r="C266" s="220" t="s">
        <v>459</v>
      </c>
      <c r="D266" s="220">
        <v>33</v>
      </c>
      <c r="E266" s="220">
        <v>12</v>
      </c>
      <c r="F266" s="220">
        <v>3</v>
      </c>
      <c r="G266" s="232">
        <f t="shared" si="32"/>
        <v>0.25</v>
      </c>
      <c r="H266" s="234" t="s">
        <v>481</v>
      </c>
    </row>
    <row r="267" spans="1:8" ht="16.5" customHeight="1">
      <c r="A267" s="231" t="s">
        <v>346</v>
      </c>
      <c r="B267" s="220" t="s">
        <v>461</v>
      </c>
      <c r="C267" s="220" t="s">
        <v>459</v>
      </c>
      <c r="D267" s="220">
        <v>33</v>
      </c>
      <c r="E267" s="220">
        <v>0.25</v>
      </c>
      <c r="F267" s="220">
        <v>0.015</v>
      </c>
      <c r="G267" s="232">
        <f>F267/E267</f>
        <v>0.06</v>
      </c>
      <c r="H267" s="234" t="s">
        <v>482</v>
      </c>
    </row>
    <row r="268" spans="1:8" ht="16.5" customHeight="1">
      <c r="A268" s="207" t="s">
        <v>347</v>
      </c>
      <c r="B268" s="208"/>
      <c r="C268" s="208"/>
      <c r="D268" s="208"/>
      <c r="E268" s="208"/>
      <c r="F268" s="208"/>
      <c r="G268" s="208" t="e">
        <f aca="true" t="shared" si="33" ref="G268:G276">F268/E268</f>
        <v>#DIV/0!</v>
      </c>
      <c r="H268" s="215"/>
    </row>
    <row r="269" spans="1:8" ht="16.5" customHeight="1">
      <c r="A269" s="207" t="s">
        <v>348</v>
      </c>
      <c r="B269" s="208"/>
      <c r="C269" s="208"/>
      <c r="D269" s="208"/>
      <c r="E269" s="208"/>
      <c r="F269" s="208"/>
      <c r="G269" s="208" t="e">
        <f t="shared" si="33"/>
        <v>#DIV/0!</v>
      </c>
      <c r="H269" s="215"/>
    </row>
    <row r="270" spans="1:8" ht="16.5" customHeight="1">
      <c r="A270" s="207" t="s">
        <v>349</v>
      </c>
      <c r="B270" s="208"/>
      <c r="C270" s="208"/>
      <c r="D270" s="208"/>
      <c r="E270" s="208"/>
      <c r="F270" s="208"/>
      <c r="G270" s="208" t="e">
        <f t="shared" si="33"/>
        <v>#DIV/0!</v>
      </c>
      <c r="H270" s="215"/>
    </row>
    <row r="271" spans="1:8" ht="15">
      <c r="A271" s="207" t="s">
        <v>337</v>
      </c>
      <c r="B271" s="208"/>
      <c r="C271" s="208"/>
      <c r="D271" s="208"/>
      <c r="E271" s="208"/>
      <c r="F271" s="208"/>
      <c r="G271" s="208" t="e">
        <f t="shared" si="33"/>
        <v>#DIV/0!</v>
      </c>
      <c r="H271" s="215"/>
    </row>
    <row r="272" spans="1:8" ht="15">
      <c r="A272" s="207" t="s">
        <v>338</v>
      </c>
      <c r="B272" s="208"/>
      <c r="C272" s="208"/>
      <c r="D272" s="208"/>
      <c r="E272" s="208"/>
      <c r="F272" s="208"/>
      <c r="G272" s="208" t="e">
        <f t="shared" si="33"/>
        <v>#DIV/0!</v>
      </c>
      <c r="H272" s="215"/>
    </row>
    <row r="273" spans="1:8" ht="15">
      <c r="A273" s="207" t="s">
        <v>339</v>
      </c>
      <c r="B273" s="208"/>
      <c r="C273" s="208"/>
      <c r="D273" s="208"/>
      <c r="E273" s="208"/>
      <c r="F273" s="208"/>
      <c r="G273" s="208" t="e">
        <f t="shared" si="33"/>
        <v>#DIV/0!</v>
      </c>
      <c r="H273" s="215"/>
    </row>
    <row r="274" spans="1:8" ht="15">
      <c r="A274" s="207" t="s">
        <v>340</v>
      </c>
      <c r="B274" s="208"/>
      <c r="C274" s="208"/>
      <c r="D274" s="208"/>
      <c r="E274" s="208"/>
      <c r="F274" s="208"/>
      <c r="G274" s="208" t="e">
        <f t="shared" si="33"/>
        <v>#DIV/0!</v>
      </c>
      <c r="H274" s="215"/>
    </row>
    <row r="275" spans="1:8" ht="15">
      <c r="A275" s="207" t="s">
        <v>341</v>
      </c>
      <c r="B275" s="208"/>
      <c r="C275" s="208"/>
      <c r="D275" s="208"/>
      <c r="E275" s="208"/>
      <c r="F275" s="208"/>
      <c r="G275" s="208" t="e">
        <f t="shared" si="33"/>
        <v>#DIV/0!</v>
      </c>
      <c r="H275" s="215"/>
    </row>
    <row r="276" spans="1:8" ht="12.75" thickBot="1">
      <c r="A276" s="212" t="s">
        <v>342</v>
      </c>
      <c r="B276" s="223"/>
      <c r="C276" s="223"/>
      <c r="D276" s="223"/>
      <c r="E276" s="223"/>
      <c r="F276" s="223"/>
      <c r="G276" s="223" t="e">
        <f t="shared" si="33"/>
        <v>#DIV/0!</v>
      </c>
      <c r="H276" s="224"/>
    </row>
    <row r="278" spans="1:8" ht="15" hidden="1">
      <c r="A278" s="823" t="s">
        <v>415</v>
      </c>
      <c r="B278" s="824"/>
      <c r="C278" s="824"/>
      <c r="D278" s="824"/>
      <c r="E278" s="824"/>
      <c r="F278" s="824"/>
      <c r="G278" s="824"/>
      <c r="H278" s="825"/>
    </row>
    <row r="279" spans="1:8" ht="54.75" customHeight="1" hidden="1">
      <c r="A279" s="205" t="s">
        <v>115</v>
      </c>
      <c r="B279" s="203" t="s">
        <v>407</v>
      </c>
      <c r="C279" s="247" t="s">
        <v>357</v>
      </c>
      <c r="D279" s="247" t="s">
        <v>375</v>
      </c>
      <c r="E279" s="247" t="s">
        <v>416</v>
      </c>
      <c r="F279" s="247" t="s">
        <v>417</v>
      </c>
      <c r="G279" s="247" t="s">
        <v>418</v>
      </c>
      <c r="H279" s="206" t="s">
        <v>393</v>
      </c>
    </row>
    <row r="280" spans="1:8" ht="16.5" customHeight="1" hidden="1">
      <c r="A280" s="207" t="s">
        <v>344</v>
      </c>
      <c r="B280" s="208"/>
      <c r="C280" s="208"/>
      <c r="D280" s="208"/>
      <c r="E280" s="208"/>
      <c r="F280" s="208"/>
      <c r="G280" s="208" t="e">
        <f>F280/E280</f>
        <v>#DIV/0!</v>
      </c>
      <c r="H280" s="215"/>
    </row>
    <row r="281" spans="1:8" ht="16.5" customHeight="1" hidden="1">
      <c r="A281" s="207" t="s">
        <v>345</v>
      </c>
      <c r="B281" s="208"/>
      <c r="C281" s="208"/>
      <c r="D281" s="208"/>
      <c r="E281" s="208"/>
      <c r="F281" s="208"/>
      <c r="G281" s="208" t="e">
        <f aca="true" t="shared" si="34" ref="G281:G291">F281/E281</f>
        <v>#DIV/0!</v>
      </c>
      <c r="H281" s="215"/>
    </row>
    <row r="282" spans="1:8" ht="16.5" customHeight="1" hidden="1">
      <c r="A282" s="207" t="s">
        <v>346</v>
      </c>
      <c r="B282" s="208"/>
      <c r="C282" s="208"/>
      <c r="D282" s="208"/>
      <c r="E282" s="208"/>
      <c r="F282" s="208"/>
      <c r="G282" s="208" t="e">
        <f t="shared" si="34"/>
        <v>#DIV/0!</v>
      </c>
      <c r="H282" s="215"/>
    </row>
    <row r="283" spans="1:8" ht="16.5" customHeight="1" hidden="1">
      <c r="A283" s="207" t="s">
        <v>347</v>
      </c>
      <c r="B283" s="208"/>
      <c r="C283" s="208"/>
      <c r="D283" s="208"/>
      <c r="E283" s="208"/>
      <c r="F283" s="208"/>
      <c r="G283" s="208" t="e">
        <f t="shared" si="34"/>
        <v>#DIV/0!</v>
      </c>
      <c r="H283" s="215"/>
    </row>
    <row r="284" spans="1:8" ht="16.5" customHeight="1" hidden="1">
      <c r="A284" s="207" t="s">
        <v>348</v>
      </c>
      <c r="B284" s="208"/>
      <c r="C284" s="208"/>
      <c r="D284" s="208"/>
      <c r="E284" s="208"/>
      <c r="F284" s="208"/>
      <c r="G284" s="208" t="e">
        <f t="shared" si="34"/>
        <v>#DIV/0!</v>
      </c>
      <c r="H284" s="215"/>
    </row>
    <row r="285" spans="1:8" ht="16.5" customHeight="1" hidden="1">
      <c r="A285" s="207" t="s">
        <v>349</v>
      </c>
      <c r="B285" s="208"/>
      <c r="C285" s="208"/>
      <c r="D285" s="208"/>
      <c r="E285" s="208"/>
      <c r="F285" s="208"/>
      <c r="G285" s="208" t="e">
        <f t="shared" si="34"/>
        <v>#DIV/0!</v>
      </c>
      <c r="H285" s="215"/>
    </row>
    <row r="286" spans="1:8" ht="15" hidden="1">
      <c r="A286" s="207" t="s">
        <v>337</v>
      </c>
      <c r="B286" s="208"/>
      <c r="C286" s="208"/>
      <c r="D286" s="208"/>
      <c r="E286" s="208"/>
      <c r="F286" s="208"/>
      <c r="G286" s="208" t="e">
        <f t="shared" si="34"/>
        <v>#DIV/0!</v>
      </c>
      <c r="H286" s="215"/>
    </row>
    <row r="287" spans="1:8" ht="15" hidden="1">
      <c r="A287" s="207" t="s">
        <v>338</v>
      </c>
      <c r="B287" s="208"/>
      <c r="C287" s="208"/>
      <c r="D287" s="208"/>
      <c r="E287" s="208"/>
      <c r="F287" s="208"/>
      <c r="G287" s="208" t="e">
        <f t="shared" si="34"/>
        <v>#DIV/0!</v>
      </c>
      <c r="H287" s="215"/>
    </row>
    <row r="288" spans="1:8" ht="15" hidden="1">
      <c r="A288" s="207" t="s">
        <v>339</v>
      </c>
      <c r="B288" s="208"/>
      <c r="C288" s="208"/>
      <c r="D288" s="208"/>
      <c r="E288" s="208"/>
      <c r="F288" s="208"/>
      <c r="G288" s="208" t="e">
        <f t="shared" si="34"/>
        <v>#DIV/0!</v>
      </c>
      <c r="H288" s="215"/>
    </row>
    <row r="289" spans="1:8" ht="15" hidden="1">
      <c r="A289" s="207" t="s">
        <v>340</v>
      </c>
      <c r="B289" s="208"/>
      <c r="C289" s="208"/>
      <c r="D289" s="208"/>
      <c r="E289" s="208"/>
      <c r="F289" s="208"/>
      <c r="G289" s="208" t="e">
        <f t="shared" si="34"/>
        <v>#DIV/0!</v>
      </c>
      <c r="H289" s="215"/>
    </row>
    <row r="290" spans="1:8" ht="15" hidden="1">
      <c r="A290" s="207" t="s">
        <v>341</v>
      </c>
      <c r="B290" s="208"/>
      <c r="C290" s="208"/>
      <c r="D290" s="208"/>
      <c r="E290" s="208"/>
      <c r="F290" s="208"/>
      <c r="G290" s="208" t="e">
        <f t="shared" si="34"/>
        <v>#DIV/0!</v>
      </c>
      <c r="H290" s="215"/>
    </row>
    <row r="291" spans="1:8" ht="12.75" hidden="1" thickBot="1">
      <c r="A291" s="212" t="s">
        <v>342</v>
      </c>
      <c r="B291" s="223"/>
      <c r="C291" s="223"/>
      <c r="D291" s="223"/>
      <c r="E291" s="223"/>
      <c r="F291" s="223"/>
      <c r="G291" s="223" t="e">
        <f t="shared" si="34"/>
        <v>#DIV/0!</v>
      </c>
      <c r="H291" s="224"/>
    </row>
    <row r="292" ht="12.75" hidden="1" thickBot="1"/>
    <row r="293" spans="1:8" ht="15" hidden="1">
      <c r="A293" s="823" t="s">
        <v>419</v>
      </c>
      <c r="B293" s="824"/>
      <c r="C293" s="824"/>
      <c r="D293" s="824"/>
      <c r="E293" s="824"/>
      <c r="F293" s="824"/>
      <c r="G293" s="824"/>
      <c r="H293" s="825"/>
    </row>
    <row r="294" spans="1:8" ht="52.5" customHeight="1" hidden="1">
      <c r="A294" s="205" t="s">
        <v>116</v>
      </c>
      <c r="B294" s="203" t="s">
        <v>407</v>
      </c>
      <c r="C294" s="247" t="s">
        <v>357</v>
      </c>
      <c r="D294" s="247" t="s">
        <v>380</v>
      </c>
      <c r="E294" s="247" t="s">
        <v>420</v>
      </c>
      <c r="F294" s="247" t="s">
        <v>421</v>
      </c>
      <c r="G294" s="247" t="s">
        <v>422</v>
      </c>
      <c r="H294" s="206" t="s">
        <v>393</v>
      </c>
    </row>
    <row r="295" spans="1:8" ht="16.5" customHeight="1" hidden="1">
      <c r="A295" s="207" t="s">
        <v>344</v>
      </c>
      <c r="B295" s="208"/>
      <c r="C295" s="208"/>
      <c r="D295" s="208"/>
      <c r="E295" s="208"/>
      <c r="F295" s="208"/>
      <c r="G295" s="208" t="e">
        <f>F295/E295</f>
        <v>#DIV/0!</v>
      </c>
      <c r="H295" s="215"/>
    </row>
    <row r="296" spans="1:8" ht="16.5" customHeight="1" hidden="1">
      <c r="A296" s="207" t="s">
        <v>345</v>
      </c>
      <c r="B296" s="208"/>
      <c r="C296" s="208"/>
      <c r="D296" s="208"/>
      <c r="E296" s="208"/>
      <c r="F296" s="208"/>
      <c r="G296" s="208" t="e">
        <f aca="true" t="shared" si="35" ref="G296:G306">F296/E296</f>
        <v>#DIV/0!</v>
      </c>
      <c r="H296" s="215"/>
    </row>
    <row r="297" spans="1:8" ht="16.5" customHeight="1" hidden="1">
      <c r="A297" s="207" t="s">
        <v>346</v>
      </c>
      <c r="B297" s="208"/>
      <c r="C297" s="208"/>
      <c r="D297" s="208"/>
      <c r="E297" s="208"/>
      <c r="F297" s="208"/>
      <c r="G297" s="208" t="e">
        <f t="shared" si="35"/>
        <v>#DIV/0!</v>
      </c>
      <c r="H297" s="215"/>
    </row>
    <row r="298" spans="1:8" ht="16.5" customHeight="1" hidden="1">
      <c r="A298" s="207" t="s">
        <v>347</v>
      </c>
      <c r="B298" s="208"/>
      <c r="C298" s="208"/>
      <c r="D298" s="208"/>
      <c r="E298" s="208"/>
      <c r="F298" s="208"/>
      <c r="G298" s="208" t="e">
        <f t="shared" si="35"/>
        <v>#DIV/0!</v>
      </c>
      <c r="H298" s="215"/>
    </row>
    <row r="299" spans="1:8" ht="16.5" customHeight="1" hidden="1">
      <c r="A299" s="207" t="s">
        <v>348</v>
      </c>
      <c r="B299" s="208"/>
      <c r="C299" s="208"/>
      <c r="D299" s="208"/>
      <c r="E299" s="208"/>
      <c r="F299" s="208"/>
      <c r="G299" s="208" t="e">
        <f t="shared" si="35"/>
        <v>#DIV/0!</v>
      </c>
      <c r="H299" s="215"/>
    </row>
    <row r="300" spans="1:8" ht="16.5" customHeight="1" hidden="1">
      <c r="A300" s="207" t="s">
        <v>349</v>
      </c>
      <c r="B300" s="208"/>
      <c r="C300" s="208"/>
      <c r="D300" s="208"/>
      <c r="E300" s="208"/>
      <c r="F300" s="208"/>
      <c r="G300" s="208" t="e">
        <f t="shared" si="35"/>
        <v>#DIV/0!</v>
      </c>
      <c r="H300" s="215"/>
    </row>
    <row r="301" spans="1:8" ht="15" hidden="1">
      <c r="A301" s="207" t="s">
        <v>337</v>
      </c>
      <c r="B301" s="208"/>
      <c r="C301" s="208"/>
      <c r="D301" s="208"/>
      <c r="E301" s="208"/>
      <c r="F301" s="208"/>
      <c r="G301" s="208" t="e">
        <f t="shared" si="35"/>
        <v>#DIV/0!</v>
      </c>
      <c r="H301" s="215"/>
    </row>
    <row r="302" spans="1:8" ht="15" hidden="1">
      <c r="A302" s="207" t="s">
        <v>338</v>
      </c>
      <c r="B302" s="208"/>
      <c r="C302" s="208"/>
      <c r="D302" s="208"/>
      <c r="E302" s="208"/>
      <c r="F302" s="208"/>
      <c r="G302" s="208" t="e">
        <f t="shared" si="35"/>
        <v>#DIV/0!</v>
      </c>
      <c r="H302" s="215"/>
    </row>
    <row r="303" spans="1:8" ht="15" hidden="1">
      <c r="A303" s="207" t="s">
        <v>339</v>
      </c>
      <c r="B303" s="208"/>
      <c r="C303" s="208"/>
      <c r="D303" s="208"/>
      <c r="E303" s="208"/>
      <c r="F303" s="208"/>
      <c r="G303" s="208" t="e">
        <f t="shared" si="35"/>
        <v>#DIV/0!</v>
      </c>
      <c r="H303" s="215"/>
    </row>
    <row r="304" spans="1:8" ht="15" hidden="1">
      <c r="A304" s="207" t="s">
        <v>340</v>
      </c>
      <c r="B304" s="208"/>
      <c r="C304" s="208"/>
      <c r="D304" s="208"/>
      <c r="E304" s="208"/>
      <c r="F304" s="208"/>
      <c r="G304" s="208" t="e">
        <f t="shared" si="35"/>
        <v>#DIV/0!</v>
      </c>
      <c r="H304" s="215"/>
    </row>
    <row r="305" spans="1:8" ht="15" hidden="1">
      <c r="A305" s="207" t="s">
        <v>341</v>
      </c>
      <c r="B305" s="208"/>
      <c r="C305" s="208"/>
      <c r="D305" s="208"/>
      <c r="E305" s="208"/>
      <c r="F305" s="208"/>
      <c r="G305" s="208" t="e">
        <f t="shared" si="35"/>
        <v>#DIV/0!</v>
      </c>
      <c r="H305" s="215"/>
    </row>
    <row r="306" spans="1:8" ht="12.75" hidden="1" thickBot="1">
      <c r="A306" s="212" t="s">
        <v>342</v>
      </c>
      <c r="B306" s="223"/>
      <c r="C306" s="223"/>
      <c r="D306" s="223"/>
      <c r="E306" s="223"/>
      <c r="F306" s="223"/>
      <c r="G306" s="223" t="e">
        <f t="shared" si="35"/>
        <v>#DIV/0!</v>
      </c>
      <c r="H306" s="224"/>
    </row>
    <row r="307" ht="12.75" hidden="1" thickBot="1"/>
    <row r="308" spans="1:8" ht="15" hidden="1">
      <c r="A308" s="823" t="s">
        <v>423</v>
      </c>
      <c r="B308" s="824"/>
      <c r="C308" s="824"/>
      <c r="D308" s="824"/>
      <c r="E308" s="824"/>
      <c r="F308" s="824"/>
      <c r="G308" s="824"/>
      <c r="H308" s="825"/>
    </row>
    <row r="309" spans="1:8" ht="63.75" customHeight="1" hidden="1">
      <c r="A309" s="205" t="s">
        <v>119</v>
      </c>
      <c r="B309" s="203" t="s">
        <v>407</v>
      </c>
      <c r="C309" s="247" t="s">
        <v>357</v>
      </c>
      <c r="D309" s="247" t="s">
        <v>385</v>
      </c>
      <c r="E309" s="247" t="s">
        <v>424</v>
      </c>
      <c r="F309" s="247" t="s">
        <v>425</v>
      </c>
      <c r="G309" s="247" t="s">
        <v>426</v>
      </c>
      <c r="H309" s="206" t="s">
        <v>393</v>
      </c>
    </row>
    <row r="310" spans="1:8" ht="15" hidden="1">
      <c r="A310" s="207" t="s">
        <v>344</v>
      </c>
      <c r="B310" s="208"/>
      <c r="C310" s="208"/>
      <c r="D310" s="208"/>
      <c r="E310" s="208"/>
      <c r="F310" s="208"/>
      <c r="G310" s="208" t="e">
        <f>F310/E310</f>
        <v>#DIV/0!</v>
      </c>
      <c r="H310" s="215"/>
    </row>
    <row r="311" spans="1:8" ht="15" hidden="1">
      <c r="A311" s="207" t="s">
        <v>345</v>
      </c>
      <c r="B311" s="208"/>
      <c r="C311" s="208"/>
      <c r="D311" s="208"/>
      <c r="E311" s="208"/>
      <c r="F311" s="208"/>
      <c r="G311" s="208" t="e">
        <f aca="true" t="shared" si="36" ref="G311:G321">F311/E311</f>
        <v>#DIV/0!</v>
      </c>
      <c r="H311" s="215"/>
    </row>
    <row r="312" spans="1:8" ht="15" hidden="1">
      <c r="A312" s="207" t="s">
        <v>346</v>
      </c>
      <c r="B312" s="208"/>
      <c r="C312" s="208"/>
      <c r="D312" s="208"/>
      <c r="E312" s="208"/>
      <c r="F312" s="208"/>
      <c r="G312" s="208" t="e">
        <f t="shared" si="36"/>
        <v>#DIV/0!</v>
      </c>
      <c r="H312" s="215"/>
    </row>
    <row r="313" spans="1:8" ht="15" hidden="1">
      <c r="A313" s="207" t="s">
        <v>347</v>
      </c>
      <c r="B313" s="208"/>
      <c r="C313" s="208"/>
      <c r="D313" s="208"/>
      <c r="E313" s="208"/>
      <c r="F313" s="208"/>
      <c r="G313" s="208" t="e">
        <f t="shared" si="36"/>
        <v>#DIV/0!</v>
      </c>
      <c r="H313" s="215"/>
    </row>
    <row r="314" spans="1:8" ht="15" hidden="1">
      <c r="A314" s="207" t="s">
        <v>348</v>
      </c>
      <c r="B314" s="208"/>
      <c r="C314" s="208"/>
      <c r="D314" s="208"/>
      <c r="E314" s="208"/>
      <c r="F314" s="208"/>
      <c r="G314" s="208" t="e">
        <f t="shared" si="36"/>
        <v>#DIV/0!</v>
      </c>
      <c r="H314" s="215"/>
    </row>
    <row r="315" spans="1:8" ht="15" hidden="1">
      <c r="A315" s="207" t="s">
        <v>349</v>
      </c>
      <c r="B315" s="208"/>
      <c r="C315" s="208"/>
      <c r="D315" s="208"/>
      <c r="E315" s="208"/>
      <c r="F315" s="208"/>
      <c r="G315" s="208" t="e">
        <f t="shared" si="36"/>
        <v>#DIV/0!</v>
      </c>
      <c r="H315" s="215"/>
    </row>
    <row r="316" spans="1:8" ht="15" hidden="1">
      <c r="A316" s="207" t="s">
        <v>337</v>
      </c>
      <c r="B316" s="208"/>
      <c r="C316" s="208"/>
      <c r="D316" s="208"/>
      <c r="E316" s="208"/>
      <c r="F316" s="208"/>
      <c r="G316" s="208" t="e">
        <f t="shared" si="36"/>
        <v>#DIV/0!</v>
      </c>
      <c r="H316" s="215"/>
    </row>
    <row r="317" spans="1:8" ht="15" hidden="1">
      <c r="A317" s="207" t="s">
        <v>338</v>
      </c>
      <c r="B317" s="208"/>
      <c r="C317" s="208"/>
      <c r="D317" s="208"/>
      <c r="E317" s="208"/>
      <c r="F317" s="208"/>
      <c r="G317" s="208" t="e">
        <f t="shared" si="36"/>
        <v>#DIV/0!</v>
      </c>
      <c r="H317" s="215"/>
    </row>
    <row r="318" spans="1:8" ht="15" hidden="1">
      <c r="A318" s="207" t="s">
        <v>339</v>
      </c>
      <c r="B318" s="208"/>
      <c r="C318" s="208"/>
      <c r="D318" s="208"/>
      <c r="E318" s="208"/>
      <c r="F318" s="208"/>
      <c r="G318" s="208" t="e">
        <f t="shared" si="36"/>
        <v>#DIV/0!</v>
      </c>
      <c r="H318" s="215"/>
    </row>
    <row r="319" spans="1:8" ht="15" hidden="1">
      <c r="A319" s="207" t="s">
        <v>340</v>
      </c>
      <c r="B319" s="208"/>
      <c r="C319" s="208"/>
      <c r="D319" s="208"/>
      <c r="E319" s="208"/>
      <c r="F319" s="208"/>
      <c r="G319" s="208" t="e">
        <f t="shared" si="36"/>
        <v>#DIV/0!</v>
      </c>
      <c r="H319" s="215"/>
    </row>
    <row r="320" spans="1:8" ht="15" hidden="1">
      <c r="A320" s="207" t="s">
        <v>341</v>
      </c>
      <c r="B320" s="208"/>
      <c r="C320" s="208"/>
      <c r="D320" s="208"/>
      <c r="E320" s="208"/>
      <c r="F320" s="208"/>
      <c r="G320" s="208" t="e">
        <f t="shared" si="36"/>
        <v>#DIV/0!</v>
      </c>
      <c r="H320" s="215"/>
    </row>
    <row r="321" spans="1:8" ht="0.75" customHeight="1" thickBot="1">
      <c r="A321" s="212" t="s">
        <v>342</v>
      </c>
      <c r="B321" s="223"/>
      <c r="C321" s="223"/>
      <c r="D321" s="223"/>
      <c r="E321" s="223"/>
      <c r="F321" s="223"/>
      <c r="G321" s="223" t="e">
        <f t="shared" si="36"/>
        <v>#DIV/0!</v>
      </c>
      <c r="H321" s="224"/>
    </row>
    <row r="322" spans="1:44" ht="26.25" customHeight="1">
      <c r="A322" s="251" t="s">
        <v>49</v>
      </c>
      <c r="B322" s="252"/>
      <c r="C322" s="252"/>
      <c r="D322" s="252"/>
      <c r="E322" s="253"/>
      <c r="F322" s="253"/>
      <c r="G322" s="253"/>
      <c r="H322" s="253"/>
      <c r="I322" s="253"/>
      <c r="J322" s="253"/>
      <c r="K322" s="253"/>
      <c r="L322" s="253"/>
      <c r="M322" s="253"/>
      <c r="N322" s="253"/>
      <c r="O322" s="253"/>
      <c r="P322" s="253"/>
      <c r="Q322" s="253"/>
      <c r="R322" s="253"/>
      <c r="S322" s="253"/>
      <c r="T322" s="253"/>
      <c r="U322" s="253"/>
      <c r="V322" s="253"/>
      <c r="W322" s="253"/>
      <c r="X322" s="252"/>
      <c r="Y322" s="252"/>
      <c r="Z322" s="252"/>
      <c r="AA322" s="252"/>
      <c r="AB322" s="252"/>
      <c r="AC322" s="252"/>
      <c r="AD322" s="254"/>
      <c r="AE322" s="254"/>
      <c r="AF322" s="254"/>
      <c r="AG322" s="254"/>
      <c r="AH322" s="254"/>
      <c r="AI322" s="254"/>
      <c r="AJ322" s="255"/>
      <c r="AK322" s="255"/>
      <c r="AL322" s="256"/>
      <c r="AM322" s="256"/>
      <c r="AN322" s="256"/>
      <c r="AO322" s="256"/>
      <c r="AP322" s="256"/>
      <c r="AQ322" s="256"/>
      <c r="AR322" s="256"/>
    </row>
    <row r="323" spans="1:44" ht="26.25" customHeight="1">
      <c r="A323" s="257" t="s">
        <v>50</v>
      </c>
      <c r="B323" s="826" t="s">
        <v>51</v>
      </c>
      <c r="C323" s="827"/>
      <c r="D323" s="828"/>
      <c r="E323" s="826" t="s">
        <v>52</v>
      </c>
      <c r="F323" s="827"/>
      <c r="G323" s="827"/>
      <c r="H323" s="827"/>
      <c r="I323" s="827"/>
      <c r="J323" s="827"/>
      <c r="K323" s="827"/>
      <c r="L323" s="827"/>
      <c r="M323" s="827"/>
      <c r="N323" s="827"/>
      <c r="O323" s="252"/>
      <c r="P323" s="252"/>
      <c r="Q323" s="252"/>
      <c r="R323" s="252"/>
      <c r="S323" s="252"/>
      <c r="T323" s="252"/>
      <c r="U323" s="252"/>
      <c r="V323" s="252"/>
      <c r="W323" s="252"/>
      <c r="X323" s="252"/>
      <c r="Y323" s="252"/>
      <c r="Z323" s="252"/>
      <c r="AA323" s="252"/>
      <c r="AB323" s="252"/>
      <c r="AC323" s="252"/>
      <c r="AD323" s="254"/>
      <c r="AE323" s="254"/>
      <c r="AF323" s="254"/>
      <c r="AG323" s="254"/>
      <c r="AH323" s="254"/>
      <c r="AI323" s="254"/>
      <c r="AJ323" s="255"/>
      <c r="AK323" s="255"/>
      <c r="AL323" s="254"/>
      <c r="AM323" s="254"/>
      <c r="AN323" s="254"/>
      <c r="AO323" s="254"/>
      <c r="AP323" s="254"/>
      <c r="AQ323" s="254"/>
      <c r="AR323" s="255"/>
    </row>
    <row r="324" spans="1:44" ht="43.5" customHeight="1">
      <c r="A324" s="258">
        <v>12</v>
      </c>
      <c r="B324" s="818" t="s">
        <v>262</v>
      </c>
      <c r="C324" s="819"/>
      <c r="D324" s="820"/>
      <c r="E324" s="821" t="s">
        <v>263</v>
      </c>
      <c r="F324" s="822"/>
      <c r="G324" s="822"/>
      <c r="H324" s="822"/>
      <c r="I324" s="822"/>
      <c r="J324" s="822"/>
      <c r="K324" s="822"/>
      <c r="L324" s="822"/>
      <c r="M324" s="822"/>
      <c r="N324" s="822"/>
      <c r="O324" s="252"/>
      <c r="P324" s="252"/>
      <c r="Q324" s="252"/>
      <c r="R324" s="252"/>
      <c r="S324" s="252"/>
      <c r="T324" s="252"/>
      <c r="U324" s="252"/>
      <c r="V324" s="252"/>
      <c r="W324" s="252"/>
      <c r="X324" s="252"/>
      <c r="Y324" s="252"/>
      <c r="Z324" s="252"/>
      <c r="AA324" s="252"/>
      <c r="AB324" s="252"/>
      <c r="AC324" s="252"/>
      <c r="AD324" s="252"/>
      <c r="AE324" s="252"/>
      <c r="AF324" s="252"/>
      <c r="AG324" s="252"/>
      <c r="AH324" s="252"/>
      <c r="AI324" s="252"/>
      <c r="AJ324" s="259"/>
      <c r="AK324" s="259"/>
      <c r="AL324" s="252"/>
      <c r="AM324" s="252"/>
      <c r="AN324" s="252"/>
      <c r="AO324" s="252"/>
      <c r="AP324" s="252"/>
      <c r="AQ324" s="252"/>
      <c r="AR324" s="259"/>
    </row>
    <row r="325" spans="1:14" ht="15">
      <c r="A325" s="258">
        <v>13</v>
      </c>
      <c r="B325" s="818" t="s">
        <v>282</v>
      </c>
      <c r="C325" s="819"/>
      <c r="D325" s="820"/>
      <c r="E325" s="821" t="s">
        <v>281</v>
      </c>
      <c r="F325" s="822"/>
      <c r="G325" s="822"/>
      <c r="H325" s="822"/>
      <c r="I325" s="822"/>
      <c r="J325" s="822"/>
      <c r="K325" s="822"/>
      <c r="L325" s="822"/>
      <c r="M325" s="822"/>
      <c r="N325" s="822"/>
    </row>
  </sheetData>
  <mergeCells count="35">
    <mergeCell ref="A46:H46"/>
    <mergeCell ref="A1:B3"/>
    <mergeCell ref="C1:N1"/>
    <mergeCell ref="C2:N2"/>
    <mergeCell ref="C3:G3"/>
    <mergeCell ref="H3:N3"/>
    <mergeCell ref="A4:B4"/>
    <mergeCell ref="C4:N4"/>
    <mergeCell ref="A5:B5"/>
    <mergeCell ref="C5:N5"/>
    <mergeCell ref="A7:H7"/>
    <mergeCell ref="A16:H16"/>
    <mergeCell ref="A31:H31"/>
    <mergeCell ref="A236:H236"/>
    <mergeCell ref="A61:H61"/>
    <mergeCell ref="A76:N76"/>
    <mergeCell ref="A91:N91"/>
    <mergeCell ref="A109:N109"/>
    <mergeCell ref="A124:N124"/>
    <mergeCell ref="A139:N139"/>
    <mergeCell ref="A155:G155"/>
    <mergeCell ref="A170:G170"/>
    <mergeCell ref="A191:G191"/>
    <mergeCell ref="A206:G206"/>
    <mergeCell ref="A221:G221"/>
    <mergeCell ref="B324:D324"/>
    <mergeCell ref="E324:N324"/>
    <mergeCell ref="B325:D325"/>
    <mergeCell ref="E325:N325"/>
    <mergeCell ref="A257:H257"/>
    <mergeCell ref="A278:H278"/>
    <mergeCell ref="A293:H293"/>
    <mergeCell ref="A308:H308"/>
    <mergeCell ref="B323:D323"/>
    <mergeCell ref="E323:N323"/>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2021-05-13T01:47:05Z</dcterms:modified>
  <cp:category/>
  <cp:version/>
  <cp:contentType/>
  <cp:contentStatus/>
</cp:coreProperties>
</file>