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426"/>
  <workbookPr defaultThemeVersion="124226"/>
  <bookViews>
    <workbookView xWindow="63826" yWindow="1830" windowWidth="10245" windowHeight="9300" tabRatio="820" activeTab="1"/>
  </bookViews>
  <sheets>
    <sheet name="GESTIÓN" sheetId="5" r:id="rId1"/>
    <sheet name="INVERSIÓN" sheetId="6" r:id="rId2"/>
    <sheet name="ACTIVIDADES" sheetId="7" r:id="rId3"/>
    <sheet name="TERRITORIALIZACIÓN" sheetId="15" r:id="rId4"/>
  </sheets>
  <externalReferences>
    <externalReference r:id="rId7"/>
    <externalReference r:id="rId8"/>
  </externalReferences>
  <definedNames>
    <definedName name="_xlnm.Print_Area" localSheetId="2">'ACTIVIDADES'!$A$1:$U$40</definedName>
    <definedName name="_xlnm.Print_Area" localSheetId="0">'GESTIÓN'!$A$1:$EG$20</definedName>
    <definedName name="_xlnm.Print_Area" localSheetId="1">'INVERSIÓN'!$A$1:$EI$35</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user1</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EJ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K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L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M7" authorId="0">
      <text>
        <r>
          <rPr>
            <b/>
            <sz val="9"/>
            <rFont val="Tahoma"/>
            <family val="2"/>
          </rPr>
          <t>YULIED.PENARANDA:</t>
        </r>
        <r>
          <rPr>
            <sz val="9"/>
            <rFont val="Tahoma"/>
            <family val="2"/>
          </rPr>
          <t xml:space="preserve">
Logros obtenidos para la población objetivo, que se han alcanzado  con el cumplimiento de la meta. </t>
        </r>
      </text>
    </comment>
    <comment ref="EN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L10" authorId="0">
      <text>
        <r>
          <rPr>
            <b/>
            <sz val="9"/>
            <rFont val="Tahoma"/>
            <family val="2"/>
          </rPr>
          <t>YULIED.PENARANDA:</t>
        </r>
        <r>
          <rPr>
            <sz val="9"/>
            <rFont val="Tahoma"/>
            <family val="2"/>
          </rPr>
          <t xml:space="preserve">
Justificar De acurdo a la descripción del proyecto de inversión, durante este mes se realizaron gestiones, lo que hace que la meta se ejecute cuando se tenga un número de hectáreas recuperadas. El recurso se ejecutó por que se necesitaba personal para realizar dichas acciones de gestion, previas a la recuperación</t>
        </r>
      </text>
    </comment>
    <comment ref="DX10" authorId="0">
      <text>
        <r>
          <rPr>
            <b/>
            <sz val="9"/>
            <rFont val="Tahoma"/>
            <family val="2"/>
          </rPr>
          <t>YULIED.PENARANDA:</t>
        </r>
        <r>
          <rPr>
            <sz val="9"/>
            <rFont val="Tahoma"/>
            <family val="2"/>
          </rPr>
          <t xml:space="preserve">
Justificar por que hay avance presupuestal sin magnitud, por favor</t>
        </r>
      </text>
    </comment>
    <comment ref="DY10" authorId="1">
      <text>
        <r>
          <rPr>
            <b/>
            <sz val="9"/>
            <rFont val="Tahoma"/>
            <family val="2"/>
          </rPr>
          <t>user1:</t>
        </r>
        <r>
          <rPr>
            <sz val="9"/>
            <rFont val="Tahoma"/>
            <family val="2"/>
          </rPr>
          <t xml:space="preserve">
El avance de recursos sin magnitud, obedece a que el proyecto debe realizar  acciones  de gestión primero, para dar un resultado.</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L16" authorId="0">
      <text>
        <r>
          <rPr>
            <b/>
            <sz val="9"/>
            <rFont val="Tahoma"/>
            <family val="2"/>
          </rPr>
          <t>YULIED.PENARANDA:</t>
        </r>
        <r>
          <rPr>
            <sz val="9"/>
            <rFont val="Tahoma"/>
            <family val="2"/>
          </rPr>
          <t xml:space="preserve">
Justificar: De acurdo a la descripción del proyecto de inversión, durante este mes se realizaron gestiones, lo que hace que la meta se ejecute cuando se tenga un número de hectáreas recuperadas. El recurso se ejecutó por que se necesitaba personal para realizar dichas acciones de gestion, previas a la recuperación</t>
        </r>
      </text>
    </comment>
    <comment ref="DX16" authorId="0">
      <text>
        <r>
          <rPr>
            <b/>
            <sz val="9"/>
            <rFont val="Tahoma"/>
            <family val="2"/>
          </rPr>
          <t>YULIED.PENARANDA:</t>
        </r>
        <r>
          <rPr>
            <sz val="9"/>
            <rFont val="Tahoma"/>
            <family val="2"/>
          </rPr>
          <t xml:space="preserve">
Justificar por que hay avance presupuestal sin magnitud, por favor</t>
        </r>
      </text>
    </comment>
    <comment ref="DY16" authorId="1">
      <text>
        <r>
          <rPr>
            <b/>
            <sz val="9"/>
            <rFont val="Tahoma"/>
            <family val="2"/>
          </rPr>
          <t>user1:</t>
        </r>
        <r>
          <rPr>
            <sz val="9"/>
            <rFont val="Tahoma"/>
            <family val="2"/>
          </rPr>
          <t xml:space="preserve">
Se analizaron elementos básicos que orienten a la estructuración de senderos en Lagos de Torca.
Con el fin de avanzar en un escenario de concertación con los floricultores localizados al interior de la reserva, se avanzó en una propuesta de piloto que oriente al proceso de transición tendiente al desarrollo de actividades con principios de sostenibilidad, mejorando la conectividad funcional al interior de la reserva forestal productora.
Se elaboró y se consolidó la base de datos de predios con previabilidad técnica y jurídica, para adelantar las visitas de caracterización técnica, ambiental y socioeconómica de los mismos, con miras a la elaboración de estudios previos (estudios de títulos y levantamientos topográficos).
Se adelantó la programación de actividades de adquisición para el año 2020, y lo correspondiente a los años 2021 a 2024 conforme a las condiciones definidas para cada caso.
Se avanzó en la elaboración de los estudios previos para la suscripción de un convenio con el PNUD para contar con un documento de tipologías de estrategias de conservación en la ruralidad del Distrito Capital.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L22" authorId="0">
      <text>
        <r>
          <rPr>
            <b/>
            <sz val="9"/>
            <rFont val="Tahoma"/>
            <family val="2"/>
          </rPr>
          <t>YULIED.PENARANDA:</t>
        </r>
        <r>
          <rPr>
            <sz val="9"/>
            <rFont val="Tahoma"/>
            <family val="2"/>
          </rPr>
          <t xml:space="preserve">
Justificar: De acurdo a la descripción del proyecto de inversión, durante este mes se realizaron gestiones, lo que hace que la meta se ejecute cuando se tenga un número de hectáreas recuperadas. El recurso se ejecutó por que se necesitaba personal para realizar dichas acciones de gestion, previas a la recuperación, lo que dice el proyecto es que hasta el mes de diciembre se verá reflejada el avance de magnitud</t>
        </r>
      </text>
    </comment>
    <comment ref="DX22" authorId="0">
      <text>
        <r>
          <rPr>
            <b/>
            <sz val="9"/>
            <rFont val="Tahoma"/>
            <family val="2"/>
          </rPr>
          <t>YULIED.PENARANDA:</t>
        </r>
        <r>
          <rPr>
            <sz val="9"/>
            <rFont val="Tahoma"/>
            <family val="2"/>
          </rPr>
          <t xml:space="preserve">
Justificar por que hay avance presupuestal sin magnitud, por favor</t>
        </r>
      </text>
    </comment>
    <comment ref="DY22" authorId="1">
      <text>
        <r>
          <rPr>
            <b/>
            <sz val="9"/>
            <rFont val="Tahoma"/>
            <family val="2"/>
          </rPr>
          <t>user1:</t>
        </r>
        <r>
          <rPr>
            <sz val="9"/>
            <rFont val="Tahoma"/>
            <family val="2"/>
          </rPr>
          <t xml:space="preserve">
Se analizaron elementos básicos que orienten a la estructuración de senderos en Lagos de Torca.
Con el fin de avanzar en un escenario de concertación con los floricultores localizados al interior de la reserva, se avanzó en una propuesta de piloto que oriente al proceso de transición tendiente al desarrollo de actividades con principios de sostenibilidad, mejorando la conectividad funcional al interior de la reserva forestal productora.
Se elaboró y se consolidó la base de datos de predios con previabilidad técnica y jurídica, para adelantar las visitas de caracterización técnica, ambiental y socioeconómica de los mismos, con miras a la elaboración de estudios previos (estudios de títulos y levantamientos topográficos).
Se adelantó la programación de actividades de adquisición para el año 2020, y lo correspondiente a los años 2021 a 2024 conforme a las condiciones definidas para cada caso.
Se avanzó en la elaboración de los estudios previos para la suscripción de un convenio con el PNUD para contar con un documento de tipologías de estrategias de conservación en la ruralidad del Distrito Capital.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B15" authorId="0">
      <text>
        <r>
          <rPr>
            <b/>
            <sz val="9"/>
            <rFont val="Tahoma"/>
            <family val="2"/>
          </rPr>
          <t>YULIED.PENARANDA:</t>
        </r>
        <r>
          <rPr>
            <sz val="9"/>
            <rFont val="Tahoma"/>
            <family val="2"/>
          </rPr>
          <t xml:space="preserve">
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r>
      </text>
    </comment>
    <comment ref="C15" authorId="0">
      <text>
        <r>
          <rPr>
            <b/>
            <sz val="9"/>
            <rFont val="Tahoma"/>
            <family val="2"/>
          </rPr>
          <t>YULIED.PENARANDA:</t>
        </r>
        <r>
          <rPr>
            <sz val="9"/>
            <rFont val="Tahoma"/>
            <family val="2"/>
          </rPr>
          <t xml:space="preserve">
Lo señalado en rojo no está registrado en SEGPLAN, por los caracteres</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V15"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V27"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S29" authorId="0">
      <text>
        <r>
          <rPr>
            <b/>
            <sz val="9"/>
            <rFont val="Tahoma"/>
            <family val="2"/>
          </rPr>
          <t>YULIED.PENARANDA:</t>
        </r>
        <r>
          <rPr>
            <sz val="9"/>
            <rFont val="Tahoma"/>
            <family val="2"/>
          </rPr>
          <t xml:space="preserve">
Verificar las sumas, que no sea inferior ni superior al 100%</t>
        </r>
      </text>
    </comment>
    <comment ref="V2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S30" authorId="0">
      <text>
        <r>
          <rPr>
            <b/>
            <sz val="9"/>
            <rFont val="Tahoma"/>
            <family val="2"/>
          </rPr>
          <t>YULIED.PENARANDA:</t>
        </r>
        <r>
          <rPr>
            <sz val="9"/>
            <rFont val="Tahoma"/>
            <family val="2"/>
          </rPr>
          <t xml:space="preserve">
Verificar las sumas, que no sea inferior ni superior al 100%</t>
        </r>
      </text>
    </comment>
    <comment ref="F31" authorId="0">
      <text>
        <r>
          <rPr>
            <b/>
            <sz val="9"/>
            <rFont val="Tahoma"/>
            <family val="2"/>
          </rPr>
          <t>YULIED.PENARANDA:</t>
        </r>
        <r>
          <rPr>
            <sz val="9"/>
            <rFont val="Tahoma"/>
            <family val="2"/>
          </rPr>
          <t xml:space="preserve">
No relacionar los datos en formula, debido a que al final no nos da la suma exacta.</t>
        </r>
      </text>
    </comment>
    <comment ref="S31" authorId="0">
      <text>
        <r>
          <rPr>
            <b/>
            <sz val="9"/>
            <rFont val="Tahoma"/>
            <family val="2"/>
          </rPr>
          <t>YULIED.PENARANDA:</t>
        </r>
        <r>
          <rPr>
            <sz val="9"/>
            <rFont val="Tahoma"/>
            <family val="2"/>
          </rPr>
          <t xml:space="preserve">
Verificar las sumas, que no sea inferior ni superior al 100%</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S32" authorId="0">
      <text>
        <r>
          <rPr>
            <b/>
            <sz val="9"/>
            <rFont val="Tahoma"/>
            <family val="2"/>
          </rPr>
          <t>YULIED.PENARANDA:</t>
        </r>
        <r>
          <rPr>
            <sz val="9"/>
            <rFont val="Tahoma"/>
            <family val="2"/>
          </rPr>
          <t xml:space="preserve">
Verificar las sumas, que no sea inferior ni superior al 100%</t>
        </r>
      </text>
    </comment>
    <comment ref="F33" authorId="0">
      <text>
        <r>
          <rPr>
            <b/>
            <sz val="9"/>
            <rFont val="Tahoma"/>
            <family val="2"/>
          </rPr>
          <t>YULIED.PENARANDA:</t>
        </r>
        <r>
          <rPr>
            <sz val="9"/>
            <rFont val="Tahoma"/>
            <family val="2"/>
          </rPr>
          <t xml:space="preserve">
No relacionar los datos en formula, debido a que al final no nos da la suma exacta.</t>
        </r>
      </text>
    </comment>
    <comment ref="S33" authorId="0">
      <text>
        <r>
          <rPr>
            <b/>
            <sz val="9"/>
            <rFont val="Tahoma"/>
            <family val="2"/>
          </rPr>
          <t>YULIED.PENARANDA:</t>
        </r>
        <r>
          <rPr>
            <sz val="9"/>
            <rFont val="Tahoma"/>
            <family val="2"/>
          </rPr>
          <t xml:space="preserve">
Verificar las sumas, que no sea inferior ni superior al 100%</t>
        </r>
      </text>
    </comment>
    <comment ref="F34" authorId="0">
      <text>
        <r>
          <rPr>
            <b/>
            <sz val="9"/>
            <rFont val="Tahoma"/>
            <family val="2"/>
          </rPr>
          <t>YULIED.PENARANDA:</t>
        </r>
        <r>
          <rPr>
            <sz val="9"/>
            <rFont val="Tahoma"/>
            <family val="2"/>
          </rPr>
          <t xml:space="preserve">
No relacionar los datos en formula, debido a que al final no nos da la suma exacta.</t>
        </r>
      </text>
    </comment>
    <comment ref="S34" authorId="0">
      <text>
        <r>
          <rPr>
            <b/>
            <sz val="9"/>
            <rFont val="Tahoma"/>
            <family val="2"/>
          </rPr>
          <t>YULIED.PENARANDA:</t>
        </r>
        <r>
          <rPr>
            <sz val="9"/>
            <rFont val="Tahoma"/>
            <family val="2"/>
          </rPr>
          <t xml:space="preserve">
Verificar las sumas, que no sea inferior ni superior al 100%</t>
        </r>
      </text>
    </comment>
    <comment ref="T35" authorId="0">
      <text>
        <r>
          <rPr>
            <b/>
            <sz val="9"/>
            <rFont val="Tahoma"/>
            <family val="2"/>
          </rPr>
          <t>YULIED.PENARANDA:</t>
        </r>
        <r>
          <rPr>
            <sz val="9"/>
            <rFont val="Tahoma"/>
            <family val="2"/>
          </rPr>
          <t xml:space="preserve">
Nos debe dar 100%</t>
        </r>
      </text>
    </comment>
    <comment ref="U35"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B8" authorId="0">
      <text>
        <r>
          <rPr>
            <b/>
            <sz val="9"/>
            <rFont val="Tahoma"/>
            <family val="2"/>
          </rPr>
          <t xml:space="preserve">SPCI:
</t>
        </r>
        <r>
          <rPr>
            <sz val="9"/>
            <rFont val="Tahoma"/>
            <family val="2"/>
          </rPr>
          <t>mbre completo de la meta proyecto de inversión, igual como quedo en inversión</t>
        </r>
      </text>
    </comment>
    <comment ref="C8"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 authorId="0">
      <text>
        <r>
          <rPr>
            <b/>
            <sz val="9"/>
            <rFont val="Tahoma"/>
            <family val="2"/>
          </rPr>
          <t>YULIED.PENARANDA:</t>
        </r>
        <r>
          <rPr>
            <sz val="9"/>
            <rFont val="Tahoma"/>
            <family val="2"/>
          </rPr>
          <t xml:space="preserve">
Se suma los recursos presupuestales (vigencia + reservas)</t>
        </r>
      </text>
    </comment>
    <comment ref="D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 authorId="0">
      <text>
        <r>
          <rPr>
            <b/>
            <sz val="9"/>
            <rFont val="Tahoma"/>
            <family val="2"/>
          </rPr>
          <t>YULIED.PENARANDA:</t>
        </r>
        <r>
          <rPr>
            <sz val="9"/>
            <rFont val="Tahoma"/>
            <family val="2"/>
          </rPr>
          <t xml:space="preserve">
Se suma los recursos presupuestales (vigencia + reservas)</t>
        </r>
      </text>
    </comment>
    <comment ref="D31" authorId="0">
      <text>
        <r>
          <rPr>
            <b/>
            <sz val="9"/>
            <rFont val="Tahoma"/>
            <family val="2"/>
          </rPr>
          <t>YULIED.PENARANDA:</t>
        </r>
        <r>
          <rPr>
            <sz val="9"/>
            <rFont val="Tahoma"/>
            <family val="2"/>
          </rPr>
          <t xml:space="preserve">
Verificar que los totales coincidan con los reportados en el componente de inversión</t>
        </r>
      </text>
    </comment>
    <comment ref="D32" authorId="0">
      <text>
        <r>
          <rPr>
            <b/>
            <sz val="9"/>
            <rFont val="Tahoma"/>
            <family val="2"/>
          </rPr>
          <t>YULIED.PENARANDA:</t>
        </r>
        <r>
          <rPr>
            <sz val="9"/>
            <rFont val="Tahoma"/>
            <family val="2"/>
          </rPr>
          <t xml:space="preserve">
Verificar que los totales coincidan con los reportados en el componente de inversión</t>
        </r>
      </text>
    </comment>
    <comment ref="D33"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<sst xmlns="http://schemas.openxmlformats.org/spreadsheetml/2006/main" count="657" uniqueCount="320">
  <si>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</si>
  <si>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</si>
  <si>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</si>
  <si>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</si>
  <si>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</si>
  <si>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</si>
  <si>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</si>
  <si>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</si>
  <si>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</si>
  <si>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</si>
  <si>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</si>
  <si>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</si>
  <si>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</si>
  <si>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</si>
  <si>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</si>
  <si>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</si>
  <si>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</si>
  <si>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</si>
  <si>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</si>
  <si>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</si>
  <si>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</si>
  <si>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</si>
  <si>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</si>
  <si>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</si>
  <si>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</si>
  <si>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</si>
  <si>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</si>
  <si>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</si>
  <si>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</si>
  <si>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</si>
  <si>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</si>
  <si>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</si>
  <si>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</si>
  <si>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</si>
  <si>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</si>
  <si>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</si>
  <si>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</si>
  <si>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</si>
  <si>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</si>
  <si>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</si>
  <si>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</si>
  <si>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</si>
  <si>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</si>
  <si>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</si>
  <si>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</si>
  <si>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</si>
  <si>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</si>
  <si>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</si>
  <si>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</si>
  <si>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</si>
  <si>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</si>
  <si>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</si>
  <si>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</si>
  <si>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</si>
  <si>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</si>
  <si>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</si>
  <si>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</si>
  <si>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</si>
  <si>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</si>
  <si>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</si>
  <si>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</si>
  <si>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</si>
  <si>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</si>
  <si>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</si>
  <si>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</si>
  <si>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</si>
  <si>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</si>
  <si>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</si>
  <si>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</si>
  <si>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</si>
  <si>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</si>
  <si>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Se modifica el código, se incluye encabezado y control de cambios</t>
  </si>
  <si>
    <t>DIRECCIONAMIENTO ESTRATÉGICO</t>
  </si>
  <si>
    <t>Codigo:PE01-PR02-F2</t>
  </si>
  <si>
    <t>ENE.</t>
  </si>
  <si>
    <t>FEB.</t>
  </si>
  <si>
    <t>MAR.</t>
  </si>
  <si>
    <t>ABR.</t>
  </si>
  <si>
    <t>MAY.</t>
  </si>
  <si>
    <t>JUN.</t>
  </si>
  <si>
    <t>JUL.</t>
  </si>
  <si>
    <t>AGO.</t>
  </si>
  <si>
    <t>SEP.</t>
  </si>
  <si>
    <t>OCT.</t>
  </si>
  <si>
    <t>NOV.</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</si>
  <si>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</si>
  <si>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</si>
  <si>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</si>
  <si>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</si>
  <si>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</si>
  <si>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</si>
  <si>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</si>
  <si>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</si>
  <si>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</si>
  <si>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</si>
  <si>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</si>
  <si>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</si>
  <si>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</si>
  <si>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</si>
  <si>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</si>
  <si>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</si>
  <si>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t>AÑO 2020</t>
  </si>
  <si>
    <t>AÑO 2021</t>
  </si>
  <si>
    <t>Propósito Plan de Desarrollo</t>
  </si>
  <si>
    <t>AÑO 2022</t>
  </si>
  <si>
    <t>AÑO 2023</t>
  </si>
  <si>
    <t>AÑO 2024</t>
  </si>
  <si>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</si>
  <si>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</si>
  <si>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</si>
  <si>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</si>
  <si>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</si>
  <si>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</si>
  <si>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</si>
  <si>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</si>
  <si>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</si>
  <si>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</si>
  <si>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</si>
  <si>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</si>
  <si>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t>7,EJECUTADO</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</si>
  <si>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</si>
  <si>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</si>
  <si>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</si>
  <si>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</si>
  <si>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</si>
  <si>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</si>
  <si>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</si>
  <si>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</si>
  <si>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</si>
  <si>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PROGRAMACIÓN INICIAL AÑO 2020</t>
  </si>
  <si>
    <t>5. PROGRAMACIÓN INICIAL AÑO 2020</t>
  </si>
  <si>
    <t>3, CÓDIGO Y NOMBRE DE LA ACTIVIDAD</t>
  </si>
  <si>
    <t>3. Identificación del punto de invesión</t>
  </si>
  <si>
    <t>9,1 POLÍGONO DE MEJORAMIENTO INTEGRAL</t>
  </si>
  <si>
    <t>9,2 POLÍTICA</t>
  </si>
  <si>
    <t>5, VALOR   CUATRIENIO</t>
  </si>
  <si>
    <t>Versión: 12</t>
  </si>
  <si>
    <t>ESTRUCTURA DEL PLAN DE DESARROLLO</t>
  </si>
  <si>
    <t>1.1 Propósito</t>
  </si>
  <si>
    <t>1.2 Programa</t>
  </si>
  <si>
    <t>DIRECCION DE GESTION AMBIENTAL</t>
  </si>
  <si>
    <t>28 Bogotá protectora de sus recursos naturales</t>
  </si>
  <si>
    <t>SUMA</t>
  </si>
  <si>
    <t>5, PONDERACIÓN HORIZONTAL AÑO: _2020_</t>
  </si>
  <si>
    <t xml:space="preserve"> 7811- Implementación de estrategias integrales que conlleven a la conservación de áreas con alto valor ecosistémico en Bogotá</t>
  </si>
  <si>
    <t xml:space="preserve"> 2. Cambiar nuestros hábitos de vida para reverdecer a Bogotá y adaptarnos y mitigar la crisis climática.</t>
  </si>
  <si>
    <t>HECTAREA</t>
  </si>
  <si>
    <t>IMPLEMENTACIÓN DE ESTRATEGIAS DE CONSERVACIÓN</t>
  </si>
  <si>
    <t>RECUPERAR 80 HA DE ÁREAS PROTEGIDAS DEL PARQUE ECOLÓGICO DISTRITAL DE MONTAÑA ENTRENUBES AFECTADAS O VULNERABLES PARA EVITAR ACTUALES Y FUTUROS PROCESOS DE OCUPACIÓN ILEGAL</t>
  </si>
  <si>
    <t>Usme, Rafael Uribe Uribe, San Cristóbal</t>
  </si>
  <si>
    <t>Polígono de delimitación Parque Ecológico Distrital de Montaña Entrenubes</t>
  </si>
  <si>
    <t>UPZs aledañas</t>
  </si>
  <si>
    <t>698.977 habitantes</t>
  </si>
  <si>
    <t>N.D.</t>
  </si>
  <si>
    <t>PARQUE ECOLÓGICO DISTRITAL DE MONTAÑA ENTRENUBES, CUCHILLA DEL GAVILÁN, ZONA RURAL DE USME, CIUDAD BOLÍVAR Y CERRO SECO.</t>
  </si>
  <si>
    <t>PARQUE ECOLÓGICO DISTRITAL DE MONTAÑA ENTRENUBES</t>
  </si>
  <si>
    <t>Recuperar ochenta (80) Ha de áreas protegidas del Parque Ecológico Distrital de Montaña Entrenubes afectadas o vulnerables para evitar actuales y futuros procesos de ocupación ilegal</t>
  </si>
  <si>
    <t>Implementación de Estrategias de conservación</t>
  </si>
  <si>
    <t>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</si>
  <si>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</si>
  <si>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Punto: Polígono Reserva Forestal Thomas van der Hammen RFTVDH</t>
  </si>
  <si>
    <t>Barrios y veredas de las UPZ y UPR de influencia</t>
  </si>
  <si>
    <t>Polígono: de la Reserva Forestal Thomas van der Hammen (polígono formatos:  PDF- JPG. 
 Otros:  
Shapefile, GDB, adjunto dentro del respectivo documento)</t>
  </si>
  <si>
    <t>El polígono de conectividad ecológica tiene incidencia positiva en la Estructura Ecológica Principal de la cuenca hidrogr´fica Torca y su conectividad con el el área de manejo especial del río Bootá y la Reserva Forestal Protectora Bosque Oriental de Bogotá.</t>
  </si>
  <si>
    <t>Sin Datos de género por UPZ</t>
  </si>
  <si>
    <t>5. Usme, 18. Rafael Uribe Uribe, 4. San Cristóbal</t>
  </si>
  <si>
    <t>53 – Marco Fidel Suarez, 54 – Marruecos, 55 – Diana Turbay, 52 – La Flora, 56 – Danubio, 57 – Yomasa, 59 – Alfonso López, 60 – Parque Entrenubes, 61 – Ciudad Usme, 50 – La Gloria, 51 – Los Libertadores 90 
5 UPR Usme 
66 – San Francisco, 67 - Lucero, 69 – Ismael Perdomo, 70 - Jerusalén.</t>
  </si>
  <si>
    <t>Barrios de las UPZ de influencia</t>
  </si>
  <si>
    <t>Polígono de delimitación Parque Ecológico Distrital de Montaña Entrenubes
Polígono de delimitación Cerro Seco</t>
  </si>
  <si>
    <t>Barrios de las UPZ de influencia
UPR Usme 
Barrios de las UPZ de influencia</t>
  </si>
  <si>
    <r>
      <t xml:space="preserve">Recuperar ochenta (80) Ha de áreas protegidas del Parque Ecológico Distrital de Montaña </t>
    </r>
    <r>
      <rPr>
        <b/>
        <sz val="11"/>
        <color theme="1"/>
        <rFont val="Times New Roman"/>
        <family val="1"/>
      </rPr>
      <t>Entrenubes</t>
    </r>
    <r>
      <rPr>
        <sz val="11"/>
        <color theme="1"/>
        <rFont val="Times New Roman"/>
        <family val="1"/>
      </rPr>
      <t xml:space="preserve"> afectadas o vulnerables para evitar actuales y futuros procesos de ocupación ilegal</t>
    </r>
  </si>
  <si>
    <r>
      <t xml:space="preserve">PROGRAMACIÓN, ACTUALIZACIÓN Y SEGUIMIENTO DEL PLAN DE ACCIÓN
Actualización y seguimiento al </t>
    </r>
    <r>
      <rPr>
        <b/>
        <sz val="12"/>
        <rFont val="Arial"/>
        <family val="2"/>
      </rPr>
      <t>Componente de Inversión</t>
    </r>
  </si>
  <si>
    <r>
      <t>PROGR. ANUAL MES</t>
    </r>
    <r>
      <rPr>
        <b/>
        <sz val="9"/>
        <rFont val="Arial"/>
        <family val="2"/>
      </rPr>
      <t xml:space="preserve"> JUL.</t>
    </r>
  </si>
  <si>
    <r>
      <t xml:space="preserve">EJECUTADO </t>
    </r>
    <r>
      <rPr>
        <b/>
        <sz val="9"/>
        <rFont val="Arial"/>
        <family val="2"/>
      </rPr>
      <t>JUL.</t>
    </r>
  </si>
  <si>
    <r>
      <t>PROGR. ANUAL MES</t>
    </r>
    <r>
      <rPr>
        <b/>
        <sz val="9"/>
        <rFont val="Arial"/>
        <family val="2"/>
      </rPr>
      <t xml:space="preserve"> AGO.</t>
    </r>
  </si>
  <si>
    <r>
      <t xml:space="preserve">EJECUTADO </t>
    </r>
    <r>
      <rPr>
        <b/>
        <sz val="9"/>
        <rFont val="Arial"/>
        <family val="2"/>
      </rPr>
      <t>AGO.</t>
    </r>
  </si>
  <si>
    <r>
      <t>PROGR. ANUAL MES</t>
    </r>
    <r>
      <rPr>
        <b/>
        <sz val="9"/>
        <rFont val="Arial"/>
        <family val="2"/>
      </rPr>
      <t xml:space="preserve"> SEP.</t>
    </r>
  </si>
  <si>
    <r>
      <t xml:space="preserve">EJECUTADO </t>
    </r>
    <r>
      <rPr>
        <b/>
        <sz val="9"/>
        <rFont val="Arial"/>
        <family val="2"/>
      </rPr>
      <t>SEP.</t>
    </r>
  </si>
  <si>
    <r>
      <t>PROGR. ANUAL MES</t>
    </r>
    <r>
      <rPr>
        <b/>
        <sz val="9"/>
        <rFont val="Arial"/>
        <family val="2"/>
      </rPr>
      <t xml:space="preserve"> OCT.</t>
    </r>
  </si>
  <si>
    <r>
      <t xml:space="preserve">EJECUTADO </t>
    </r>
    <r>
      <rPr>
        <b/>
        <sz val="9"/>
        <rFont val="Arial"/>
        <family val="2"/>
      </rPr>
      <t>OCT.</t>
    </r>
  </si>
  <si>
    <r>
      <t xml:space="preserve">PROGR. ANUAL MES </t>
    </r>
    <r>
      <rPr>
        <b/>
        <sz val="9"/>
        <rFont val="Arial"/>
        <family val="2"/>
      </rPr>
      <t>NOV.</t>
    </r>
  </si>
  <si>
    <r>
      <t xml:space="preserve">EJECUTADO </t>
    </r>
    <r>
      <rPr>
        <b/>
        <sz val="9"/>
        <rFont val="Arial"/>
        <family val="2"/>
      </rPr>
      <t>NOV.</t>
    </r>
  </si>
  <si>
    <r>
      <t xml:space="preserve">PROGR. ANUAL MES  </t>
    </r>
    <r>
      <rPr>
        <b/>
        <sz val="9"/>
        <rFont val="Arial"/>
        <family val="2"/>
      </rPr>
      <t>DIC.</t>
    </r>
  </si>
  <si>
    <r>
      <t>EJECUTADO ACUMULADO</t>
    </r>
    <r>
      <rPr>
        <b/>
        <sz val="9"/>
        <rFont val="Arial"/>
        <family val="2"/>
      </rPr>
      <t xml:space="preserve"> AÑO 2020</t>
    </r>
  </si>
  <si>
    <r>
      <t xml:space="preserve">PROGR. ANUAL MES </t>
    </r>
    <r>
      <rPr>
        <b/>
        <sz val="9"/>
        <rFont val="Arial"/>
        <family val="2"/>
      </rPr>
      <t>ENE.</t>
    </r>
  </si>
  <si>
    <r>
      <t xml:space="preserve">EJECUTADO </t>
    </r>
    <r>
      <rPr>
        <b/>
        <sz val="9"/>
        <rFont val="Arial"/>
        <family val="2"/>
      </rPr>
      <t>ENE.</t>
    </r>
  </si>
  <si>
    <r>
      <t>PROGR. ANUAL MES</t>
    </r>
    <r>
      <rPr>
        <b/>
        <sz val="9"/>
        <rFont val="Arial"/>
        <family val="2"/>
      </rPr>
      <t xml:space="preserve"> FEB.</t>
    </r>
  </si>
  <si>
    <r>
      <t xml:space="preserve">EJECUTADO </t>
    </r>
    <r>
      <rPr>
        <b/>
        <sz val="9"/>
        <rFont val="Arial"/>
        <family val="2"/>
      </rPr>
      <t>FEB.</t>
    </r>
  </si>
  <si>
    <r>
      <t xml:space="preserve">PROGR. ANUAL MES </t>
    </r>
    <r>
      <rPr>
        <b/>
        <sz val="9"/>
        <rFont val="Arial"/>
        <family val="2"/>
      </rPr>
      <t>MAR.</t>
    </r>
  </si>
  <si>
    <r>
      <t xml:space="preserve">EJECUTADO </t>
    </r>
    <r>
      <rPr>
        <b/>
        <sz val="9"/>
        <rFont val="Arial"/>
        <family val="2"/>
      </rPr>
      <t>MAR.</t>
    </r>
  </si>
  <si>
    <r>
      <t xml:space="preserve">PROGR. ANUAL MES </t>
    </r>
    <r>
      <rPr>
        <b/>
        <sz val="9"/>
        <rFont val="Arial"/>
        <family val="2"/>
      </rPr>
      <t>ABR.</t>
    </r>
  </si>
  <si>
    <r>
      <t xml:space="preserve">EJECUTADO </t>
    </r>
    <r>
      <rPr>
        <b/>
        <sz val="9"/>
        <rFont val="Arial"/>
        <family val="2"/>
      </rPr>
      <t>ABR.</t>
    </r>
  </si>
  <si>
    <r>
      <t xml:space="preserve">PROGR. ANUAL MES </t>
    </r>
    <r>
      <rPr>
        <b/>
        <sz val="9"/>
        <rFont val="Arial"/>
        <family val="2"/>
      </rPr>
      <t>MAY.</t>
    </r>
  </si>
  <si>
    <r>
      <t xml:space="preserve">EJECUTADO  </t>
    </r>
    <r>
      <rPr>
        <b/>
        <sz val="9"/>
        <rFont val="Arial"/>
        <family val="2"/>
      </rPr>
      <t>MAY.</t>
    </r>
  </si>
  <si>
    <r>
      <t>PROGR. ANUAL MES</t>
    </r>
    <r>
      <rPr>
        <b/>
        <sz val="9"/>
        <rFont val="Arial"/>
        <family val="2"/>
      </rPr>
      <t xml:space="preserve"> JUN.</t>
    </r>
  </si>
  <si>
    <r>
      <t xml:space="preserve">EJECUTADO  </t>
    </r>
    <r>
      <rPr>
        <b/>
        <sz val="9"/>
        <rFont val="Arial"/>
        <family val="2"/>
      </rPr>
      <t>JUN.</t>
    </r>
  </si>
  <si>
    <r>
      <t xml:space="preserve">EJECUTADO  </t>
    </r>
    <r>
      <rPr>
        <b/>
        <sz val="9"/>
        <rFont val="Arial"/>
        <family val="2"/>
      </rPr>
      <t>JUL.</t>
    </r>
  </si>
  <si>
    <r>
      <t xml:space="preserve">EJECUTADO  </t>
    </r>
    <r>
      <rPr>
        <b/>
        <sz val="9"/>
        <rFont val="Arial"/>
        <family val="2"/>
      </rPr>
      <t>AGO.</t>
    </r>
  </si>
  <si>
    <r>
      <t xml:space="preserve">EJECUTADO  </t>
    </r>
    <r>
      <rPr>
        <b/>
        <sz val="9"/>
        <rFont val="Arial"/>
        <family val="2"/>
      </rPr>
      <t>SEP</t>
    </r>
    <r>
      <rPr>
        <sz val="9"/>
        <rFont val="Arial"/>
        <family val="2"/>
      </rPr>
      <t>.</t>
    </r>
  </si>
  <si>
    <r>
      <t xml:space="preserve">EJECUTADO  </t>
    </r>
    <r>
      <rPr>
        <b/>
        <sz val="9"/>
        <rFont val="Arial"/>
        <family val="2"/>
      </rPr>
      <t>OCT</t>
    </r>
    <r>
      <rPr>
        <sz val="9"/>
        <rFont val="Arial"/>
        <family val="2"/>
      </rPr>
      <t>.</t>
    </r>
  </si>
  <si>
    <r>
      <t xml:space="preserve">EJECUTADO  </t>
    </r>
    <r>
      <rPr>
        <b/>
        <sz val="9"/>
        <rFont val="Arial"/>
        <family val="2"/>
      </rPr>
      <t>NOV.</t>
    </r>
  </si>
  <si>
    <r>
      <t xml:space="preserve">EJECUTADO ACUMUALDO </t>
    </r>
    <r>
      <rPr>
        <b/>
        <sz val="9"/>
        <rFont val="Arial"/>
        <family val="2"/>
      </rPr>
      <t>AÑO 2021</t>
    </r>
  </si>
  <si>
    <r>
      <t xml:space="preserve">EJECUTADO ACUMUALDO </t>
    </r>
    <r>
      <rPr>
        <b/>
        <sz val="9"/>
        <rFont val="Arial"/>
        <family val="2"/>
      </rPr>
      <t>AÑO 202</t>
    </r>
    <r>
      <rPr>
        <sz val="9"/>
        <rFont val="Arial"/>
        <family val="2"/>
      </rPr>
      <t>2</t>
    </r>
  </si>
  <si>
    <r>
      <t xml:space="preserve">EJECUTADO ACUMUALDO </t>
    </r>
    <r>
      <rPr>
        <b/>
        <sz val="9"/>
        <rFont val="Arial"/>
        <family val="2"/>
      </rPr>
      <t>AÑO 2023</t>
    </r>
  </si>
  <si>
    <r>
      <t xml:space="preserve">EJECUTADO ACUMUALDO </t>
    </r>
    <r>
      <rPr>
        <b/>
        <sz val="9"/>
        <rFont val="Arial"/>
        <family val="2"/>
      </rPr>
      <t>AÑO 2024</t>
    </r>
  </si>
  <si>
    <r>
      <t xml:space="preserve">PROGRAMACIÓN, ACTUALIZACIÓN Y SEGUIMIENTO DEL PLAN DE ACCIÓN
Actualización y seguimiento a las </t>
    </r>
    <r>
      <rPr>
        <b/>
        <sz val="8"/>
        <rFont val="Arial"/>
        <family val="2"/>
      </rPr>
      <t>Actividades y/o Tareas</t>
    </r>
  </si>
  <si>
    <r>
      <t>Versión:</t>
    </r>
    <r>
      <rPr>
        <b/>
        <sz val="8"/>
        <color rgb="FFFF0000"/>
        <rFont val="Arial"/>
        <family val="2"/>
      </rPr>
      <t xml:space="preserve"> </t>
    </r>
    <r>
      <rPr>
        <b/>
        <sz val="8"/>
        <rFont val="Arial"/>
        <family val="2"/>
      </rPr>
      <t>12</t>
    </r>
  </si>
  <si>
    <r>
      <t>1 Realizar la</t>
    </r>
    <r>
      <rPr>
        <b/>
        <sz val="11"/>
        <rFont val="Arial"/>
        <family val="2"/>
      </rPr>
      <t xml:space="preserve"> </t>
    </r>
    <r>
      <rPr>
        <sz val="11"/>
        <rFont val="Arial"/>
        <family val="2"/>
      </rPr>
      <t xml:space="preserve">planificación de acciones de recuperación de áreas afectadas por ocupaciones informales que sean priorizadas para los programas de reasentamientos. </t>
    </r>
  </si>
  <si>
    <t xml:space="preserve">2 Elaborar insumos para la prevención, contención y/o mitigación de afectaciones ambientales que sean producto de ocupaciones informales en áreas de importancia ambiental. </t>
  </si>
  <si>
    <t xml:space="preserve">3. Apoyar la articulación y gestión de los procesos que se adelanten para la prevención, contención y/o mitigación de afectaciones ambientales que sean producto de ocupaciones informales. </t>
  </si>
  <si>
    <t xml:space="preserve">Recuperar ochenta (80) Ha de áreas protegidas del Parque Ecológico Distrital de Montaña Entrenubes afectadas o vulnerables para evitar actuales y futuros procesos de ocupación ilegal. </t>
  </si>
  <si>
    <t>Número de hectáreas recuperadas de actuales y futuras ocupaciones ilegales</t>
  </si>
  <si>
    <t>La planificación realizada permitirá alcanzar las actividades planteadas para el segundo semestre de 2020.</t>
  </si>
  <si>
    <t xml:space="preserve">Actividad 1. Soporte 1.  Planificador de actividades 2020.                                                  Actividad 2. Soporte 1. Protocolo ocupaciones Actividad 3. Soporte 1. Radicado SDA 2020EE147172
2. Radicado SDA 2020EE136190
3. Radicado SDA 2020EE139356
4. Radicado SDA 2020EE146421
5. 25-08-20 Estudios Previos SDTH-SDA-SDG_Ajustes_SDA_28082020
6. Anexo Técnico SDTH-SDA-SDG 210720 29082020 IDIPRON
</t>
  </si>
  <si>
    <t>No se presentaron retrasos en el avance de la meta según la programación inicial del cuatrienio</t>
  </si>
  <si>
    <t>Durante el mes de agosto de 2020 se realizó la planificación de actividades en búsqueda de información secundaria, revisión de cartografía para identificación de áreas potenciales y se generó el plan de trabajo para el segundo semestre de 2020. Así mismo, se realizó el diagnóstico y mapeo de los actores sociales en áreas de influencia de los polígonos y se entregó la primera versión de la propuesta del Protocolo para la prevención y control de ocupaciones informales en los Parques Ecológicos de Montaña, parques Ecológicos de Humedal y otras áreas de interés ambiental en Distrito. De otro lado, se atendieron solicitudes de actores estratégicos como comunidad, Juntas de Acción Local y Concejo de Bogotá, se gestionó la consecución de fuentes de financiación para la implementación de acciones de recuperación de áreas afectadas por ocupaciones ilegales en el Parque Ecológico Distrital de Montaña Entrenubes y como acción adicional se viene avanzando en la elaboración de una propuesta de estudios previos para la realización de un Convenio Interadministrativo entre la Secretaría Distrital de Ambiente, la Secretaría Distrital de Territorio y Hábitat, la Secretaría Distrital de Gobierno y el Instituto Distrital para la Protección de la Niñez y la Juventud.</t>
  </si>
  <si>
    <t>Se elaboró y consolidó la base de datos de predios con previabilidad técnica y jurídica, para adelantar las visitas de caracterización técnica, ambiental y socioeconomica de los mismos, con miras a la elaboracion de estudios previos (estudios de títulos y levantamientos topográficos).
Se adelantó la programación de actividaes de adquisicion para lo restante del año 2020, y lo correspondiente a los años 2021 a 2024 conforme a las condiciones definidas para cada caso.</t>
  </si>
  <si>
    <t>A pesar que no se conto con personal en el mes de agosto por temas contractuales, no se evidencian retrasos en la programacion definida.</t>
  </si>
  <si>
    <t>Adelantar las visitas de caracterización programadas en los meses de septiembre a diciembre según la programacion definida por el equipo.</t>
  </si>
  <si>
    <t>Con la revisión preliminar realizada a los predios localizados en la zona, se logró evidenciar aquellos que no presentan ningún tipo de inconvenientes en aspectos técnicos y jurídicos, asi como aquellos que puedan presentar algun estado en estos elementos que pueda incidir en el proceso de adquisición; con lo cual se estableció una categorizacion entre alta, media y baja para identificar cuales predios son susceptibles de adquirir y con ello, adelantar las vistas de caracterización tecnica, ambiental y socioeconomica.</t>
  </si>
  <si>
    <t>Listado de predios previabilizados para visitas Paqrue Ecologico de Montaña Entrenubes
Cronograma de adquisición predial</t>
  </si>
  <si>
    <t>Listado de predios previabilizados para visitas en la Reserva Forestal Productora del Norte de Bogota "Thomas Van Der Hammen"
Cronograma de adquisición predial</t>
  </si>
  <si>
    <t>X</t>
  </si>
  <si>
    <t>No se tienen programadas acciones para este mes.</t>
  </si>
  <si>
    <r>
      <t xml:space="preserve">No se presentaron retrasos en el avance de la meta según la programación inicial del cuatrienio. Aunque no se reportan hectáreas recuperadas se adelantaron las gestiones para dar inicio en </t>
    </r>
    <r>
      <rPr>
        <sz val="11"/>
        <color rgb="FFFF0000"/>
        <rFont val="Calibri"/>
        <family val="2"/>
        <scheme val="minor"/>
      </rPr>
      <t>2021</t>
    </r>
    <r>
      <rPr>
        <sz val="11"/>
        <color theme="1"/>
        <rFont val="Calibri"/>
        <family val="2"/>
        <scheme val="minor"/>
      </rPr>
      <t xml:space="preserve"> según lo programado.</t>
    </r>
  </si>
  <si>
    <t>PROGRAMACIÓN VIGENCIA</t>
  </si>
  <si>
    <t>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</si>
  <si>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Número de hectáreas nuevas con estrategias de conservación o adquisición implementadas para incrementar oferta de servicios ambientales y ecosistémicos</t>
  </si>
  <si>
    <t>En cumplimiento del plan de manejo ambiental de la reserva Thomas Vander Hammen en 100 Hectáreas de la reserva se implementara en 100 hectáreas de la reserva, se implementaran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</si>
  <si>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 xml:space="preserve">5. Elaborar la propuesta de estrategias de conservación, basadas en la caracterización socio-ambiental de las áreas priorizadas y oportunidades de compensación en biodiversidad. </t>
  </si>
  <si>
    <t>6, Elaborar una propuesta para la gobernanza y manejo de las estrategias de conservación priorizadas.</t>
  </si>
  <si>
    <t>7,  Elaborar propuesta de acuerdos para la conservación con participación de actores, orientados al mantenimiento, restauración (recuperación, rehabilitación o restauración ecológica) y uso sostenible</t>
  </si>
  <si>
    <t>10. Elaborar una propuesta para la gobernanza y manejo de las estrategias de conservación priorizadas, de la reserva Thomas Vander Hammen</t>
  </si>
  <si>
    <t>12. Suscribir e implementar los acuerdos para la conservación, de la reserva Thomas Vander Hammen</t>
  </si>
  <si>
    <t>13. Realizar la gestión predial requerida para la adquisición de predios en áreas  protegidas y de especial interés ambiental de Bogotá D.C. priorizadas, de la reserva Thomas Vander Hammen</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</si>
  <si>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</si>
  <si>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 xml:space="preserve">4. Identificar y priorizar las áreas que contienen valores ecosistémicos y ambientales, susceptibles de intervención con estrategias de conservación y/o adquisición predial, y elaboración de portafolio. </t>
  </si>
  <si>
    <t>9. Elaborar la propuesta de estrategias de conservación, basadas en la caracterización socio-ambiental de las áreas priorizadas y oportunidades de compensación en biodiversidad, de la reserva Thomas Vander Hammen</t>
  </si>
  <si>
    <t>11. Elaborar propuesta de acuerdos para la conservación con participación de actores, orientados al mantenimiento, restauración (recuperación, rehabilitación o restauración ecológica) y uso sostenible, de la reserva Thomas Vander Hammen</t>
  </si>
  <si>
    <t>8. Identificar y priorizar las áreas que contienen valores ecosistémicos y ambientales, susceptibles de intervención con estrategias de conservación y/o adquisición predial, y elaboración de portafolio.</t>
  </si>
  <si>
    <t>ACTIVIDAD.1.                                                                                                                                                                                                                                           1. Mesas técnicas Subcomisión
2.Aproximación posibles fuentes de financiación según tipología social
3.Informe COVID aportado por Secretaría Distrital de Salud
4.Aportes Secretaría Distrital de Integración Social para el documento Plan de Acción
5.28.09.2020. Jornada de campo FASE 1 - PAIMIS                                                                                                                       ACTIVIDAD.2.                                                                                                                                                                                                                                                     1. Relación de asistencia recorrido diagnóstico técnico PEDMEN Cuchilla del Gavilán
2.Relación de asistencia visita técnica a polígonos de ocupación priorizados Fase 1
3.Avances cartográficos a nivel predial PEDEM - Septiembre 2020                                                                                                                 ACTIVIDAD 3                                                                                                                                                                                                                                                       1.Proceso 4860980
2.Proceso 4867646
3.2020EE164638
4.2020EE153073
5.2020EE153071
6.2020EE153069
7.2020EE153066
8.2020EE153063
9.Lista entregada por la comunidad Tocaimita y Cajita
10. Visita a polígonos. Subcomisión Intersectorial
11. Proceso 4873992
12. Versión de Estudios Previos para Convenio a Septiembre de 2020
13. 2020IE155641</t>
  </si>
  <si>
    <t>8,5 ÁREA DE INFLUENCIA E INCIDENCIA</t>
  </si>
  <si>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</si>
  <si>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</si>
  <si>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</si>
  <si>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</si>
  <si>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</si>
  <si>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</si>
  <si>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</si>
  <si>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</si>
  <si>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</si>
  <si>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</si>
  <si>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</si>
  <si>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Localidad :             Usme
UPZ  :             52 – La Flora, 56 – Danubio, 57 – Yomasa, 59 – Alfonso López, 60 – Parque Entrenubes, 61 – Ciudad Usme
Localidad         :             Rafael Uribe Uribe
UPZ  :             53 – Marco Fidel Suarez, 54 – Marruecos, 55 – Diana Turbay
Localidad         :             San Cristóbal
UPZ  :             50 – La Gloria, 51 – Los Libertadores</t>
  </si>
  <si>
    <t>01.Usaquén; 11. Suba</t>
  </si>
  <si>
    <t xml:space="preserve">UPR: 911.Suba; 901 Usaquén
UPZ: 
Localidad Suba: 2. La Academia; 3. Guaymaral; 17. San José de Bavaria; 27. Suba; 71. Tibabuyes.
Localidad Usaquén: 1. Paseo de Los Libertadores; 9. Verbenal. </t>
  </si>
  <si>
    <t>UPZ: 9. Verbenal
UPZ: 27. Suba</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</si>
  <si>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</si>
  <si>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t>
  </si>
  <si>
    <t>Se realizaron mesas técnicas con la Secretaría Distrital de Salud, Secretaría de Gobierno, Secretaría de Hacienda, Secretaría de Integración Social, Secretaría del Hábitat y Caja de Vivienda Popular; para analizar los escenarios de intervención por fases, así como las diferentes alternativas de fuentes de financiación para la recuperación de áreas afectadas por ocupaciones informales. Caja de vivienda popular - CVP realizará la aproximación financiera sobre el programa de reasentamientos y a partir de esta información iniciar con la consecución de nuevas fuentes de financiación. 
De manera simultánea, la SDA viene realizando la búsqueda de fuentes de financiación según las diferentes tipologías sociales como alternativas de recursos financieros. Se recibió el informe de COVID por parte de Secretaría Distrital de Salud. Se recibió por parte de la Secretaría de Integración Social comentarios al Plan de Acción, información que será revisada para alimentar el documento y las acciones que a nivel social se requieran. Se llevó a cabo una avanzada de campo para el reconocimiento de los polígonos priorizados previamente en la Fase 1, en este recorrido fue liderado por la Secretaría de Ambiente y contó con la participación de: Alcaldía Local de Rafael Uribe Uribe, Secretarías de Seguridad, Hábitat, Integración Social, CVP, IDIGER y Policía Nacional.</t>
  </si>
  <si>
    <t>Se atendieron solicitudes de actores estratégicos como comunidad, Juntas de Acción Local, y se remitió información a Inspectores de Atención Prioritaria, SIJIN-DIPRO y Fiscalía General de la Nación con respecto a procesos de ocupación informal. Se gestionó la consecución de fuentes de financiación para la implementación de acciones de recuperación de áreas afectadas por ocupaciones ilegales en el Parque Ecológico Distrital de Montaña Entrenubes, para lo cual se envió comunicación escrita a los miembros de la Subcomisión intersectorial PAIMIS solicitando la información. Se realizó recorrido en conjunto con la comunidad de los polígonos Tocaimita y Cajita de los Soches, teniendo en cuenta los compromisos pactados previamente con la comunidad del sector y con el concejo de Bogotá. De esta manera la Secretaría de Ambiente contextualizó los avances desde la Subcomisión Intersectorial y recibió de parte de la comunidad la lista de las familias que habitan 98 ocupaciones. Esta información incorpora el tipo de población y el tiempo de habitabilidad de cada ocupación y será tenida en cuenta como insumo previo al ejercicio de individualización que se tiene contemplado a realizar durante la etapa de revisión documental de las familias recomendadas al PAIMIS. 
Como acción adicional, desde la SER se aportó en los ajustes a los estudios previos para la realización de un Convenio Interadministrativo entre la Secretaría Distrital de Ambiente, la Secretaría Distrital de Territorio y Hábitat, la Secretaría Distrital de Gobierno y el Instituto Distrital para la Protección de la Niñez y la Juventud, con el siguiente objeto:  “Aunar esfuerzos técnicos, administrativos y financieros, en el desarrollo de acciones de prevención y manejo e intervención integral, para la recuperación de predios de especial protección ambiental y espacio público, afectados por los fenómenos de ocupaciones informales e ilegales en el Distrito Capital.”.</t>
  </si>
  <si>
    <t>Participación en reuniones para analizar propuesta de elementos a integrar en la EEP en el  marco de la revisión del POT, definiendo de manera inicial aspectos relacionados para la configuración de áreas protegidas distritales a partir de atributos ecológicos mínimos, niveles de biodiversidad y usos y actividades principalmente.</t>
  </si>
  <si>
    <t>Participación en reunión con empresa de floricultores a  fin de conocer las experiencias de trabajo adelantado con principios de sostenibilidad, la cual incluyo visita al relicto boscoso de las mercedes principalmente. 
Estructuración de propuesta de piloto que oriente un proceso de transición tendiente al desarrollo de actividades con principios de sostenibilidad, mejorando la conectividad funcional al interior de la reserva forestal productora</t>
  </si>
  <si>
    <t>Se retroalimentó la GDB de cartografía temática relacionada con priorización de áreas potenciales de restauración ecológica y de gestión de estrategias y acuerdos de conservación dentro de la Reserva Forestal Thomas Vander Hammen RFTVDH. 
Se realizaron recorridos de campo con profesionales de la DGA-SER para identificar áreas y predios con potencial de intervención con procesos de restauración ecológica y/o estrategias de conservación.</t>
  </si>
  <si>
    <t>Se elabora documento técnico preliminar de memoria que contiene: análisis técnico multicriterio de corredores de conectividad ecológica del norte incluyendo las áreas de la reserva Forestal Thomas Vander Hammen RFTVDH.; funcionalidad ecosistémica, análisis de zonificación ambiental; valores y objetos de conservación; análisis de priorización áreas y estrategias de restauración; revisión documental de estudios ambientales y de conectividad de la RFTVDH y el norte de Bogotá D.C.</t>
  </si>
  <si>
    <t>Se realizó recorrido de reconocimiento técnico y gestión con propietarios dentro de predios que con forman el Santuario de Fauna y Flora Bosque Las Mercedes como parte del proceso de acercamiento, caracterización de actores territoriales e identificación de tipologías de estrategias y acuerdos de conservación.
Participación en reunión con empresa de floricultores a  fin de conocer las experiencias de trabajo adelantado con principios de sostenibilidad, la cual incluyo visita al recinto boscoso de las mercedes principalmente.</t>
  </si>
  <si>
    <t>Estructuración de propuesta de piloto que oriente un proceso de transición tendiente al desarrollo de actividades con principios de sostenibilidad, mejorando la conectividad funcional al interior de la reserva forestal productora</t>
  </si>
  <si>
    <t>Se realizó del primer Comité de Adquisición de Predios, a fin de presentar los avances realizados y obtener la autorización para dar cumplimiento al Procedimiento de Adquisición Predial definido por la Entidad, referente a las zonas y predios identificados, y así mismo, poder adelantar  la realización de las visitas de caracterización técnica, socioambiental y socioeconómica, y con ello elaborar el informe técnico de viabilidad de adquisición.</t>
  </si>
  <si>
    <t>Durante el mes de septiembre de 2020 se realizaron las acciones de planificación para la priorización de acciones en el Parque Ecológico Distrital de Montaña Entrenubes, necesitando para ello personal contratado por la SDA</t>
  </si>
  <si>
    <t>Listado de predios previabilizados para visitas en la Reserva Forestal Productora del Norte de Bogota "Thomas Vander Hammen"
Cronograma de adquisición predial</t>
  </si>
  <si>
    <r>
      <t>PROGRAMACIÓN, ACTUALIZACIÓN Y SEGUIMIENTO DEL PLAN DE ACCIÓN
Actualización y seguimiento al</t>
    </r>
    <r>
      <rPr>
        <b/>
        <sz val="14"/>
        <rFont val="Arial"/>
        <family val="2"/>
      </rPr>
      <t xml:space="preserve"> Componente de Gestión</t>
    </r>
  </si>
  <si>
    <r>
      <t>PROGR. ANUAL MES</t>
    </r>
    <r>
      <rPr>
        <b/>
        <sz val="14"/>
        <rFont val="Arial"/>
        <family val="2"/>
      </rPr>
      <t xml:space="preserve"> JUL.</t>
    </r>
  </si>
  <si>
    <r>
      <t xml:space="preserve">EJECUTADO </t>
    </r>
    <r>
      <rPr>
        <b/>
        <sz val="14"/>
        <rFont val="Arial"/>
        <family val="2"/>
      </rPr>
      <t>JUL.</t>
    </r>
  </si>
  <si>
    <r>
      <t>PROGR. ANUAL MES</t>
    </r>
    <r>
      <rPr>
        <b/>
        <sz val="14"/>
        <rFont val="Arial"/>
        <family val="2"/>
      </rPr>
      <t xml:space="preserve"> AGO.</t>
    </r>
  </si>
  <si>
    <r>
      <t xml:space="preserve">EJECUTADO </t>
    </r>
    <r>
      <rPr>
        <b/>
        <sz val="14"/>
        <rFont val="Arial"/>
        <family val="2"/>
      </rPr>
      <t>AGO.</t>
    </r>
  </si>
  <si>
    <r>
      <t>PROGR. ANUAL MES</t>
    </r>
    <r>
      <rPr>
        <b/>
        <sz val="14"/>
        <rFont val="Arial"/>
        <family val="2"/>
      </rPr>
      <t xml:space="preserve"> SEP.</t>
    </r>
  </si>
  <si>
    <r>
      <t xml:space="preserve">EJECUTADO </t>
    </r>
    <r>
      <rPr>
        <b/>
        <sz val="14"/>
        <rFont val="Arial"/>
        <family val="2"/>
      </rPr>
      <t>SEP.</t>
    </r>
  </si>
  <si>
    <r>
      <t>PROGR. ANUAL MES</t>
    </r>
    <r>
      <rPr>
        <b/>
        <sz val="14"/>
        <rFont val="Arial"/>
        <family val="2"/>
      </rPr>
      <t xml:space="preserve"> OCT.</t>
    </r>
  </si>
  <si>
    <r>
      <t xml:space="preserve">EJECUTADO </t>
    </r>
    <r>
      <rPr>
        <b/>
        <sz val="14"/>
        <rFont val="Arial"/>
        <family val="2"/>
      </rPr>
      <t>OCT.</t>
    </r>
  </si>
  <si>
    <r>
      <t xml:space="preserve">PROGR. ANUAL MES </t>
    </r>
    <r>
      <rPr>
        <b/>
        <sz val="14"/>
        <rFont val="Arial"/>
        <family val="2"/>
      </rPr>
      <t>NOV.</t>
    </r>
  </si>
  <si>
    <r>
      <t xml:space="preserve">EJECUTADO </t>
    </r>
    <r>
      <rPr>
        <b/>
        <sz val="14"/>
        <rFont val="Arial"/>
        <family val="2"/>
      </rPr>
      <t>NOV.</t>
    </r>
  </si>
  <si>
    <r>
      <t xml:space="preserve">PROGR. ANUAL MES  </t>
    </r>
    <r>
      <rPr>
        <b/>
        <sz val="14"/>
        <rFont val="Arial"/>
        <family val="2"/>
      </rPr>
      <t>DIC.</t>
    </r>
  </si>
  <si>
    <r>
      <t>EJECUTADO ACUMULADO</t>
    </r>
    <r>
      <rPr>
        <b/>
        <sz val="14"/>
        <rFont val="Arial"/>
        <family val="2"/>
      </rPr>
      <t xml:space="preserve"> AÑO 2020</t>
    </r>
  </si>
  <si>
    <r>
      <t xml:space="preserve">PROGR. ANUAL MES </t>
    </r>
    <r>
      <rPr>
        <b/>
        <sz val="14"/>
        <rFont val="Arial"/>
        <family val="2"/>
      </rPr>
      <t>ENE.</t>
    </r>
  </si>
  <si>
    <r>
      <t xml:space="preserve">EJECUTADO </t>
    </r>
    <r>
      <rPr>
        <b/>
        <sz val="14"/>
        <rFont val="Arial"/>
        <family val="2"/>
      </rPr>
      <t>ENE.</t>
    </r>
  </si>
  <si>
    <r>
      <t>PROGR. ANUAL MES</t>
    </r>
    <r>
      <rPr>
        <b/>
        <sz val="14"/>
        <rFont val="Arial"/>
        <family val="2"/>
      </rPr>
      <t xml:space="preserve"> FEB.</t>
    </r>
  </si>
  <si>
    <r>
      <t xml:space="preserve">EJECUTADO </t>
    </r>
    <r>
      <rPr>
        <b/>
        <sz val="14"/>
        <rFont val="Arial"/>
        <family val="2"/>
      </rPr>
      <t>FEB.</t>
    </r>
  </si>
  <si>
    <r>
      <t xml:space="preserve">PROGR. ANUAL MES </t>
    </r>
    <r>
      <rPr>
        <b/>
        <sz val="14"/>
        <rFont val="Arial"/>
        <family val="2"/>
      </rPr>
      <t>MAR.</t>
    </r>
  </si>
  <si>
    <r>
      <t xml:space="preserve">EJECUTADO </t>
    </r>
    <r>
      <rPr>
        <b/>
        <sz val="14"/>
        <rFont val="Arial"/>
        <family val="2"/>
      </rPr>
      <t>MAR.</t>
    </r>
  </si>
  <si>
    <r>
      <t xml:space="preserve">PROGR. ANUAL MES </t>
    </r>
    <r>
      <rPr>
        <b/>
        <sz val="14"/>
        <rFont val="Arial"/>
        <family val="2"/>
      </rPr>
      <t>ABR.</t>
    </r>
  </si>
  <si>
    <r>
      <t xml:space="preserve">EJECUTADO </t>
    </r>
    <r>
      <rPr>
        <b/>
        <sz val="14"/>
        <rFont val="Arial"/>
        <family val="2"/>
      </rPr>
      <t>ABR.</t>
    </r>
  </si>
  <si>
    <r>
      <t xml:space="preserve">PROGR. ANUAL MES </t>
    </r>
    <r>
      <rPr>
        <b/>
        <sz val="14"/>
        <rFont val="Arial"/>
        <family val="2"/>
      </rPr>
      <t>MAY.</t>
    </r>
  </si>
  <si>
    <r>
      <t xml:space="preserve">EJECUTADO  </t>
    </r>
    <r>
      <rPr>
        <b/>
        <sz val="14"/>
        <rFont val="Arial"/>
        <family val="2"/>
      </rPr>
      <t>MAY.</t>
    </r>
  </si>
  <si>
    <r>
      <t>PROGR. ANUAL MES</t>
    </r>
    <r>
      <rPr>
        <b/>
        <sz val="14"/>
        <rFont val="Arial"/>
        <family val="2"/>
      </rPr>
      <t xml:space="preserve"> JUN.</t>
    </r>
  </si>
  <si>
    <r>
      <t xml:space="preserve">EJECUTADO  </t>
    </r>
    <r>
      <rPr>
        <b/>
        <sz val="14"/>
        <rFont val="Arial"/>
        <family val="2"/>
      </rPr>
      <t>JUN.</t>
    </r>
  </si>
  <si>
    <r>
      <t xml:space="preserve">EJECUTADO  </t>
    </r>
    <r>
      <rPr>
        <b/>
        <sz val="14"/>
        <rFont val="Arial"/>
        <family val="2"/>
      </rPr>
      <t>JUL.</t>
    </r>
  </si>
  <si>
    <r>
      <t xml:space="preserve">EJECUTADO  </t>
    </r>
    <r>
      <rPr>
        <b/>
        <sz val="14"/>
        <rFont val="Arial"/>
        <family val="2"/>
      </rPr>
      <t>AGO.</t>
    </r>
  </si>
  <si>
    <r>
      <t xml:space="preserve">EJECUTADO  </t>
    </r>
    <r>
      <rPr>
        <b/>
        <sz val="14"/>
        <rFont val="Arial"/>
        <family val="2"/>
      </rPr>
      <t>SEP</t>
    </r>
    <r>
      <rPr>
        <sz val="14"/>
        <rFont val="Arial"/>
        <family val="2"/>
      </rPr>
      <t>.</t>
    </r>
  </si>
  <si>
    <r>
      <t xml:space="preserve">EJECUTADO  </t>
    </r>
    <r>
      <rPr>
        <b/>
        <sz val="14"/>
        <rFont val="Arial"/>
        <family val="2"/>
      </rPr>
      <t>OCT</t>
    </r>
    <r>
      <rPr>
        <sz val="14"/>
        <rFont val="Arial"/>
        <family val="2"/>
      </rPr>
      <t>.</t>
    </r>
  </si>
  <si>
    <r>
      <t xml:space="preserve">EJECUTADO  </t>
    </r>
    <r>
      <rPr>
        <b/>
        <sz val="14"/>
        <rFont val="Arial"/>
        <family val="2"/>
      </rPr>
      <t>NOV.</t>
    </r>
  </si>
  <si>
    <r>
      <t xml:space="preserve">EJECUTADO ACUMUALDO </t>
    </r>
    <r>
      <rPr>
        <b/>
        <sz val="14"/>
        <rFont val="Arial"/>
        <family val="2"/>
      </rPr>
      <t>AÑO 2021</t>
    </r>
  </si>
  <si>
    <r>
      <t xml:space="preserve">EJECUTADO ACUMUALDO </t>
    </r>
    <r>
      <rPr>
        <b/>
        <sz val="14"/>
        <rFont val="Arial"/>
        <family val="2"/>
      </rPr>
      <t>AÑO 2022</t>
    </r>
  </si>
  <si>
    <r>
      <t xml:space="preserve">EJECUTADO ACUMUALDO </t>
    </r>
    <r>
      <rPr>
        <b/>
        <sz val="14"/>
        <rFont val="Arial"/>
        <family val="2"/>
      </rPr>
      <t>AÑO 2023</t>
    </r>
  </si>
  <si>
    <r>
      <t xml:space="preserve">EJECUTADO ACUMUALDO </t>
    </r>
    <r>
      <rPr>
        <b/>
        <sz val="14"/>
        <rFont val="Arial"/>
        <family val="2"/>
      </rPr>
      <t>AÑO 2024</t>
    </r>
  </si>
  <si>
    <t>No se evidencian retrasos en la programacion definida.</t>
  </si>
  <si>
    <t>Se realizaron visitas a las áreas de ocupación en el PEDM Entrenubes, la primera se realizó el 08/09/2020 en compañía de SIJIN-DIPRO en cerro cuchilla del gavilán donde se verificó la actividad agrícola que se está desarrollando en el predio catastral número 102506000002, el cual tiene una afectación directa en un área de aproximadamente 0.06 ha del área protegida, esta actividad no está permitida en los usos del suelo del PEDM. 
Se dio inicio a la elaboración de las matrices de tensionantes del PEDM en y otras áreas de interés ambiental con el propósito de analizar la metodología utilizada para la valoración de los mismos, esta base de datos permitirá visualizar las categorías y tipo de tensionantes utilizados en campo por los administradores así mismo compararlo con la matriz utilizada por el grupo de monitoreo para llegar una primera propuesta de listado de tensionantes. Posteriormente a esta primera depuración se planteó una matriz de seguimiento que incluye las variables a considerar para realizar el reporte, el mapeo y la estadística de los datos. 
Se avanzó en el componente cartográfico dirigido a la construcción de una base de datos formato .gdb, donde se está compilando la caracterización predio a predio mediante: consulta a la carta catastral distrital para identificación de predios PEDEM, a la cual se le han adjuntado atributos relacionados con: tipo de propiedad, riesgo (desde la resolución 1482, conceptos IDIGER y Decreto 190 de 2004 (Riesgo por Movimiento en Masa); también se busca incluir la información sobre restauración, a razón de empezar a definir criterios de priorización de intervención en el área PEDEM. La información adjuntada serán los .shp generados, la .gdb adelantada.</t>
  </si>
  <si>
    <t xml:space="preserve">Se realizó la búsqueda de información secundaria para la identificación de áreas potenciales y se generó el plan de trabajo. También se realizó el diagnóstico y mapeo de los actores sociales en las áreas de influencias de los polígonos, se realizó la entrega de la primera versión de la propuesta del Protocolo para la prevención y control de ocupaciones informales en los Parques Ecológicos de Montaña, Parques Ecológicos de Humedal y otras áreas de interés ambiental del Distrito.
Se realizó 1 mesa técnica de trabajo con la Secretaría Distrital de Salud, Secretaría Distrital de Gobierno, Secretaría Distrital de Hacienda, Secretaría de Integración Social, Secretaría Distrital de hábitat y Caja de Vivienda Popular.
Se realizaron visitas a las áreas de ocupación en el PEDM Entrenubes en compañía de SIJIN-DIPRO en Cerro Cuchilla del Gavilán en articulación con la Secretaría de Ambiente con SDG, SDS, SDIS, SDHT, IDIGER, ALRUU, SDSCJ y CVP, para verificar las ocupaciones ilegales de los polígonos.
Se realizaron aportes a los estudios previos para la realización del Convenio Interadministrativo entre la Secretaría Distrital de Ambiente, la Secretaría Distrital de Territorio y Hábitat, la Secretaría Distrital de Gobierno y el Instituto Distrital para la Protección de la Niñez y la Juventud.
</t>
  </si>
  <si>
    <t xml:space="preserve">Se avanzó en la elaboración de los estudios previos para la suscripción de un convenio con el PNUD para contar con un documento de tipologías de estrategias de conservación en la ruralidad del Distrito Capital. Se avanzó en el análisis y propuesta de elementos a integrar en la estructura ecológica principal en el marco de la revisión del POT, definiendo de manera inicial aspectos relacionados para la configuración de áreas protegidas distritales.
Se elaboró y se consolidó la base de datos de predios con previabilidad técnica y jurídica, para adelantar las visitas de caracterización técnica, ambiental y socioeconomica de los mismos, con miras a la elaboración de estudios previos (estudios de títulos y levantamientos topográficos).
Se realizó la programación de actividades de adquisición del año 2020, y lo correspondiente a los años 2021 a 2024 conforme a las condiciones definidas para cada caso.
Adicionalmente se viene avanzando en la elaboración de una propuesta de estudios previos para la realización de un Convenio Interadministrativo entre la Secretaría Distrital de Ambiente, la Secretaría Distrital de Territorio y Hábitat, la Secretaría Distrital de Gobierno y el Instituto Distrital para la Protección de la Niñez y la Juventud.
</t>
  </si>
  <si>
    <t xml:space="preserve">Se analizaron elementos básicos que orienten a la estructuración de senderos en Lagos de Torca.
Con el fin de avanzar en un escenario de concertación con los floricultores localizados al interior de la reserva, se avanzó en una propuesta de piloto que oriente al proceso de transición tendiente al desarrollo de actividades con principios de sostenibilidad, mejorando la conectividad funcional al interior de la reserva forestal productora.
Se elaboró y se consolidó la base de datos de predios con previabilidad técnica y jurídica, para adelantar las visitas de caracterización técnica, ambiental y socioeconómica de los mismos, con miras a la elaboración de estudios previos (estudios de títulos y levantamientos topográficos).
Se adelantó la programación de actividades de adquisición para el año 2020, y lo correspondiente a los años 2021 a 2024 conforme a las condiciones definidas para cada caso.
Se avanzó en la elaboración de los estudios previos para la suscripción de un convenio con el PNUD para contar con un documento de tipologías de estrategias de conservación en la ruralidad del Distrito Capital.
</t>
  </si>
  <si>
    <t>N/A</t>
  </si>
  <si>
    <t xml:space="preserve">No se presentaron retrasos en el avance de la meta según la programación inicial del cuatrienio. </t>
  </si>
  <si>
    <t>Se retroalimentó la GDB de cartografía temática relacionada con priorización de áreas potenciales de restauración ecológica y de gestión de estrategias y acuerdos de conservación en sectores del Parque Ecológico Distrital de Montaña Entrenubes PEDMEN y sector Cerro Seco Ciudad Bolívar integrados al proceso de revisión y ajuste estructural al POT de Bogotá D.C. 
Se adelantó revisión técnica y jurídica de los predios localizados en el AOPP de la Franja de Adecuación, que permitió establecer una viabilidad inicial de los predios susceptibles de adquisición en el marco del cumplimiento de la sentencia de Cerros Orientales y del Decreto 485 de 2015, y con el cual se estableció la definición del listado de predios con prioridad alta, media y baja para adelantar visitas de caracterización técnica y ambiental. De igual forma, se llevó a cabo la revisión geoespacial de los predios priorizados inicialmente para programar la realización de las visitas citadas previamente y la elaboración de los conceptos técnicos por parte de SER, que permitan establecer el interés ambiental de los mismos y sirvan de soporte para la elaboración y expedición de la Declaratoria de utilidad Pública. Así mismo, se elaboró un cronograma preliminar de las actividades a realizar en el año 2020, con el fin de llevar a cabo los ajustes necesarios de acuerdo al personal disponible para realizar dichas actividades</t>
  </si>
  <si>
    <t>No presenta</t>
  </si>
  <si>
    <t>PERIODO:</t>
  </si>
  <si>
    <r>
      <rPr>
        <sz val="12"/>
        <rFont val="Arial"/>
        <family val="2"/>
      </rPr>
      <t xml:space="preserve">PROGRAMACIÓN, ACTUALIZACIÓN Y SEGUIMIENTO DEL PLAN DE ACCIÓN
Actualización y seguimiento a la </t>
    </r>
    <r>
      <rPr>
        <b/>
        <sz val="12"/>
        <rFont val="Arial"/>
        <family val="2"/>
      </rPr>
      <t>Territorialización</t>
    </r>
  </si>
  <si>
    <t>Se modifica la periodicidad de reporte y la estructura del documento se ajustó de acuerdo al plan de desarrollo vigente</t>
  </si>
  <si>
    <t>Radicado 2020IE152434 de septiembre 08 de 2020</t>
  </si>
  <si>
    <t>Implementar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</si>
  <si>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7, OBSERVACIONES AVANCE  A SEPTIEMBRE 2020</t>
  </si>
  <si>
    <t>CORTE A 30 DE SEPTIEMBRE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</si>
</sst>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 #,##0\ _€_-;\-* #,##0\ _€_-;_-* &quot;-&quot;\ _€_-;_-@_-"/>
    <numFmt numFmtId="169" formatCode="_-* #,##0.00\ &quot;€&quot;_-;\-* #,##0.00\ &quot;€&quot;_-;_-* &quot;-&quot;??\ &quot;€&quot;_-;_-@_-"/>
    <numFmt numFmtId="170" formatCode="_-* #,##0.00\ _€_-;\-* #,##0.00\ _€_-;_-* &quot;-&quot;??\ _€_-;_-@_-"/>
    <numFmt numFmtId="171" formatCode="_(&quot;$&quot;\ * #,##0.00_);_(&quot;$&quot;\ * \(#,##0.00\);_(&quot;$&quot;\ * &quot;-&quot;??_);_(@_)"/>
    <numFmt numFmtId="172" formatCode="_ &quot;$&quot;\ * #,##0.00_ ;_ &quot;$&quot;\ * \-#,##0.00_ ;_ &quot;$&quot;\ * &quot;-&quot;??_ ;_ @_ "/>
    <numFmt numFmtId="173" formatCode="_ * #,##0.00_ ;_ * \-#,##0.00_ ;_ * &quot;-&quot;??_ ;_ @_ "/>
    <numFmt numFmtId="174" formatCode="_([$$-240A]\ * #,##0_);_([$$-240A]\ * \(#,##0\);_([$$-240A]\ * &quot;-&quot;??_);_(@_)"/>
    <numFmt numFmtId="175" formatCode="0.0%"/>
    <numFmt numFmtId="176" formatCode="_ * #,##0_ ;_ * \-#,##0_ ;_ * &quot;-&quot;??_ ;_ @_ "/>
    <numFmt numFmtId="177" formatCode="_-* #,##0\ _€_-;\-* #,##0\ _€_-;_-* &quot;-&quot;??\ _€_-;_-@_-"/>
    <numFmt numFmtId="178" formatCode="_(&quot;$&quot;\ * #,##0_);_(&quot;$&quot;\ * \(#,##0\);_(&quot;$&quot;\ * &quot;-&quot;_);_(@_)"/>
    <numFmt numFmtId="179" formatCode="#,##0.00\ \€"/>
    <numFmt numFmtId="180" formatCode="_-&quot;$&quot;\ * #,##0_-;\-&quot;$&quot;\ * #,##0_-;_-&quot;$&quot;\ * &quot;-&quot;??_-;_-@_-"/>
    <numFmt numFmtId="181" formatCode="&quot;$&quot;\ #,##0.00"/>
    <numFmt numFmtId="182" formatCode="0.0"/>
    <numFmt numFmtId="183" formatCode="&quot;$&quot;\ #,##0"/>
    <numFmt numFmtId="184" formatCode="#,##0.0"/>
  </numFmts>
  <fonts count="56">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11"/>
      <color indexed="8"/>
      <name val="Arial"/>
      <family val="2"/>
    </font>
    <font>
      <sz val="9"/>
      <name val="Arial"/>
      <family val="2"/>
    </font>
    <font>
      <b/>
      <sz val="9"/>
      <name val="Arial"/>
      <family val="2"/>
    </font>
    <font>
      <sz val="11"/>
      <color theme="1"/>
      <name val="Arial"/>
      <family val="2"/>
    </font>
    <font>
      <b/>
      <sz val="11"/>
      <color theme="1"/>
      <name val="Calibri"/>
      <family val="2"/>
      <scheme val="minor"/>
    </font>
    <font>
      <sz val="10"/>
      <color indexed="8"/>
      <name val="Arial"/>
      <family val="2"/>
    </font>
    <font>
      <sz val="11"/>
      <name val="Calibri"/>
      <family val="2"/>
      <scheme val="minor"/>
    </font>
    <font>
      <sz val="20"/>
      <color theme="1"/>
      <name val="Calibri"/>
      <family val="2"/>
      <scheme val="minor"/>
    </font>
    <font>
      <sz val="24"/>
      <color theme="1"/>
      <name val="Calibri"/>
      <family val="2"/>
      <scheme val="minor"/>
    </font>
    <font>
      <b/>
      <sz val="10"/>
      <color theme="1"/>
      <name val="Calibri"/>
      <family val="2"/>
      <scheme val="minor"/>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b/>
      <sz val="10"/>
      <name val="Tahoma"/>
      <family val="2"/>
    </font>
    <font>
      <sz val="10"/>
      <name val="Tahoma"/>
      <family val="2"/>
    </font>
    <font>
      <b/>
      <sz val="11"/>
      <color indexed="8"/>
      <name val="Arial"/>
      <family val="2"/>
    </font>
    <font>
      <b/>
      <sz val="11"/>
      <name val="Arial"/>
      <family val="2"/>
    </font>
    <font>
      <sz val="11"/>
      <color theme="1"/>
      <name val="Times New Roman"/>
      <family val="1"/>
    </font>
    <font>
      <sz val="11"/>
      <color theme="0" tint="-0.04997999966144562"/>
      <name val="Arial"/>
      <family val="2"/>
    </font>
    <font>
      <b/>
      <sz val="11"/>
      <color theme="1"/>
      <name val="Times New Roman"/>
      <family val="1"/>
    </font>
    <font>
      <sz val="9"/>
      <color theme="1"/>
      <name val="Arial Narrow"/>
      <family val="2"/>
    </font>
    <font>
      <sz val="8"/>
      <color theme="1"/>
      <name val="Calibri"/>
      <family val="2"/>
      <scheme val="minor"/>
    </font>
    <font>
      <b/>
      <sz val="8"/>
      <color rgb="FFFF0000"/>
      <name val="Arial"/>
      <family val="2"/>
    </font>
    <font>
      <sz val="11"/>
      <color rgb="FFFF0000"/>
      <name val="Calibri"/>
      <family val="2"/>
      <scheme val="minor"/>
    </font>
    <font>
      <sz val="11"/>
      <name val="Times New Roman"/>
      <family val="1"/>
    </font>
    <font>
      <b/>
      <sz val="9"/>
      <color rgb="FF000000"/>
      <name val="Tahoma"/>
      <family val="2"/>
    </font>
    <font>
      <sz val="9"/>
      <color rgb="FF000000"/>
      <name val="Tahoma"/>
      <family val="2"/>
    </font>
    <font>
      <sz val="14"/>
      <color theme="1"/>
      <name val="Calibri"/>
      <family val="2"/>
      <scheme val="minor"/>
    </font>
    <font>
      <sz val="14"/>
      <name val="Arial"/>
      <family val="2"/>
    </font>
    <font>
      <sz val="14"/>
      <color theme="1"/>
      <name val="Arial"/>
      <family val="2"/>
    </font>
    <font>
      <sz val="14"/>
      <color indexed="8"/>
      <name val="Arial"/>
      <family val="2"/>
    </font>
    <font>
      <sz val="14"/>
      <color theme="1"/>
      <name val="Times New Roman"/>
      <family val="1"/>
    </font>
    <font>
      <sz val="14"/>
      <name val="Calibri"/>
      <family val="2"/>
      <scheme val="minor"/>
    </font>
    <font>
      <b/>
      <sz val="14"/>
      <color indexed="8"/>
      <name val="Arial"/>
      <family val="2"/>
    </font>
    <font>
      <b/>
      <sz val="8"/>
      <name val="Calibri"/>
      <family val="2"/>
    </font>
  </fonts>
  <fills count="17">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50"/>
        <bgColor indexed="64"/>
      </patternFill>
    </fill>
    <fill>
      <patternFill patternType="solid">
        <fgColor rgb="FFFFFFFF"/>
        <bgColor indexed="64"/>
      </patternFill>
    </fill>
  </fills>
  <borders count="62">
    <border>
      <left/>
      <right/>
      <top/>
      <bottom/>
      <diagonal/>
    </border>
    <border>
      <left style="thin"/>
      <right style="thin"/>
      <top style="thin"/>
      <bottom style="thin"/>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right style="medium"/>
      <top/>
      <bottom/>
    </border>
    <border>
      <left style="thin"/>
      <right/>
      <top style="thin"/>
      <bottom style="medium"/>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style="medium"/>
      <bottom style="thin"/>
    </border>
    <border>
      <left style="thin"/>
      <right style="thin"/>
      <top style="thin"/>
      <bottom style="medium"/>
    </border>
    <border>
      <left style="thin"/>
      <right style="thin"/>
      <top/>
      <bottom style="thin"/>
    </border>
    <border>
      <left style="thin"/>
      <right style="thin"/>
      <top/>
      <bottom style="medium"/>
    </border>
    <border>
      <left/>
      <right style="thin"/>
      <top/>
      <bottom/>
    </border>
    <border>
      <left/>
      <right style="thin"/>
      <top/>
      <bottom style="medium"/>
    </border>
    <border>
      <left style="medium"/>
      <right style="thin"/>
      <top style="thin"/>
      <bottom style="medium"/>
    </border>
    <border>
      <left style="thin"/>
      <right/>
      <top style="thin"/>
      <bottom/>
    </border>
    <border>
      <left/>
      <right/>
      <top style="medium"/>
      <bottom style="thin"/>
    </border>
    <border>
      <left style="thin"/>
      <right/>
      <top style="medium"/>
      <bottom style="thin"/>
    </border>
    <border>
      <left/>
      <right/>
      <top style="thin"/>
      <bottom style="thin"/>
    </border>
    <border>
      <left style="thin"/>
      <right/>
      <top/>
      <bottom style="thin"/>
    </border>
    <border>
      <left style="medium"/>
      <right style="thin"/>
      <top style="thin"/>
      <bottom/>
    </border>
    <border>
      <left style="thin"/>
      <right style="medium"/>
      <top style="thin"/>
      <bottom/>
    </border>
    <border>
      <left style="medium"/>
      <right/>
      <top style="medium"/>
      <bottom/>
    </border>
    <border>
      <left style="medium"/>
      <right style="thin"/>
      <top style="medium"/>
      <bottom style="thin"/>
    </border>
    <border>
      <left/>
      <right/>
      <top style="thin"/>
      <bottom style="medium"/>
    </border>
    <border>
      <left/>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thin"/>
      <top style="thin"/>
      <bottom style="thin"/>
    </border>
    <border>
      <left/>
      <right style="medium"/>
      <top style="medium"/>
      <bottom/>
    </border>
    <border>
      <left style="medium"/>
      <right/>
      <top/>
      <bottom style="thin"/>
    </border>
    <border>
      <left/>
      <right/>
      <top/>
      <bottom style="thin"/>
    </border>
    <border>
      <left style="thin"/>
      <right style="thin"/>
      <top/>
      <bottom/>
    </border>
    <border>
      <left style="medium"/>
      <right style="thin"/>
      <top/>
      <bottom style="thin"/>
    </border>
    <border>
      <left style="thin"/>
      <right style="medium"/>
      <top/>
      <bottom style="thin"/>
    </border>
    <border>
      <left/>
      <right style="medium"/>
      <top/>
      <bottom style="thin"/>
    </border>
    <border>
      <left/>
      <right style="medium"/>
      <top style="medium"/>
      <bottom style="thin"/>
    </border>
    <border>
      <left/>
      <right/>
      <top style="thin"/>
      <bottom/>
    </border>
    <border>
      <left/>
      <right style="medium"/>
      <top style="thin"/>
      <bottom/>
    </border>
    <border>
      <left/>
      <right style="thin"/>
      <top style="medium"/>
      <bottom style="thin"/>
    </border>
    <border>
      <left/>
      <right style="thin"/>
      <top style="medium"/>
      <bottom/>
    </border>
    <border>
      <left style="thin"/>
      <right style="thin"/>
      <top style="medium"/>
      <bottom/>
    </border>
    <border>
      <left style="medium"/>
      <right style="thin"/>
      <top/>
      <bottom style="medium"/>
    </border>
    <border>
      <left style="medium"/>
      <right/>
      <top style="thin"/>
      <bottom style="medium"/>
    </border>
    <border>
      <left style="medium"/>
      <right/>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border>
    <border>
      <left style="thin"/>
      <right style="medium"/>
      <top style="medium"/>
      <bottom/>
    </border>
    <border>
      <left/>
      <right style="thin"/>
      <top style="medium"/>
      <bottom style="medium"/>
    </border>
    <border>
      <left/>
      <right style="thin"/>
      <top/>
      <bottom style="thin"/>
    </border>
  </borders>
  <cellStyleXfs count="28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8" fillId="0" borderId="0" applyFont="0" applyFill="0" applyBorder="0" applyAlignment="0" applyProtection="0"/>
    <xf numFmtId="171" fontId="18"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0" fontId="2" fillId="0" borderId="0" applyFont="0" applyFill="0" applyBorder="0" applyAlignment="0" applyProtection="0"/>
    <xf numFmtId="165" fontId="0" fillId="0" borderId="0" applyFont="0" applyFill="0" applyBorder="0" applyAlignment="0" applyProtection="0"/>
    <xf numFmtId="170" fontId="2" fillId="0" borderId="0" applyFont="0" applyFill="0" applyBorder="0" applyAlignment="0" applyProtection="0"/>
    <xf numFmtId="165"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2" fontId="1" fillId="0" borderId="0" applyFont="0" applyFill="0" applyBorder="0" applyAlignment="0" applyProtection="0"/>
    <xf numFmtId="176" fontId="1" fillId="0" borderId="0" applyFont="0" applyFill="0" applyBorder="0" applyAlignment="0" applyProtection="0"/>
    <xf numFmtId="171" fontId="0" fillId="0" borderId="0" applyFont="0" applyFill="0" applyBorder="0" applyAlignment="0" applyProtection="0"/>
    <xf numFmtId="164"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49" fontId="27" fillId="0" borderId="0" applyFill="0" applyBorder="0" applyProtection="0">
      <alignment horizontal="left" vertical="center"/>
    </xf>
    <xf numFmtId="0" fontId="28" fillId="0" borderId="0" applyNumberFormat="0" applyFill="0" applyBorder="0" applyProtection="0">
      <alignment horizontal="left" vertical="center"/>
    </xf>
    <xf numFmtId="0" fontId="28" fillId="0" borderId="0" applyNumberFormat="0" applyFill="0" applyBorder="0" applyProtection="0">
      <alignment horizontal="right" vertical="center"/>
    </xf>
    <xf numFmtId="0" fontId="27" fillId="0" borderId="1" applyNumberFormat="0" applyFill="0" applyProtection="0">
      <alignment horizontal="left" vertical="center"/>
    </xf>
    <xf numFmtId="0" fontId="27" fillId="0" borderId="1" applyNumberFormat="0" applyFill="0" applyProtection="0">
      <alignment horizontal="left" vertical="center"/>
    </xf>
    <xf numFmtId="0" fontId="27" fillId="0" borderId="1" applyNumberFormat="0" applyFill="0" applyProtection="0">
      <alignment horizontal="left" vertical="center"/>
    </xf>
    <xf numFmtId="0" fontId="27" fillId="0" borderId="1" applyNumberFormat="0" applyFill="0" applyProtection="0">
      <alignment horizontal="left" vertical="center"/>
    </xf>
    <xf numFmtId="0" fontId="27" fillId="0" borderId="1" applyNumberFormat="0" applyFill="0" applyProtection="0">
      <alignment horizontal="left" vertical="center"/>
    </xf>
    <xf numFmtId="0" fontId="27" fillId="0" borderId="1" applyNumberFormat="0" applyFill="0" applyProtection="0">
      <alignment horizontal="left" vertical="center"/>
    </xf>
    <xf numFmtId="0" fontId="27" fillId="0" borderId="1" applyNumberFormat="0" applyFill="0" applyProtection="0">
      <alignment horizontal="left" vertical="center"/>
    </xf>
    <xf numFmtId="0" fontId="27" fillId="0" borderId="1" applyNumberFormat="0" applyFill="0" applyProtection="0">
      <alignment horizontal="left" vertical="center"/>
    </xf>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4" fontId="27" fillId="0" borderId="0" applyFill="0" applyBorder="0" applyProtection="0">
      <alignment horizontal="right" vertical="center"/>
    </xf>
    <xf numFmtId="22" fontId="27" fillId="0" borderId="0" applyFill="0" applyBorder="0" applyProtection="0">
      <alignment horizontal="right" vertical="center"/>
    </xf>
    <xf numFmtId="4" fontId="27" fillId="0" borderId="0" applyFill="0" applyBorder="0" applyProtection="0">
      <alignment horizontal="right" vertical="center"/>
    </xf>
    <xf numFmtId="4" fontId="27" fillId="0" borderId="1" applyFill="0" applyProtection="0">
      <alignment horizontal="right" vertical="center"/>
    </xf>
    <xf numFmtId="4" fontId="27" fillId="0" borderId="1" applyFill="0" applyProtection="0">
      <alignment horizontal="right" vertical="center"/>
    </xf>
    <xf numFmtId="4" fontId="27" fillId="0" borderId="1" applyFill="0" applyProtection="0">
      <alignment horizontal="right" vertical="center"/>
    </xf>
    <xf numFmtId="4" fontId="27" fillId="0" borderId="1" applyFill="0" applyProtection="0">
      <alignment horizontal="right" vertical="center"/>
    </xf>
    <xf numFmtId="4" fontId="27" fillId="0" borderId="1" applyFill="0" applyProtection="0">
      <alignment horizontal="right" vertical="center"/>
    </xf>
    <xf numFmtId="4" fontId="27" fillId="0" borderId="1" applyFill="0" applyProtection="0">
      <alignment horizontal="right" vertical="center"/>
    </xf>
    <xf numFmtId="4" fontId="27" fillId="0" borderId="1" applyFill="0" applyProtection="0">
      <alignment horizontal="right" vertical="center"/>
    </xf>
    <xf numFmtId="4" fontId="27" fillId="0" borderId="1" applyFill="0" applyProtection="0">
      <alignment horizontal="right" vertical="center"/>
    </xf>
    <xf numFmtId="0" fontId="26" fillId="8" borderId="0" applyNumberFormat="0" applyBorder="0" applyAlignment="0" applyProtection="0"/>
    <xf numFmtId="0" fontId="29" fillId="8" borderId="0" applyNumberFormat="0" applyBorder="0" applyAlignment="0" applyProtection="0"/>
    <xf numFmtId="179" fontId="27" fillId="0" borderId="0" applyFill="0" applyBorder="0" applyProtection="0">
      <alignment horizontal="right" vertical="center"/>
    </xf>
    <xf numFmtId="179" fontId="27" fillId="0" borderId="1" applyFill="0" applyProtection="0">
      <alignment horizontal="right" vertical="center"/>
    </xf>
    <xf numFmtId="179" fontId="27" fillId="0" borderId="1" applyFill="0" applyProtection="0">
      <alignment horizontal="right" vertical="center"/>
    </xf>
    <xf numFmtId="179" fontId="27" fillId="0" borderId="1" applyFill="0" applyProtection="0">
      <alignment horizontal="right" vertical="center"/>
    </xf>
    <xf numFmtId="179" fontId="27" fillId="0" borderId="1" applyFill="0" applyProtection="0">
      <alignment horizontal="right" vertical="center"/>
    </xf>
    <xf numFmtId="179" fontId="27" fillId="0" borderId="1" applyFill="0" applyProtection="0">
      <alignment horizontal="right" vertical="center"/>
    </xf>
    <xf numFmtId="179" fontId="27" fillId="0" borderId="1" applyFill="0" applyProtection="0">
      <alignment horizontal="right" vertical="center"/>
    </xf>
    <xf numFmtId="179" fontId="27" fillId="0" borderId="1" applyFill="0" applyProtection="0">
      <alignment horizontal="right" vertical="center"/>
    </xf>
    <xf numFmtId="179" fontId="27" fillId="0" borderId="1" applyFill="0" applyProtection="0">
      <alignment horizontal="right" vertical="center"/>
    </xf>
    <xf numFmtId="0" fontId="28" fillId="9" borderId="0" applyNumberFormat="0" applyBorder="0" applyProtection="0">
      <alignment horizontal="center" vertical="center"/>
    </xf>
    <xf numFmtId="0" fontId="28" fillId="5" borderId="0" applyNumberFormat="0" applyBorder="0" applyProtection="0">
      <alignment horizontal="center" vertical="center" wrapText="1"/>
    </xf>
    <xf numFmtId="0" fontId="27" fillId="5" borderId="0" applyNumberFormat="0" applyBorder="0" applyProtection="0">
      <alignment horizontal="right" vertical="center" wrapText="1"/>
    </xf>
    <xf numFmtId="0" fontId="28" fillId="10" borderId="0" applyNumberFormat="0" applyBorder="0" applyProtection="0">
      <alignment horizontal="center" vertical="center"/>
    </xf>
    <xf numFmtId="0" fontId="28" fillId="11" borderId="0" applyNumberFormat="0" applyBorder="0" applyProtection="0">
      <alignment horizontal="center" vertical="center" wrapText="1"/>
    </xf>
    <xf numFmtId="0" fontId="28" fillId="11" borderId="0" applyNumberFormat="0" applyBorder="0" applyProtection="0">
      <alignment horizontal="right" vertical="center" wrapText="1"/>
    </xf>
    <xf numFmtId="0" fontId="28" fillId="11" borderId="1" applyNumberFormat="0" applyProtection="0">
      <alignment horizontal="left" vertical="center" wrapText="1"/>
    </xf>
    <xf numFmtId="0" fontId="28" fillId="11" borderId="1" applyNumberFormat="0" applyProtection="0">
      <alignment horizontal="left" vertical="center" wrapText="1"/>
    </xf>
    <xf numFmtId="0" fontId="28" fillId="11" borderId="1" applyNumberFormat="0" applyProtection="0">
      <alignment horizontal="left" vertical="center" wrapText="1"/>
    </xf>
    <xf numFmtId="0" fontId="28" fillId="11" borderId="1" applyNumberFormat="0" applyProtection="0">
      <alignment horizontal="left" vertical="center" wrapText="1"/>
    </xf>
    <xf numFmtId="0" fontId="28" fillId="11" borderId="1" applyNumberFormat="0" applyProtection="0">
      <alignment horizontal="left" vertical="center" wrapText="1"/>
    </xf>
    <xf numFmtId="0" fontId="28" fillId="11" borderId="1" applyNumberFormat="0" applyProtection="0">
      <alignment horizontal="left" vertical="center" wrapText="1"/>
    </xf>
    <xf numFmtId="0" fontId="28" fillId="11" borderId="1" applyNumberFormat="0" applyProtection="0">
      <alignment horizontal="left" vertical="center" wrapText="1"/>
    </xf>
    <xf numFmtId="0" fontId="28"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2" fontId="0"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7" fontId="30" fillId="0" borderId="0" applyFont="0" applyFill="0" applyBorder="0" applyAlignment="0" applyProtection="0"/>
    <xf numFmtId="169"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9"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4" fontId="1" fillId="0" borderId="0" applyFont="0" applyFill="0" applyBorder="0" applyAlignment="0" applyProtection="0"/>
    <xf numFmtId="17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7" fontId="0" fillId="0" borderId="0" applyFont="0" applyFill="0" applyBorder="0" applyAlignment="0" applyProtection="0"/>
    <xf numFmtId="171" fontId="1" fillId="0" borderId="0" applyFont="0" applyFill="0" applyBorder="0" applyAlignment="0" applyProtection="0"/>
    <xf numFmtId="167"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7" fontId="3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32" fillId="5" borderId="0" applyNumberFormat="0" applyBorder="0" applyAlignment="0" applyProtection="0"/>
    <xf numFmtId="0" fontId="0" fillId="0" borderId="0">
      <alignment/>
      <protection/>
    </xf>
    <xf numFmtId="0" fontId="1" fillId="0" borderId="0">
      <alignment/>
      <protection/>
    </xf>
    <xf numFmtId="0" fontId="30" fillId="0" borderId="0">
      <alignment/>
      <protection/>
    </xf>
    <xf numFmtId="0" fontId="24" fillId="0" borderId="0">
      <alignment/>
      <protection/>
    </xf>
    <xf numFmtId="0" fontId="24" fillId="0" borderId="0">
      <alignment/>
      <protection/>
    </xf>
    <xf numFmtId="0" fontId="30" fillId="0" borderId="0">
      <alignment/>
      <protection/>
    </xf>
    <xf numFmtId="0" fontId="1" fillId="0" borderId="0">
      <alignment/>
      <protection/>
    </xf>
    <xf numFmtId="0" fontId="0" fillId="0" borderId="0">
      <alignment/>
      <protection/>
    </xf>
    <xf numFmtId="0" fontId="1" fillId="0" borderId="0">
      <alignment/>
      <protection/>
    </xf>
    <xf numFmtId="0" fontId="30" fillId="0" borderId="0">
      <alignment/>
      <protection/>
    </xf>
    <xf numFmtId="0" fontId="30" fillId="0" borderId="0">
      <alignment/>
      <protection/>
    </xf>
    <xf numFmtId="0" fontId="25" fillId="0" borderId="0">
      <alignment/>
      <protection/>
    </xf>
    <xf numFmtId="0" fontId="33" fillId="0" borderId="0">
      <alignment/>
      <protection/>
    </xf>
    <xf numFmtId="0" fontId="1" fillId="0" borderId="0">
      <alignment/>
      <protection/>
    </xf>
    <xf numFmtId="3" fontId="27" fillId="0" borderId="0" applyFill="0" applyBorder="0" applyProtection="0">
      <alignment horizontal="right" vertical="center"/>
    </xf>
    <xf numFmtId="3" fontId="27" fillId="0" borderId="1" applyFill="0" applyProtection="0">
      <alignment horizontal="right" vertical="center"/>
    </xf>
    <xf numFmtId="3" fontId="27" fillId="0" borderId="1" applyFill="0" applyProtection="0">
      <alignment horizontal="right" vertical="center"/>
    </xf>
    <xf numFmtId="3" fontId="27" fillId="0" borderId="1" applyFill="0" applyProtection="0">
      <alignment horizontal="right" vertical="center"/>
    </xf>
    <xf numFmtId="3" fontId="27" fillId="0" borderId="1" applyFill="0" applyProtection="0">
      <alignment horizontal="right" vertical="center"/>
    </xf>
    <xf numFmtId="3" fontId="27" fillId="0" borderId="1" applyFill="0" applyProtection="0">
      <alignment horizontal="right" vertical="center"/>
    </xf>
    <xf numFmtId="3" fontId="27" fillId="0" borderId="1" applyFill="0" applyProtection="0">
      <alignment horizontal="right" vertical="center"/>
    </xf>
    <xf numFmtId="3" fontId="27" fillId="0" borderId="1" applyFill="0" applyProtection="0">
      <alignment horizontal="right" vertical="center"/>
    </xf>
    <xf numFmtId="3" fontId="27" fillId="0" borderId="1" applyFill="0" applyProtection="0">
      <alignment horizontal="right" vertical="center"/>
    </xf>
    <xf numFmtId="9" fontId="18"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cellStyleXfs>
  <cellXfs count="524">
    <xf numFmtId="0" fontId="0" fillId="0" borderId="0" xfId="0"/>
    <xf numFmtId="0" fontId="0" fillId="0" borderId="0" xfId="0" applyFill="1"/>
    <xf numFmtId="0" fontId="0" fillId="12" borderId="0" xfId="0"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9" fillId="9" borderId="0" xfId="35" applyFont="1" applyFill="1" applyAlignment="1">
      <alignment vertical="center"/>
      <protection/>
    </xf>
    <xf numFmtId="0" fontId="9"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9" fillId="0" borderId="0" xfId="0" applyFont="1" applyFill="1"/>
    <xf numFmtId="0" fontId="0" fillId="0" borderId="0" xfId="0" applyFill="1" applyAlignment="1">
      <alignment horizontal="center"/>
    </xf>
    <xf numFmtId="0" fontId="20" fillId="0" borderId="0" xfId="0" applyFont="1" applyFill="1"/>
    <xf numFmtId="0" fontId="21" fillId="0" borderId="0" xfId="0" applyFont="1" applyFill="1"/>
    <xf numFmtId="0" fontId="17" fillId="0" borderId="0" xfId="0" applyFont="1" applyFill="1"/>
    <xf numFmtId="0" fontId="17" fillId="13" borderId="1" xfId="0" applyFont="1" applyFill="1" applyBorder="1" applyAlignment="1">
      <alignment horizontal="center" vertical="center"/>
    </xf>
    <xf numFmtId="0" fontId="1" fillId="12" borderId="0" xfId="0" applyFont="1" applyFill="1"/>
    <xf numFmtId="0" fontId="9"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180" fontId="1" fillId="0" borderId="1" xfId="261" applyNumberFormat="1" applyFont="1" applyFill="1" applyBorder="1" applyAlignment="1">
      <alignment horizontal="center" vertical="center"/>
    </xf>
    <xf numFmtId="0" fontId="1" fillId="0" borderId="1" xfId="0" applyFont="1" applyBorder="1" applyAlignment="1">
      <alignment horizontal="center" vertical="center"/>
    </xf>
    <xf numFmtId="0" fontId="19" fillId="0" borderId="1" xfId="0" applyFont="1" applyFill="1" applyBorder="1" applyAlignment="1">
      <alignment horizontal="center" vertical="center"/>
    </xf>
    <xf numFmtId="0" fontId="3" fillId="14" borderId="2" xfId="35" applyFont="1" applyFill="1" applyBorder="1" applyAlignment="1">
      <alignment horizontal="center" vertical="center" wrapText="1"/>
      <protection/>
    </xf>
    <xf numFmtId="0" fontId="15" fillId="14" borderId="3" xfId="0" applyFont="1" applyFill="1" applyBorder="1" applyAlignment="1">
      <alignment horizontal="left" vertical="center" wrapText="1"/>
    </xf>
    <xf numFmtId="42" fontId="15" fillId="14" borderId="4" xfId="0" applyNumberFormat="1" applyFont="1" applyFill="1" applyBorder="1" applyAlignment="1">
      <alignment horizontal="center" vertical="center" wrapText="1"/>
    </xf>
    <xf numFmtId="42" fontId="15" fillId="14" borderId="1" xfId="0" applyNumberFormat="1" applyFont="1" applyFill="1" applyBorder="1" applyAlignment="1">
      <alignment horizontal="center" vertical="center" wrapText="1"/>
    </xf>
    <xf numFmtId="0" fontId="3" fillId="14" borderId="5" xfId="0" applyFont="1" applyFill="1" applyBorder="1" applyAlignment="1">
      <alignment vertical="center" wrapText="1"/>
    </xf>
    <xf numFmtId="0" fontId="3" fillId="14" borderId="0" xfId="0" applyFont="1" applyFill="1" applyAlignment="1">
      <alignment vertical="center" wrapText="1"/>
    </xf>
    <xf numFmtId="0" fontId="3" fillId="14" borderId="6" xfId="0" applyFont="1" applyFill="1" applyBorder="1" applyAlignment="1">
      <alignment vertical="center" wrapText="1"/>
    </xf>
    <xf numFmtId="0" fontId="15" fillId="14" borderId="7" xfId="0" applyFont="1" applyFill="1" applyBorder="1" applyAlignment="1">
      <alignment horizontal="left" vertical="center" wrapText="1"/>
    </xf>
    <xf numFmtId="0" fontId="3" fillId="14" borderId="8" xfId="0" applyFont="1" applyFill="1" applyBorder="1" applyAlignment="1">
      <alignment vertical="center" wrapText="1"/>
    </xf>
    <xf numFmtId="0" fontId="3" fillId="14" borderId="9" xfId="0" applyFont="1" applyFill="1" applyBorder="1" applyAlignment="1">
      <alignment vertical="center" wrapText="1"/>
    </xf>
    <xf numFmtId="0" fontId="3" fillId="14" borderId="10" xfId="0" applyFont="1" applyFill="1" applyBorder="1" applyAlignment="1">
      <alignment vertical="center" wrapText="1"/>
    </xf>
    <xf numFmtId="0" fontId="11" fillId="14" borderId="11" xfId="35" applyFont="1" applyFill="1" applyBorder="1" applyAlignment="1">
      <alignment horizontal="center" vertical="center" textRotation="90" wrapText="1"/>
      <protection/>
    </xf>
    <xf numFmtId="10" fontId="1" fillId="14" borderId="11" xfId="35" applyNumberFormat="1" applyFont="1" applyFill="1" applyBorder="1" applyAlignment="1">
      <alignment horizontal="center" vertical="center" wrapText="1"/>
      <protection/>
    </xf>
    <xf numFmtId="0" fontId="3" fillId="14" borderId="11" xfId="35" applyFont="1" applyFill="1" applyBorder="1" applyAlignment="1">
      <alignment horizontal="center" vertical="center" wrapText="1"/>
      <protection/>
    </xf>
    <xf numFmtId="0" fontId="0" fillId="0" borderId="0" xfId="0" applyFont="1" applyFill="1" applyAlignment="1">
      <alignment horizontal="center" vertical="center"/>
    </xf>
    <xf numFmtId="49" fontId="13" fillId="0" borderId="1" xfId="28" applyNumberFormat="1" applyFont="1" applyFill="1" applyBorder="1" applyAlignment="1">
      <alignment horizontal="center" vertical="center"/>
    </xf>
    <xf numFmtId="37" fontId="13" fillId="0" borderId="1" xfId="28" applyNumberFormat="1" applyFont="1" applyFill="1" applyBorder="1" applyAlignment="1">
      <alignment horizontal="center" vertical="center"/>
    </xf>
    <xf numFmtId="3" fontId="4" fillId="0" borderId="12" xfId="0" applyNumberFormat="1" applyFont="1" applyFill="1" applyBorder="1" applyAlignment="1">
      <alignment horizontal="center" vertical="center" wrapText="1"/>
    </xf>
    <xf numFmtId="177" fontId="0" fillId="0" borderId="12" xfId="22" applyNumberFormat="1" applyFont="1" applyFill="1" applyBorder="1" applyAlignment="1">
      <alignment horizontal="center" vertical="center"/>
    </xf>
    <xf numFmtId="177" fontId="0" fillId="0" borderId="1" xfId="22" applyNumberFormat="1" applyFont="1" applyFill="1" applyBorder="1" applyAlignment="1">
      <alignment horizontal="center" vertical="center"/>
    </xf>
    <xf numFmtId="0" fontId="0" fillId="0" borderId="0" xfId="0" applyFont="1" applyFill="1"/>
    <xf numFmtId="175" fontId="19" fillId="14" borderId="12" xfId="0" applyNumberFormat="1" applyFont="1" applyFill="1" applyBorder="1" applyAlignment="1">
      <alignment vertical="center"/>
    </xf>
    <xf numFmtId="0" fontId="4" fillId="9" borderId="0" xfId="35" applyFont="1" applyFill="1" applyAlignment="1">
      <alignment vertical="center"/>
      <protection/>
    </xf>
    <xf numFmtId="175" fontId="19" fillId="15" borderId="1" xfId="0" applyNumberFormat="1" applyFont="1" applyFill="1" applyBorder="1" applyAlignment="1">
      <alignment vertical="center"/>
    </xf>
    <xf numFmtId="10" fontId="16" fillId="12" borderId="1" xfId="35" applyNumberFormat="1" applyFont="1" applyFill="1" applyBorder="1" applyAlignment="1">
      <alignment horizontal="center" vertical="center" wrapText="1"/>
      <protection/>
    </xf>
    <xf numFmtId="175" fontId="19" fillId="14" borderId="1" xfId="0" applyNumberFormat="1" applyFont="1" applyFill="1" applyBorder="1" applyAlignment="1">
      <alignment vertical="center"/>
    </xf>
    <xf numFmtId="10" fontId="39" fillId="12" borderId="1" xfId="35" applyNumberFormat="1" applyFont="1" applyFill="1" applyBorder="1" applyAlignment="1">
      <alignment horizontal="center" vertical="center" wrapText="1"/>
      <protection/>
    </xf>
    <xf numFmtId="0" fontId="4" fillId="9" borderId="0" xfId="35" applyFont="1" applyFill="1" applyBorder="1" applyAlignment="1">
      <alignment vertical="center"/>
      <protection/>
    </xf>
    <xf numFmtId="0" fontId="4" fillId="0" borderId="0" xfId="35" applyFont="1" applyBorder="1" applyAlignment="1">
      <alignment vertical="center"/>
      <protection/>
    </xf>
    <xf numFmtId="175" fontId="19" fillId="15" borderId="13" xfId="0" applyNumberFormat="1" applyFont="1" applyFill="1" applyBorder="1" applyAlignment="1">
      <alignment vertical="center"/>
    </xf>
    <xf numFmtId="175" fontId="19" fillId="14" borderId="14" xfId="0" applyNumberFormat="1" applyFont="1" applyFill="1" applyBorder="1" applyAlignment="1">
      <alignment vertical="center"/>
    </xf>
    <xf numFmtId="3" fontId="15" fillId="0" borderId="12" xfId="0" applyNumberFormat="1" applyFont="1" applyBorder="1" applyAlignment="1">
      <alignment horizontal="center" vertical="center"/>
    </xf>
    <xf numFmtId="3" fontId="3" fillId="0" borderId="12" xfId="0" applyNumberFormat="1" applyFont="1" applyBorder="1" applyAlignment="1">
      <alignment horizontal="center" vertical="center" wrapText="1"/>
    </xf>
    <xf numFmtId="4" fontId="15" fillId="0" borderId="12" xfId="0" applyNumberFormat="1" applyFont="1" applyBorder="1" applyAlignment="1">
      <alignment horizontal="center" vertical="center"/>
    </xf>
    <xf numFmtId="4" fontId="1" fillId="0" borderId="12" xfId="0" applyNumberFormat="1" applyFont="1" applyBorder="1" applyAlignment="1">
      <alignment horizontal="center" vertical="center" wrapText="1"/>
    </xf>
    <xf numFmtId="10" fontId="3" fillId="14" borderId="15" xfId="35" applyNumberFormat="1" applyFont="1" applyFill="1" applyBorder="1" applyAlignment="1">
      <alignment horizontal="center" vertical="center" wrapText="1"/>
      <protection/>
    </xf>
    <xf numFmtId="0" fontId="30" fillId="0" borderId="0" xfId="0" applyFont="1" applyFill="1"/>
    <xf numFmtId="0" fontId="41" fillId="0" borderId="0" xfId="0" applyFont="1" applyFill="1" applyAlignment="1">
      <alignment horizontal="center" vertical="center"/>
    </xf>
    <xf numFmtId="0" fontId="14" fillId="14" borderId="11" xfId="0" applyFont="1" applyFill="1" applyBorder="1" applyAlignment="1">
      <alignment horizontal="center" vertical="center" wrapText="1"/>
    </xf>
    <xf numFmtId="0" fontId="9" fillId="0" borderId="0" xfId="35" applyFont="1" applyBorder="1" applyAlignment="1">
      <alignment vertical="center"/>
      <protection/>
    </xf>
    <xf numFmtId="0" fontId="11" fillId="0" borderId="0" xfId="0" applyFont="1" applyFill="1" applyBorder="1" applyAlignment="1">
      <alignment vertical="top" wrapText="1"/>
    </xf>
    <xf numFmtId="0" fontId="11" fillId="0" borderId="0" xfId="0" applyFont="1" applyFill="1" applyBorder="1" applyAlignment="1">
      <alignment vertical="center" wrapText="1"/>
    </xf>
    <xf numFmtId="42" fontId="13" fillId="0" borderId="1" xfId="2881" applyFont="1" applyFill="1" applyBorder="1" applyAlignment="1">
      <alignment horizontal="center" vertical="center"/>
    </xf>
    <xf numFmtId="177" fontId="0" fillId="14" borderId="0" xfId="0" applyNumberFormat="1" applyFont="1" applyFill="1" applyBorder="1" applyAlignment="1">
      <alignment/>
    </xf>
    <xf numFmtId="177" fontId="0" fillId="14" borderId="16" xfId="0" applyNumberFormat="1" applyFont="1" applyFill="1" applyBorder="1" applyAlignment="1">
      <alignment/>
    </xf>
    <xf numFmtId="177" fontId="0" fillId="14" borderId="9" xfId="0" applyNumberFormat="1" applyFont="1" applyFill="1" applyBorder="1" applyAlignment="1">
      <alignment/>
    </xf>
    <xf numFmtId="177" fontId="0" fillId="14" borderId="17" xfId="0" applyNumberFormat="1" applyFont="1" applyFill="1" applyBorder="1" applyAlignment="1">
      <alignment/>
    </xf>
    <xf numFmtId="3" fontId="37" fillId="0" borderId="18" xfId="0" applyNumberFormat="1" applyFont="1" applyFill="1" applyBorder="1" applyAlignment="1">
      <alignment horizontal="center" vertical="center" wrapText="1"/>
    </xf>
    <xf numFmtId="10" fontId="1" fillId="14" borderId="11" xfId="35" applyNumberFormat="1" applyFill="1" applyBorder="1" applyAlignment="1">
      <alignment horizontal="center" vertical="center" wrapText="1"/>
      <protection/>
    </xf>
    <xf numFmtId="0" fontId="3" fillId="14" borderId="11" xfId="0" applyFont="1" applyFill="1" applyBorder="1" applyAlignment="1">
      <alignment horizontal="center" vertical="top" wrapText="1"/>
    </xf>
    <xf numFmtId="0" fontId="3" fillId="14" borderId="19" xfId="0" applyFont="1" applyFill="1" applyBorder="1" applyAlignment="1">
      <alignment horizontal="center" vertical="top" wrapText="1"/>
    </xf>
    <xf numFmtId="0" fontId="12" fillId="14" borderId="20" xfId="0" applyFont="1" applyFill="1" applyBorder="1" applyAlignment="1" applyProtection="1">
      <alignment horizontal="left" vertical="center" wrapText="1"/>
      <protection locked="0"/>
    </xf>
    <xf numFmtId="182" fontId="0" fillId="0" borderId="21" xfId="0" applyNumberFormat="1" applyBorder="1" applyAlignment="1">
      <alignment horizontal="center" vertical="center"/>
    </xf>
    <xf numFmtId="3" fontId="14" fillId="0" borderId="12" xfId="0" applyNumberFormat="1" applyFont="1" applyBorder="1" applyAlignment="1">
      <alignment horizontal="center" vertical="center"/>
    </xf>
    <xf numFmtId="0" fontId="12" fillId="14" borderId="22" xfId="0" applyFont="1" applyFill="1" applyBorder="1" applyAlignment="1" applyProtection="1">
      <alignment horizontal="left" vertical="center" wrapText="1"/>
      <protection locked="0"/>
    </xf>
    <xf numFmtId="174" fontId="18" fillId="0" borderId="1" xfId="29" applyNumberFormat="1" applyFont="1" applyFill="1" applyBorder="1" applyAlignment="1">
      <alignment horizontal="center" vertical="center" wrapText="1"/>
    </xf>
    <xf numFmtId="174" fontId="18" fillId="0" borderId="14" xfId="29" applyNumberFormat="1" applyFont="1" applyFill="1" applyBorder="1" applyAlignment="1">
      <alignment horizontal="center" vertical="center" wrapText="1"/>
    </xf>
    <xf numFmtId="184" fontId="14" fillId="0" borderId="1" xfId="0" applyNumberFormat="1" applyFont="1" applyBorder="1" applyAlignment="1">
      <alignment horizontal="center" vertical="center"/>
    </xf>
    <xf numFmtId="182" fontId="0" fillId="0" borderId="23" xfId="0" applyNumberFormat="1" applyBorder="1" applyAlignment="1">
      <alignment horizontal="center" vertical="center"/>
    </xf>
    <xf numFmtId="1" fontId="0" fillId="0" borderId="21" xfId="0" applyNumberFormat="1" applyBorder="1" applyAlignment="1">
      <alignment horizontal="center" vertical="center"/>
    </xf>
    <xf numFmtId="0" fontId="1" fillId="14" borderId="0" xfId="0" applyFont="1" applyFill="1" applyAlignment="1">
      <alignment horizontal="center" vertical="center" wrapText="1"/>
    </xf>
    <xf numFmtId="0" fontId="3" fillId="14" borderId="0" xfId="0" applyFont="1" applyFill="1" applyAlignment="1">
      <alignment horizontal="center" vertical="center" wrapText="1"/>
    </xf>
    <xf numFmtId="0" fontId="1" fillId="14" borderId="9" xfId="0" applyFont="1" applyFill="1" applyBorder="1" applyAlignment="1">
      <alignment horizontal="center" vertical="center" wrapText="1"/>
    </xf>
    <xf numFmtId="0" fontId="3" fillId="14" borderId="9" xfId="0" applyFont="1" applyFill="1" applyBorder="1" applyAlignment="1">
      <alignment horizontal="center" vertical="center" wrapText="1"/>
    </xf>
    <xf numFmtId="10" fontId="16" fillId="0" borderId="1" xfId="35" applyNumberFormat="1" applyFont="1" applyFill="1" applyBorder="1" applyAlignment="1">
      <alignment horizontal="center" vertical="center" wrapText="1"/>
      <protection/>
    </xf>
    <xf numFmtId="42" fontId="1" fillId="0" borderId="1" xfId="2881" applyFont="1" applyFill="1" applyBorder="1" applyAlignment="1">
      <alignment horizontal="center" vertical="center"/>
    </xf>
    <xf numFmtId="0" fontId="13" fillId="0" borderId="1" xfId="0" applyFont="1" applyFill="1" applyBorder="1" applyAlignment="1">
      <alignment horizontal="right" vertical="center"/>
    </xf>
    <xf numFmtId="174" fontId="13" fillId="0" borderId="1" xfId="0" applyNumberFormat="1" applyFont="1" applyFill="1" applyBorder="1" applyAlignment="1">
      <alignment horizontal="right" vertical="center"/>
    </xf>
    <xf numFmtId="174" fontId="13" fillId="0" borderId="4" xfId="0" applyNumberFormat="1" applyFont="1" applyFill="1" applyBorder="1" applyAlignment="1">
      <alignment horizontal="right" vertical="center"/>
    </xf>
    <xf numFmtId="37" fontId="13" fillId="0" borderId="4" xfId="28" applyNumberFormat="1" applyFont="1" applyFill="1" applyBorder="1" applyAlignment="1">
      <alignment horizontal="center" vertical="center"/>
    </xf>
    <xf numFmtId="0" fontId="48" fillId="0" borderId="0" xfId="0" applyFont="1" applyFill="1"/>
    <xf numFmtId="0" fontId="48" fillId="12" borderId="0" xfId="0" applyFont="1" applyFill="1"/>
    <xf numFmtId="0" fontId="48" fillId="12" borderId="0" xfId="0" applyFont="1" applyFill="1" applyAlignment="1">
      <alignment horizontal="center"/>
    </xf>
    <xf numFmtId="0" fontId="49" fillId="0" borderId="0" xfId="35" applyFont="1" applyBorder="1" applyAlignment="1">
      <alignment vertical="center"/>
      <protection/>
    </xf>
    <xf numFmtId="0" fontId="51" fillId="0" borderId="0" xfId="0" applyFont="1"/>
    <xf numFmtId="0" fontId="49" fillId="15" borderId="1" xfId="0" applyFont="1" applyFill="1" applyBorder="1" applyAlignment="1">
      <alignment horizontal="center" vertical="center" wrapText="1"/>
    </xf>
    <xf numFmtId="0" fontId="49" fillId="14" borderId="1" xfId="0" applyFont="1" applyFill="1" applyBorder="1" applyAlignment="1">
      <alignment horizontal="center" vertical="center" wrapText="1"/>
    </xf>
    <xf numFmtId="9" fontId="51" fillId="0" borderId="1" xfId="40" applyFont="1" applyBorder="1" applyAlignment="1">
      <alignment vertical="center"/>
    </xf>
    <xf numFmtId="10" fontId="51" fillId="0" borderId="1" xfId="40" applyNumberFormat="1" applyFont="1" applyFill="1" applyBorder="1" applyAlignment="1">
      <alignment vertical="center"/>
    </xf>
    <xf numFmtId="0" fontId="51" fillId="0" borderId="0" xfId="0" applyFont="1" applyAlignment="1">
      <alignment vertical="center"/>
    </xf>
    <xf numFmtId="0" fontId="48" fillId="0" borderId="1" xfId="0" applyFont="1" applyFill="1" applyBorder="1" applyAlignment="1">
      <alignment horizontal="center" vertical="center"/>
    </xf>
    <xf numFmtId="0" fontId="48" fillId="0" borderId="0" xfId="0" applyFont="1" applyFill="1" applyAlignment="1">
      <alignment horizontal="center" wrapText="1"/>
    </xf>
    <xf numFmtId="0" fontId="48" fillId="0" borderId="0" xfId="0" applyFont="1" applyFill="1" applyAlignment="1">
      <alignment horizontal="center"/>
    </xf>
    <xf numFmtId="0" fontId="49" fillId="0" borderId="1" xfId="0" applyFont="1" applyFill="1" applyBorder="1" applyAlignment="1">
      <alignment horizontal="left" vertical="center" wrapText="1"/>
    </xf>
    <xf numFmtId="0" fontId="49" fillId="0" borderId="1" xfId="0" applyFont="1" applyFill="1" applyBorder="1" applyAlignment="1">
      <alignment horizontal="justify" vertical="center" wrapText="1"/>
    </xf>
    <xf numFmtId="184" fontId="14" fillId="0" borderId="12" xfId="0" applyNumberFormat="1" applyFont="1" applyBorder="1" applyAlignment="1">
      <alignment horizontal="center" vertical="center"/>
    </xf>
    <xf numFmtId="0" fontId="17" fillId="13" borderId="1" xfId="0" applyFont="1" applyFill="1" applyBorder="1" applyAlignment="1">
      <alignment horizontal="center" vertical="center"/>
    </xf>
    <xf numFmtId="0" fontId="14" fillId="14" borderId="11" xfId="0" applyFont="1" applyFill="1" applyBorder="1" applyAlignment="1">
      <alignment horizontal="center" vertical="center" wrapText="1"/>
    </xf>
    <xf numFmtId="0" fontId="14" fillId="14" borderId="24" xfId="0" applyFont="1" applyFill="1" applyBorder="1" applyAlignment="1">
      <alignment horizontal="center" vertical="center" wrapText="1"/>
    </xf>
    <xf numFmtId="42" fontId="14" fillId="0" borderId="1" xfId="2881" applyFont="1" applyBorder="1" applyAlignment="1">
      <alignment horizontal="center" vertical="center"/>
    </xf>
    <xf numFmtId="4" fontId="15"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0" fontId="3" fillId="14" borderId="25" xfId="0" applyFont="1" applyFill="1" applyBorder="1" applyAlignment="1">
      <alignment horizontal="center" vertical="center" wrapText="1"/>
    </xf>
    <xf numFmtId="0" fontId="3" fillId="14" borderId="24"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51" fillId="0" borderId="1" xfId="0" applyFont="1" applyFill="1" applyBorder="1" applyAlignment="1">
      <alignment horizontal="center" vertical="center"/>
    </xf>
    <xf numFmtId="0" fontId="50" fillId="0" borderId="1" xfId="0" applyFont="1" applyFill="1" applyBorder="1" applyAlignment="1">
      <alignment horizontal="left" vertical="top" wrapText="1"/>
    </xf>
    <xf numFmtId="0" fontId="49" fillId="0" borderId="1" xfId="2880" applyNumberFormat="1" applyFont="1" applyFill="1" applyBorder="1" applyAlignment="1">
      <alignment horizontal="center" vertical="center" wrapText="1"/>
    </xf>
    <xf numFmtId="0" fontId="48" fillId="0" borderId="1" xfId="41" applyNumberFormat="1" applyFont="1" applyFill="1" applyBorder="1" applyAlignment="1">
      <alignment horizontal="center" vertical="center"/>
    </xf>
    <xf numFmtId="182" fontId="51" fillId="0" borderId="1" xfId="22" applyNumberFormat="1" applyFont="1" applyFill="1" applyBorder="1" applyAlignment="1">
      <alignment horizontal="center" vertical="center"/>
    </xf>
    <xf numFmtId="2" fontId="51" fillId="0" borderId="1" xfId="22" applyNumberFormat="1" applyFont="1" applyFill="1" applyBorder="1" applyAlignment="1">
      <alignment horizontal="center" vertical="center"/>
    </xf>
    <xf numFmtId="177" fontId="51" fillId="0" borderId="1" xfId="22" applyNumberFormat="1" applyFont="1" applyFill="1" applyBorder="1" applyAlignment="1">
      <alignment horizontal="center" vertical="center"/>
    </xf>
    <xf numFmtId="177" fontId="51" fillId="0" borderId="1" xfId="22" applyNumberFormat="1" applyFont="1" applyFill="1" applyBorder="1" applyAlignment="1">
      <alignment vertical="center"/>
    </xf>
    <xf numFmtId="177" fontId="51" fillId="0" borderId="1" xfId="22" applyNumberFormat="1" applyFont="1" applyFill="1" applyBorder="1" applyAlignment="1">
      <alignment horizontal="left" vertical="center"/>
    </xf>
    <xf numFmtId="9" fontId="51" fillId="0" borderId="1" xfId="40" applyFont="1" applyFill="1" applyBorder="1" applyAlignment="1">
      <alignment vertical="center"/>
    </xf>
    <xf numFmtId="0" fontId="51" fillId="0" borderId="1" xfId="0" applyFont="1" applyFill="1" applyBorder="1" applyAlignment="1">
      <alignment horizontal="left" vertical="center" wrapText="1"/>
    </xf>
    <xf numFmtId="0" fontId="53" fillId="0" borderId="1" xfId="0" applyFont="1" applyFill="1" applyBorder="1" applyAlignment="1">
      <alignment vertical="center" wrapText="1"/>
    </xf>
    <xf numFmtId="0" fontId="49"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9" fillId="0" borderId="1" xfId="0" applyFont="1" applyFill="1" applyBorder="1" applyAlignment="1">
      <alignment vertical="top" wrapText="1"/>
    </xf>
    <xf numFmtId="10" fontId="24" fillId="0" borderId="1" xfId="43" applyNumberFormat="1" applyFont="1" applyFill="1" applyBorder="1" applyAlignment="1">
      <alignment horizontal="center" vertical="center"/>
    </xf>
    <xf numFmtId="0" fontId="13" fillId="0" borderId="4" xfId="0" applyFont="1" applyFill="1" applyBorder="1" applyAlignment="1">
      <alignment horizontal="right" vertical="center"/>
    </xf>
    <xf numFmtId="0" fontId="0" fillId="0" borderId="1" xfId="0" applyFont="1" applyFill="1" applyBorder="1" applyAlignment="1">
      <alignment horizontal="center" vertical="center"/>
    </xf>
    <xf numFmtId="177" fontId="17" fillId="0" borderId="11" xfId="22" applyNumberFormat="1" applyFont="1" applyFill="1" applyBorder="1" applyAlignment="1">
      <alignment horizontal="center" vertical="center"/>
    </xf>
    <xf numFmtId="184" fontId="4" fillId="0" borderId="12" xfId="0" applyNumberFormat="1" applyFont="1" applyFill="1" applyBorder="1" applyAlignment="1">
      <alignment horizontal="center" vertical="center" wrapText="1"/>
    </xf>
    <xf numFmtId="3" fontId="4" fillId="0" borderId="27"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1" fontId="0" fillId="0" borderId="12" xfId="22" applyNumberFormat="1" applyFont="1" applyFill="1" applyBorder="1" applyAlignment="1">
      <alignment horizontal="center" vertical="center"/>
    </xf>
    <xf numFmtId="177" fontId="0" fillId="0" borderId="1" xfId="0" applyNumberFormat="1" applyFont="1" applyFill="1" applyBorder="1" applyAlignment="1">
      <alignment vertical="center"/>
    </xf>
    <xf numFmtId="0" fontId="4" fillId="14" borderId="20" xfId="0" applyFont="1" applyFill="1" applyBorder="1" applyAlignment="1" applyProtection="1">
      <alignment horizontal="left" vertical="center" wrapText="1"/>
      <protection locked="0"/>
    </xf>
    <xf numFmtId="0" fontId="4" fillId="15" borderId="22" xfId="0" applyFont="1" applyFill="1" applyBorder="1" applyAlignment="1" applyProtection="1">
      <alignment horizontal="left" vertical="center" wrapText="1"/>
      <protection locked="0"/>
    </xf>
    <xf numFmtId="0" fontId="4" fillId="14" borderId="22" xfId="0" applyFont="1" applyFill="1" applyBorder="1" applyAlignment="1" applyProtection="1">
      <alignment horizontal="left" vertical="center" wrapText="1"/>
      <protection locked="0"/>
    </xf>
    <xf numFmtId="0" fontId="4" fillId="15" borderId="28" xfId="0" applyFont="1" applyFill="1" applyBorder="1" applyAlignment="1" applyProtection="1">
      <alignment horizontal="left" vertical="center" wrapText="1"/>
      <protection locked="0"/>
    </xf>
    <xf numFmtId="0" fontId="14" fillId="15" borderId="24"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25" xfId="0" applyFont="1" applyFill="1" applyBorder="1" applyAlignment="1">
      <alignment horizontal="center" vertical="center" wrapText="1"/>
    </xf>
    <xf numFmtId="0" fontId="14" fillId="15" borderId="29" xfId="0" applyFont="1" applyFill="1" applyBorder="1" applyAlignment="1">
      <alignment horizontal="center" vertical="center" wrapText="1"/>
    </xf>
    <xf numFmtId="0" fontId="14" fillId="14" borderId="29" xfId="0" applyFont="1" applyFill="1" applyBorder="1" applyAlignment="1">
      <alignment horizontal="center" vertical="center" wrapText="1"/>
    </xf>
    <xf numFmtId="0" fontId="14" fillId="14" borderId="25" xfId="0" applyFont="1" applyFill="1" applyBorder="1" applyAlignment="1">
      <alignment horizontal="center" vertical="center" wrapText="1"/>
    </xf>
    <xf numFmtId="184" fontId="4" fillId="0" borderId="1" xfId="0" applyNumberFormat="1" applyFont="1" applyFill="1" applyBorder="1" applyAlignment="1">
      <alignment horizontal="center" vertical="center" wrapText="1"/>
    </xf>
    <xf numFmtId="181" fontId="16" fillId="0" borderId="1" xfId="29"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xf>
    <xf numFmtId="3" fontId="4" fillId="0" borderId="1" xfId="29" applyNumberFormat="1" applyFont="1" applyFill="1" applyBorder="1" applyAlignment="1">
      <alignment horizontal="center" vertical="center" wrapText="1"/>
    </xf>
    <xf numFmtId="10" fontId="24" fillId="0" borderId="12" xfId="43" applyNumberFormat="1" applyFont="1" applyFill="1" applyBorder="1" applyAlignment="1">
      <alignment horizontal="center" vertical="center"/>
    </xf>
    <xf numFmtId="3" fontId="4" fillId="0" borderId="4" xfId="29" applyNumberFormat="1" applyFont="1" applyFill="1" applyBorder="1" applyAlignment="1">
      <alignment horizontal="center" vertical="center" wrapText="1"/>
    </xf>
    <xf numFmtId="10" fontId="24" fillId="0" borderId="13" xfId="43" applyNumberFormat="1" applyFont="1" applyFill="1" applyBorder="1" applyAlignment="1">
      <alignment horizontal="center" vertical="center"/>
    </xf>
    <xf numFmtId="37" fontId="13" fillId="0" borderId="24" xfId="28" applyNumberFormat="1" applyFont="1" applyFill="1" applyBorder="1" applyAlignment="1">
      <alignment horizontal="center" vertical="center"/>
    </xf>
    <xf numFmtId="37" fontId="13" fillId="0" borderId="11" xfId="28" applyNumberFormat="1" applyFont="1" applyFill="1" applyBorder="1" applyAlignment="1">
      <alignment horizontal="center" vertical="center"/>
    </xf>
    <xf numFmtId="177" fontId="17" fillId="0" borderId="11" xfId="0" applyNumberFormat="1" applyFont="1" applyFill="1" applyBorder="1" applyAlignment="1">
      <alignment horizontal="center" vertical="center"/>
    </xf>
    <xf numFmtId="10" fontId="24" fillId="0" borderId="11" xfId="43" applyNumberFormat="1" applyFont="1" applyFill="1" applyBorder="1" applyAlignment="1">
      <alignment horizontal="center" vertical="center"/>
    </xf>
    <xf numFmtId="184" fontId="4" fillId="0" borderId="1" xfId="29" applyNumberFormat="1" applyFont="1" applyFill="1" applyBorder="1" applyAlignment="1">
      <alignment horizontal="center" vertical="center" wrapText="1"/>
    </xf>
    <xf numFmtId="37" fontId="36" fillId="0" borderId="24" xfId="28" applyNumberFormat="1" applyFont="1" applyFill="1" applyBorder="1" applyAlignment="1">
      <alignment horizontal="center" vertical="center"/>
    </xf>
    <xf numFmtId="37" fontId="36" fillId="0" borderId="11" xfId="28" applyNumberFormat="1" applyFont="1" applyFill="1" applyBorder="1" applyAlignment="1">
      <alignment horizontal="center" vertical="center"/>
    </xf>
    <xf numFmtId="183" fontId="16" fillId="0" borderId="1" xfId="29" applyNumberFormat="1" applyFont="1" applyFill="1" applyBorder="1" applyAlignment="1">
      <alignment horizontal="center" vertical="center" wrapText="1"/>
    </xf>
    <xf numFmtId="42" fontId="16" fillId="0" borderId="1" xfId="288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0" fontId="4" fillId="14" borderId="23" xfId="0" applyFont="1" applyFill="1" applyBorder="1" applyAlignment="1" applyProtection="1">
      <alignment horizontal="left" vertical="center" wrapText="1"/>
      <protection locked="0"/>
    </xf>
    <xf numFmtId="0" fontId="4" fillId="15" borderId="3" xfId="0" applyFont="1" applyFill="1" applyBorder="1" applyAlignment="1" applyProtection="1">
      <alignment horizontal="left" vertical="center" wrapText="1"/>
      <protection locked="0"/>
    </xf>
    <xf numFmtId="0" fontId="4" fillId="14" borderId="7" xfId="0" applyFont="1" applyFill="1" applyBorder="1" applyAlignment="1" applyProtection="1">
      <alignment horizontal="left" vertical="center" wrapText="1"/>
      <protection locked="0"/>
    </xf>
    <xf numFmtId="177" fontId="0" fillId="0" borderId="1" xfId="0" applyNumberFormat="1" applyFont="1" applyFill="1" applyBorder="1" applyAlignment="1">
      <alignment horizontal="center"/>
    </xf>
    <xf numFmtId="3" fontId="4" fillId="0" borderId="27" xfId="29" applyNumberFormat="1" applyFont="1" applyFill="1" applyBorder="1" applyAlignment="1">
      <alignment horizontal="center" vertical="center" wrapText="1"/>
    </xf>
    <xf numFmtId="3" fontId="4" fillId="0" borderId="12" xfId="29" applyNumberFormat="1" applyFont="1" applyFill="1" applyBorder="1" applyAlignment="1">
      <alignment horizontal="center" vertical="center" wrapText="1"/>
    </xf>
    <xf numFmtId="10" fontId="24" fillId="0" borderId="30" xfId="43" applyNumberFormat="1" applyFont="1" applyFill="1" applyBorder="1" applyAlignment="1">
      <alignment horizontal="center" vertical="center"/>
    </xf>
    <xf numFmtId="10" fontId="24" fillId="0" borderId="31" xfId="43" applyNumberFormat="1" applyFont="1" applyFill="1" applyBorder="1" applyAlignment="1">
      <alignment horizontal="center" vertical="center"/>
    </xf>
    <xf numFmtId="3" fontId="37" fillId="0" borderId="13" xfId="0" applyNumberFormat="1" applyFont="1" applyFill="1" applyBorder="1" applyAlignment="1">
      <alignment horizontal="center" vertical="center" wrapText="1"/>
    </xf>
    <xf numFmtId="10" fontId="24" fillId="0" borderId="32" xfId="43" applyNumberFormat="1" applyFont="1" applyFill="1" applyBorder="1" applyAlignment="1">
      <alignment horizontal="center" vertical="center"/>
    </xf>
    <xf numFmtId="0" fontId="17" fillId="12" borderId="0" xfId="0" applyFont="1" applyFill="1"/>
    <xf numFmtId="0" fontId="0" fillId="0" borderId="0" xfId="0" applyAlignment="1">
      <alignment horizontal="center"/>
    </xf>
    <xf numFmtId="0" fontId="0" fillId="0" borderId="1" xfId="0" applyBorder="1" applyAlignment="1">
      <alignment horizontal="center" vertical="center"/>
    </xf>
    <xf numFmtId="175" fontId="16" fillId="0" borderId="1" xfId="35" applyNumberFormat="1" applyFont="1" applyFill="1" applyBorder="1" applyAlignment="1">
      <alignment horizontal="center" vertical="center" wrapText="1"/>
      <protection/>
    </xf>
    <xf numFmtId="175" fontId="4" fillId="0" borderId="1" xfId="0" applyNumberFormat="1" applyFont="1" applyFill="1" applyBorder="1" applyAlignment="1">
      <alignment horizontal="center" vertical="center"/>
    </xf>
    <xf numFmtId="0" fontId="11" fillId="12" borderId="25"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9" fillId="14" borderId="1" xfId="0" applyFont="1" applyFill="1" applyBorder="1" applyAlignment="1">
      <alignment horizontal="center" vertical="center" wrapText="1"/>
    </xf>
    <xf numFmtId="0" fontId="7" fillId="14" borderId="33" xfId="0" applyFont="1" applyFill="1" applyBorder="1" applyAlignment="1">
      <alignment horizontal="left" vertical="center" wrapText="1"/>
    </xf>
    <xf numFmtId="0" fontId="7" fillId="14" borderId="20" xfId="0" applyFont="1" applyFill="1" applyBorder="1" applyAlignment="1">
      <alignment horizontal="left" vertical="center" wrapText="1"/>
    </xf>
    <xf numFmtId="0" fontId="7" fillId="12" borderId="34" xfId="0" applyFont="1" applyFill="1" applyBorder="1" applyAlignment="1">
      <alignment horizontal="left" vertical="center" wrapText="1"/>
    </xf>
    <xf numFmtId="0" fontId="7" fillId="12" borderId="35" xfId="0" applyFont="1" applyFill="1" applyBorder="1" applyAlignment="1">
      <alignment horizontal="left" vertical="center" wrapText="1"/>
    </xf>
    <xf numFmtId="0" fontId="7" fillId="12" borderId="36" xfId="0" applyFont="1" applyFill="1" applyBorder="1" applyAlignment="1">
      <alignment horizontal="left" vertical="center" wrapText="1"/>
    </xf>
    <xf numFmtId="0" fontId="48" fillId="0" borderId="26" xfId="0" applyFont="1" applyFill="1" applyBorder="1" applyAlignment="1">
      <alignment horizontal="center"/>
    </xf>
    <xf numFmtId="0" fontId="48" fillId="0" borderId="37" xfId="0" applyFont="1" applyFill="1" applyBorder="1" applyAlignment="1">
      <alignment horizontal="center"/>
    </xf>
    <xf numFmtId="0" fontId="48" fillId="0" borderId="5" xfId="0" applyFont="1" applyFill="1" applyBorder="1" applyAlignment="1">
      <alignment horizontal="center"/>
    </xf>
    <xf numFmtId="0" fontId="48" fillId="0" borderId="0" xfId="0" applyFont="1" applyFill="1" applyBorder="1" applyAlignment="1">
      <alignment horizontal="center"/>
    </xf>
    <xf numFmtId="0" fontId="48" fillId="0" borderId="8" xfId="0" applyFont="1" applyFill="1" applyBorder="1" applyAlignment="1">
      <alignment horizontal="center"/>
    </xf>
    <xf numFmtId="0" fontId="48" fillId="0" borderId="9" xfId="0" applyFont="1" applyFill="1" applyBorder="1" applyAlignment="1">
      <alignment horizontal="center"/>
    </xf>
    <xf numFmtId="0" fontId="7" fillId="14" borderId="34" xfId="0" applyFont="1" applyFill="1" applyBorder="1" applyAlignment="1">
      <alignment horizontal="center" vertical="center" wrapText="1"/>
    </xf>
    <xf numFmtId="0" fontId="7" fillId="14" borderId="35" xfId="0" applyFont="1" applyFill="1" applyBorder="1" applyAlignment="1">
      <alignment horizontal="center" vertical="center" wrapText="1"/>
    </xf>
    <xf numFmtId="0" fontId="7" fillId="14" borderId="36" xfId="0" applyFont="1" applyFill="1" applyBorder="1" applyAlignment="1">
      <alignment horizontal="center" vertical="center" wrapText="1"/>
    </xf>
    <xf numFmtId="0" fontId="49" fillId="14" borderId="5" xfId="0" applyFont="1" applyFill="1" applyBorder="1" applyAlignment="1">
      <alignment horizontal="center" vertical="center" wrapText="1"/>
    </xf>
    <xf numFmtId="0" fontId="49" fillId="14" borderId="0" xfId="0" applyFont="1" applyFill="1" applyBorder="1" applyAlignment="1">
      <alignment horizontal="center" vertical="center" wrapText="1"/>
    </xf>
    <xf numFmtId="0" fontId="49" fillId="14" borderId="6" xfId="0" applyFont="1" applyFill="1" applyBorder="1" applyAlignment="1">
      <alignment horizontal="center" vertical="center" wrapText="1"/>
    </xf>
    <xf numFmtId="0" fontId="7" fillId="12" borderId="34" xfId="0" applyFont="1" applyFill="1" applyBorder="1" applyAlignment="1">
      <alignment horizontal="center" vertical="center" wrapText="1"/>
    </xf>
    <xf numFmtId="0" fontId="7" fillId="12" borderId="35" xfId="0" applyFont="1" applyFill="1" applyBorder="1" applyAlignment="1">
      <alignment horizontal="center" vertical="center" wrapText="1"/>
    </xf>
    <xf numFmtId="0" fontId="7" fillId="12" borderId="36" xfId="0" applyFont="1" applyFill="1" applyBorder="1" applyAlignment="1">
      <alignment horizontal="center" vertical="center" wrapText="1"/>
    </xf>
    <xf numFmtId="0" fontId="49" fillId="15" borderId="1" xfId="0" applyFont="1" applyFill="1" applyBorder="1" applyAlignment="1">
      <alignment horizontal="center" vertical="center" wrapText="1"/>
    </xf>
    <xf numFmtId="0" fontId="49" fillId="15" borderId="1" xfId="0" applyFont="1" applyFill="1" applyBorder="1" applyAlignment="1">
      <alignment horizontal="center" vertical="center"/>
    </xf>
    <xf numFmtId="0" fontId="49" fillId="14" borderId="1" xfId="0" applyFont="1" applyFill="1" applyBorder="1" applyAlignment="1">
      <alignment horizontal="center" vertical="center"/>
    </xf>
    <xf numFmtId="0" fontId="49" fillId="14" borderId="3" xfId="0" applyFont="1" applyFill="1" applyBorder="1" applyAlignment="1">
      <alignment horizontal="center" vertical="center"/>
    </xf>
    <xf numFmtId="0" fontId="49" fillId="14" borderId="22" xfId="0" applyFont="1" applyFill="1" applyBorder="1" applyAlignment="1">
      <alignment horizontal="center" vertical="center"/>
    </xf>
    <xf numFmtId="0" fontId="49" fillId="14" borderId="38" xfId="0" applyFont="1" applyFill="1" applyBorder="1" applyAlignment="1">
      <alignment horizontal="center" vertical="center"/>
    </xf>
    <xf numFmtId="0" fontId="17"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7" fillId="0" borderId="5"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48" fillId="0" borderId="40" xfId="0" applyFont="1" applyFill="1" applyBorder="1" applyAlignment="1">
      <alignment horizontal="center"/>
    </xf>
    <xf numFmtId="0" fontId="48" fillId="0" borderId="41" xfId="0" applyFont="1" applyFill="1" applyBorder="1" applyAlignment="1">
      <alignment horizontal="center"/>
    </xf>
    <xf numFmtId="0" fontId="49" fillId="14" borderId="1" xfId="0" applyFont="1" applyFill="1" applyBorder="1" applyAlignment="1" applyProtection="1">
      <alignment horizontal="center" vertical="center" wrapText="1"/>
      <protection locked="0"/>
    </xf>
    <xf numFmtId="0" fontId="0" fillId="14" borderId="12" xfId="0" applyFont="1" applyFill="1" applyBorder="1" applyAlignment="1">
      <alignment horizontal="justify" vertical="center"/>
    </xf>
    <xf numFmtId="0" fontId="0" fillId="14" borderId="1" xfId="0" applyFont="1" applyFill="1" applyBorder="1" applyAlignment="1">
      <alignment horizontal="justify" vertical="center"/>
    </xf>
    <xf numFmtId="0" fontId="0" fillId="14" borderId="11" xfId="0" applyFont="1" applyFill="1" applyBorder="1" applyAlignment="1">
      <alignment horizontal="justify" vertical="center"/>
    </xf>
    <xf numFmtId="0" fontId="0" fillId="14" borderId="12" xfId="0" applyFont="1" applyFill="1" applyBorder="1" applyAlignment="1">
      <alignment horizontal="center" vertical="center" wrapText="1"/>
    </xf>
    <xf numFmtId="0" fontId="0" fillId="14" borderId="1" xfId="0" applyFont="1" applyFill="1" applyBorder="1" applyAlignment="1">
      <alignment horizontal="center" vertical="center" wrapText="1"/>
    </xf>
    <xf numFmtId="0" fontId="0" fillId="14" borderId="11"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0" fillId="0" borderId="1"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1"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14" borderId="5"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8" xfId="0" applyFont="1" applyFill="1" applyBorder="1" applyAlignment="1" applyProtection="1">
      <alignment horizontal="center" vertical="center" wrapText="1"/>
      <protection locked="0"/>
    </xf>
    <xf numFmtId="0" fontId="4" fillId="14" borderId="9" xfId="0" applyFont="1" applyFill="1" applyBorder="1" applyAlignment="1" applyProtection="1">
      <alignment horizontal="center" vertical="center" wrapText="1"/>
      <protection locked="0"/>
    </xf>
    <xf numFmtId="0" fontId="0" fillId="12" borderId="12"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2"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12" borderId="12" xfId="0" applyFont="1" applyFill="1" applyBorder="1" applyAlignment="1">
      <alignment horizontal="justify" vertical="center" wrapText="1"/>
    </xf>
    <xf numFmtId="0" fontId="0" fillId="12" borderId="1" xfId="0" applyFont="1" applyFill="1" applyBorder="1" applyAlignment="1">
      <alignment horizontal="justify" vertical="center"/>
    </xf>
    <xf numFmtId="0" fontId="0" fillId="12" borderId="13" xfId="0" applyFont="1" applyFill="1" applyBorder="1" applyAlignment="1">
      <alignment horizontal="justify" vertical="center"/>
    </xf>
    <xf numFmtId="0" fontId="5" fillId="0" borderId="1" xfId="0" applyFont="1" applyFill="1" applyBorder="1" applyAlignment="1">
      <alignment horizontal="justify" vertical="center" wrapText="1"/>
    </xf>
    <xf numFmtId="0" fontId="0" fillId="12" borderId="1" xfId="0" applyFont="1" applyFill="1" applyBorder="1" applyAlignment="1">
      <alignment horizontal="justify" vertical="center" wrapText="1"/>
    </xf>
    <xf numFmtId="0" fontId="0" fillId="12" borderId="11" xfId="0" applyFont="1" applyFill="1" applyBorder="1" applyAlignment="1">
      <alignment horizontal="justify" vertical="center" wrapText="1"/>
    </xf>
    <xf numFmtId="0" fontId="14" fillId="14" borderId="12"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4" fillId="14" borderId="43" xfId="0" applyFont="1" applyFill="1" applyBorder="1" applyAlignment="1">
      <alignment horizontal="center" vertical="center"/>
    </xf>
    <xf numFmtId="0" fontId="14" fillId="14" borderId="14" xfId="0" applyFont="1" applyFill="1" applyBorder="1" applyAlignment="1">
      <alignment horizontal="center" vertical="center"/>
    </xf>
    <xf numFmtId="0" fontId="14" fillId="14" borderId="44" xfId="0" applyFont="1" applyFill="1" applyBorder="1" applyAlignment="1">
      <alignment horizontal="center" vertical="center"/>
    </xf>
    <xf numFmtId="0" fontId="14" fillId="14" borderId="41" xfId="0" applyFont="1" applyFill="1" applyBorder="1" applyAlignment="1">
      <alignment horizontal="center" vertical="center"/>
    </xf>
    <xf numFmtId="0" fontId="14" fillId="14" borderId="45" xfId="0" applyFont="1" applyFill="1" applyBorder="1" applyAlignment="1">
      <alignment horizontal="center" vertical="center"/>
    </xf>
    <xf numFmtId="0" fontId="14" fillId="14" borderId="40" xfId="0" applyFont="1" applyFill="1" applyBorder="1" applyAlignment="1">
      <alignment horizontal="center" vertical="center"/>
    </xf>
    <xf numFmtId="0" fontId="14" fillId="14" borderId="30" xfId="0" applyFont="1" applyFill="1" applyBorder="1" applyAlignment="1">
      <alignment horizontal="center" vertical="center" wrapText="1"/>
    </xf>
    <xf numFmtId="0" fontId="14" fillId="14" borderId="31" xfId="0" applyFont="1" applyFill="1" applyBorder="1" applyAlignment="1">
      <alignment horizontal="center" vertical="center" wrapText="1"/>
    </xf>
    <xf numFmtId="0" fontId="14" fillId="14" borderId="25" xfId="0" applyFont="1" applyFill="1" applyBorder="1" applyAlignment="1">
      <alignment horizontal="center" vertical="center" wrapText="1"/>
    </xf>
    <xf numFmtId="0" fontId="14" fillId="14" borderId="11" xfId="0" applyFont="1" applyFill="1" applyBorder="1" applyAlignment="1">
      <alignment horizontal="center" vertical="center" wrapText="1"/>
    </xf>
    <xf numFmtId="0" fontId="14" fillId="14" borderId="27" xfId="0" applyFont="1" applyFill="1" applyBorder="1" applyAlignment="1">
      <alignment horizontal="center" vertical="center" wrapText="1"/>
    </xf>
    <xf numFmtId="0" fontId="14" fillId="14" borderId="4" xfId="0" applyFont="1" applyFill="1" applyBorder="1" applyAlignment="1">
      <alignment horizontal="center" vertical="center" wrapText="1"/>
    </xf>
    <xf numFmtId="0" fontId="14" fillId="14" borderId="24" xfId="0" applyFont="1" applyFill="1" applyBorder="1" applyAlignment="1">
      <alignment horizontal="center" vertical="center" wrapText="1"/>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4"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36" xfId="0" applyFont="1" applyFill="1" applyBorder="1" applyAlignment="1">
      <alignment horizontal="left" vertical="top" wrapText="1"/>
    </xf>
    <xf numFmtId="0" fontId="14" fillId="14" borderId="13" xfId="0" applyFont="1" applyFill="1" applyBorder="1" applyAlignment="1">
      <alignment horizontal="center" vertical="center" wrapText="1"/>
    </xf>
    <xf numFmtId="0" fontId="0" fillId="0" borderId="26" xfId="0" applyFill="1" applyBorder="1" applyAlignment="1">
      <alignment horizontal="center"/>
    </xf>
    <xf numFmtId="0" fontId="0" fillId="0" borderId="37" xfId="0" applyFill="1" applyBorder="1" applyAlignment="1">
      <alignment horizontal="center"/>
    </xf>
    <xf numFmtId="0" fontId="0" fillId="0" borderId="39" xfId="0" applyFill="1" applyBorder="1" applyAlignment="1">
      <alignment horizontal="center"/>
    </xf>
    <xf numFmtId="0" fontId="0" fillId="0" borderId="5"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8" fillId="14" borderId="20" xfId="0" applyFont="1" applyFill="1" applyBorder="1" applyAlignment="1">
      <alignment horizontal="center" vertical="center" wrapText="1"/>
    </xf>
    <xf numFmtId="0" fontId="8" fillId="14" borderId="46"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5" fillId="14" borderId="47" xfId="0" applyFont="1" applyFill="1" applyBorder="1" applyAlignment="1">
      <alignment horizontal="center" vertical="center" wrapText="1"/>
    </xf>
    <xf numFmtId="0" fontId="5" fillId="14" borderId="48" xfId="0" applyFont="1" applyFill="1" applyBorder="1" applyAlignment="1">
      <alignment horizontal="center" vertical="center" wrapText="1"/>
    </xf>
    <xf numFmtId="0" fontId="8" fillId="12" borderId="34" xfId="0" applyFont="1" applyFill="1" applyBorder="1" applyAlignment="1">
      <alignment horizontal="left" vertical="center"/>
    </xf>
    <xf numFmtId="0" fontId="8" fillId="12" borderId="35" xfId="0" applyFont="1" applyFill="1" applyBorder="1" applyAlignment="1">
      <alignment horizontal="left" vertical="center"/>
    </xf>
    <xf numFmtId="0" fontId="8" fillId="12" borderId="36" xfId="0" applyFont="1" applyFill="1" applyBorder="1" applyAlignment="1">
      <alignment horizontal="left" vertical="center"/>
    </xf>
    <xf numFmtId="0" fontId="19" fillId="0" borderId="1" xfId="0" applyFont="1" applyFill="1" applyBorder="1" applyAlignment="1">
      <alignment horizontal="center" vertical="center"/>
    </xf>
    <xf numFmtId="0" fontId="0" fillId="0" borderId="1" xfId="0" applyFill="1" applyBorder="1" applyAlignment="1">
      <alignment horizontal="left" vertical="center"/>
    </xf>
    <xf numFmtId="0" fontId="14" fillId="14" borderId="38" xfId="0" applyFont="1" applyFill="1" applyBorder="1" applyAlignment="1">
      <alignment horizontal="center" vertical="center" wrapText="1"/>
    </xf>
    <xf numFmtId="0" fontId="14" fillId="14" borderId="29" xfId="0" applyFont="1" applyFill="1" applyBorder="1" applyAlignment="1">
      <alignment horizontal="center" vertical="center" wrapText="1"/>
    </xf>
    <xf numFmtId="0" fontId="14" fillId="14" borderId="21" xfId="0" applyFont="1" applyFill="1" applyBorder="1" applyAlignment="1">
      <alignment horizontal="center" vertical="center" wrapText="1"/>
    </xf>
    <xf numFmtId="0" fontId="14" fillId="14" borderId="3" xfId="0" applyFont="1" applyFill="1" applyBorder="1" applyAlignment="1">
      <alignment horizontal="center" vertical="center" wrapText="1"/>
    </xf>
    <xf numFmtId="0" fontId="14" fillId="14" borderId="19" xfId="0" applyFont="1" applyFill="1" applyBorder="1" applyAlignment="1">
      <alignment horizontal="center"/>
    </xf>
    <xf numFmtId="0" fontId="14" fillId="14" borderId="27" xfId="0" applyFont="1" applyFill="1" applyBorder="1" applyAlignment="1">
      <alignment horizontal="center" vertical="center"/>
    </xf>
    <xf numFmtId="0" fontId="14" fillId="14" borderId="12" xfId="0" applyFont="1" applyFill="1" applyBorder="1" applyAlignment="1">
      <alignment horizontal="center" vertical="center"/>
    </xf>
    <xf numFmtId="0" fontId="14" fillId="14" borderId="30" xfId="0" applyFont="1" applyFill="1" applyBorder="1" applyAlignment="1">
      <alignment horizontal="center" vertical="center"/>
    </xf>
    <xf numFmtId="0" fontId="14" fillId="14" borderId="26" xfId="0" applyFont="1" applyFill="1" applyBorder="1" applyAlignment="1">
      <alignment horizontal="center" vertical="center"/>
    </xf>
    <xf numFmtId="0" fontId="14" fillId="14" borderId="37" xfId="0" applyFont="1" applyFill="1" applyBorder="1" applyAlignment="1">
      <alignment horizontal="center" vertical="center"/>
    </xf>
    <xf numFmtId="0" fontId="14" fillId="14" borderId="35" xfId="0" applyFont="1" applyFill="1" applyBorder="1" applyAlignment="1">
      <alignment horizontal="center" vertical="center"/>
    </xf>
    <xf numFmtId="0" fontId="14" fillId="14" borderId="36" xfId="0" applyFont="1" applyFill="1" applyBorder="1" applyAlignment="1">
      <alignment horizontal="center" vertical="center"/>
    </xf>
    <xf numFmtId="0" fontId="14" fillId="15" borderId="27" xfId="0" applyFont="1" applyFill="1" applyBorder="1" applyAlignment="1">
      <alignment horizontal="center" vertical="center"/>
    </xf>
    <xf numFmtId="0" fontId="14" fillId="15" borderId="49" xfId="0" applyFont="1" applyFill="1" applyBorder="1" applyAlignment="1">
      <alignment horizontal="center" vertical="center"/>
    </xf>
    <xf numFmtId="0" fontId="14" fillId="15" borderId="12" xfId="0" applyFont="1" applyFill="1" applyBorder="1" applyAlignment="1">
      <alignment horizontal="center" vertical="center"/>
    </xf>
    <xf numFmtId="0" fontId="14" fillId="15" borderId="30" xfId="0" applyFont="1" applyFill="1" applyBorder="1" applyAlignment="1">
      <alignment horizontal="center" vertical="center"/>
    </xf>
    <xf numFmtId="0" fontId="14" fillId="14" borderId="50" xfId="0" applyFont="1" applyFill="1" applyBorder="1" applyAlignment="1">
      <alignment horizontal="center" vertical="center" wrapText="1"/>
    </xf>
    <xf numFmtId="0" fontId="14" fillId="14" borderId="51" xfId="0" applyFont="1" applyFill="1" applyBorder="1" applyAlignment="1">
      <alignment horizontal="center" vertical="center" wrapText="1"/>
    </xf>
    <xf numFmtId="0" fontId="0" fillId="0" borderId="11" xfId="0" applyFont="1" applyFill="1" applyBorder="1" applyAlignment="1">
      <alignment horizontal="justify"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justify" vertical="center"/>
    </xf>
    <xf numFmtId="0" fontId="0" fillId="0" borderId="30" xfId="0" applyFont="1" applyFill="1" applyBorder="1" applyAlignment="1">
      <alignment horizontal="justify" vertical="center" wrapText="1"/>
    </xf>
    <xf numFmtId="0" fontId="0" fillId="0" borderId="31"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31"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3" fillId="14" borderId="52" xfId="35" applyFont="1" applyFill="1" applyBorder="1" applyAlignment="1">
      <alignment horizontal="center" vertical="center" wrapText="1"/>
      <protection/>
    </xf>
    <xf numFmtId="0" fontId="3" fillId="14" borderId="15" xfId="35" applyFont="1" applyFill="1" applyBorder="1" applyAlignment="1">
      <alignment horizontal="center" vertical="center" wrapText="1"/>
      <protection/>
    </xf>
    <xf numFmtId="0" fontId="4" fillId="0" borderId="42" xfId="35" applyFont="1" applyFill="1" applyBorder="1" applyAlignment="1">
      <alignment horizontal="center" vertical="center" wrapText="1"/>
      <protection/>
    </xf>
    <xf numFmtId="0" fontId="4" fillId="0" borderId="15" xfId="35" applyFont="1" applyFill="1" applyBorder="1" applyAlignment="1">
      <alignment horizontal="center" vertical="center" wrapText="1"/>
      <protection/>
    </xf>
    <xf numFmtId="0" fontId="4" fillId="0" borderId="11" xfId="35" applyFont="1" applyFill="1" applyBorder="1" applyAlignment="1">
      <alignment horizontal="center" vertical="top" wrapText="1"/>
      <protection/>
    </xf>
    <xf numFmtId="0" fontId="4" fillId="0" borderId="14" xfId="35" applyFont="1" applyFill="1" applyBorder="1" applyAlignment="1">
      <alignment horizontal="center" vertical="top" wrapText="1"/>
      <protection/>
    </xf>
    <xf numFmtId="0" fontId="37" fillId="0" borderId="1" xfId="0" applyFont="1" applyBorder="1" applyAlignment="1" applyProtection="1">
      <alignment horizontal="center" vertical="center" wrapText="1"/>
      <protection locked="0"/>
    </xf>
    <xf numFmtId="0" fontId="4" fillId="0" borderId="11" xfId="35" applyFont="1" applyFill="1" applyBorder="1" applyAlignment="1">
      <alignment horizontal="left" vertical="top" wrapText="1"/>
      <protection/>
    </xf>
    <xf numFmtId="0" fontId="4" fillId="0" borderId="14" xfId="35" applyFont="1" applyFill="1" applyBorder="1" applyAlignment="1">
      <alignment horizontal="left" vertical="top" wrapText="1"/>
      <protection/>
    </xf>
    <xf numFmtId="0" fontId="4" fillId="0" borderId="1" xfId="35" applyFont="1" applyFill="1" applyBorder="1" applyAlignment="1">
      <alignment horizontal="justify" vertical="top" wrapText="1"/>
      <protection/>
    </xf>
    <xf numFmtId="0" fontId="38" fillId="0" borderId="50"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4" fillId="0" borderId="12" xfId="35" applyFont="1" applyFill="1" applyBorder="1" applyAlignment="1">
      <alignment horizontal="justify" vertical="top" wrapText="1"/>
      <protection/>
    </xf>
    <xf numFmtId="0" fontId="37" fillId="0" borderId="12" xfId="0" applyFont="1" applyBorder="1" applyAlignment="1" applyProtection="1">
      <alignment horizontal="center" vertical="center" wrapText="1"/>
      <protection locked="0"/>
    </xf>
    <xf numFmtId="0" fontId="4" fillId="0" borderId="13" xfId="35" applyFont="1" applyFill="1" applyBorder="1" applyAlignment="1">
      <alignment horizontal="justify" vertical="top" wrapText="1"/>
      <protection/>
    </xf>
    <xf numFmtId="0" fontId="38" fillId="0" borderId="12"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45" fillId="0" borderId="51"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 fillId="0" borderId="42" xfId="35" applyFont="1" applyFill="1" applyBorder="1" applyAlignment="1">
      <alignment horizontal="justify" vertical="top" wrapText="1"/>
      <protection/>
    </xf>
    <xf numFmtId="0" fontId="4" fillId="0" borderId="14" xfId="35" applyFont="1" applyFill="1" applyBorder="1" applyAlignment="1">
      <alignment horizontal="justify" vertical="top" wrapText="1"/>
      <protection/>
    </xf>
    <xf numFmtId="0" fontId="37" fillId="0" borderId="14" xfId="0" applyFont="1" applyBorder="1" applyAlignment="1" applyProtection="1">
      <alignment horizontal="center" vertical="center" wrapText="1"/>
      <protection locked="0"/>
    </xf>
    <xf numFmtId="0" fontId="42" fillId="0" borderId="26" xfId="0" applyFont="1" applyFill="1" applyBorder="1" applyAlignment="1">
      <alignment horizontal="center"/>
    </xf>
    <xf numFmtId="0" fontId="42" fillId="0" borderId="37" xfId="0" applyFont="1" applyFill="1" applyBorder="1" applyAlignment="1">
      <alignment horizontal="center"/>
    </xf>
    <xf numFmtId="0" fontId="42" fillId="0" borderId="5" xfId="0" applyFont="1" applyFill="1" applyBorder="1" applyAlignment="1">
      <alignment horizontal="center"/>
    </xf>
    <xf numFmtId="0" fontId="42" fillId="0" borderId="0" xfId="0" applyFont="1" applyFill="1" applyBorder="1" applyAlignment="1">
      <alignment horizontal="center"/>
    </xf>
    <xf numFmtId="0" fontId="42" fillId="0" borderId="8" xfId="0" applyFont="1" applyFill="1" applyBorder="1" applyAlignment="1">
      <alignment horizontal="center"/>
    </xf>
    <xf numFmtId="0" fontId="42" fillId="0" borderId="9" xfId="0" applyFont="1" applyFill="1" applyBorder="1" applyAlignment="1">
      <alignment horizontal="center"/>
    </xf>
    <xf numFmtId="0" fontId="3" fillId="14" borderId="1" xfId="35" applyFont="1" applyFill="1" applyBorder="1" applyAlignment="1">
      <alignment horizontal="center" vertical="center" wrapText="1"/>
      <protection/>
    </xf>
    <xf numFmtId="0" fontId="3" fillId="14" borderId="11" xfId="35" applyFont="1" applyFill="1" applyBorder="1" applyAlignment="1">
      <alignment horizontal="center" vertical="center" wrapText="1"/>
      <protection/>
    </xf>
    <xf numFmtId="0" fontId="11" fillId="14" borderId="1" xfId="35" applyFont="1" applyFill="1" applyBorder="1" applyAlignment="1">
      <alignment horizontal="center" vertical="center" wrapText="1"/>
      <protection/>
    </xf>
    <xf numFmtId="0" fontId="11" fillId="14" borderId="53" xfId="0" applyFont="1" applyFill="1" applyBorder="1" applyAlignment="1">
      <alignment horizontal="left" vertical="center" wrapText="1"/>
    </xf>
    <xf numFmtId="0" fontId="11" fillId="14" borderId="28" xfId="0" applyFont="1" applyFill="1" applyBorder="1" applyAlignment="1">
      <alignment horizontal="left" vertical="center" wrapText="1"/>
    </xf>
    <xf numFmtId="0" fontId="11" fillId="14" borderId="33" xfId="0" applyFont="1" applyFill="1" applyBorder="1" applyAlignment="1">
      <alignment horizontal="left" vertical="center" wrapText="1"/>
    </xf>
    <xf numFmtId="0" fontId="11" fillId="14" borderId="20" xfId="0" applyFont="1" applyFill="1" applyBorder="1" applyAlignment="1">
      <alignment horizontal="left" vertical="center" wrapText="1"/>
    </xf>
    <xf numFmtId="0" fontId="11" fillId="12" borderId="54" xfId="0" applyFont="1" applyFill="1" applyBorder="1" applyAlignment="1">
      <alignment horizontal="left" vertical="center" wrapText="1"/>
    </xf>
    <xf numFmtId="0" fontId="11" fillId="12" borderId="47" xfId="0" applyFont="1" applyFill="1" applyBorder="1" applyAlignment="1">
      <alignment horizontal="left" vertical="center" wrapText="1"/>
    </xf>
    <xf numFmtId="0" fontId="11" fillId="12" borderId="2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14" borderId="12" xfId="35" applyFont="1" applyFill="1" applyBorder="1" applyAlignment="1">
      <alignment horizontal="center" vertical="center" wrapText="1"/>
      <protection/>
    </xf>
    <xf numFmtId="0" fontId="11" fillId="14" borderId="5" xfId="0" applyFont="1" applyFill="1" applyBorder="1" applyAlignment="1">
      <alignment horizontal="center" vertical="center" wrapText="1"/>
    </xf>
    <xf numFmtId="0" fontId="11" fillId="14" borderId="0" xfId="0" applyFont="1" applyFill="1" applyBorder="1" applyAlignment="1">
      <alignment horizontal="center" vertical="center" wrapText="1"/>
    </xf>
    <xf numFmtId="0" fontId="9" fillId="14" borderId="40" xfId="0" applyFont="1" applyFill="1" applyBorder="1" applyAlignment="1">
      <alignment horizontal="center" vertical="center" wrapText="1"/>
    </xf>
    <xf numFmtId="0" fontId="9" fillId="14" borderId="41" xfId="0" applyFont="1" applyFill="1" applyBorder="1" applyAlignment="1">
      <alignment horizontal="center" vertical="center" wrapText="1"/>
    </xf>
    <xf numFmtId="0" fontId="11" fillId="0" borderId="55" xfId="0" applyFont="1" applyFill="1" applyBorder="1" applyAlignment="1">
      <alignment horizontal="center" vertical="top" wrapText="1"/>
    </xf>
    <xf numFmtId="0" fontId="11" fillId="0" borderId="56" xfId="0" applyFont="1" applyFill="1" applyBorder="1" applyAlignment="1">
      <alignment horizontal="center" vertical="top" wrapText="1"/>
    </xf>
    <xf numFmtId="0" fontId="11" fillId="0" borderId="57" xfId="0" applyFont="1" applyFill="1" applyBorder="1" applyAlignment="1">
      <alignment horizontal="center" vertical="top" wrapText="1"/>
    </xf>
    <xf numFmtId="0" fontId="11" fillId="0" borderId="55"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57" xfId="0" applyFont="1" applyFill="1" applyBorder="1" applyAlignment="1">
      <alignment horizontal="center" vertical="center" wrapText="1"/>
    </xf>
    <xf numFmtId="10" fontId="37" fillId="0" borderId="11" xfId="0" applyNumberFormat="1" applyFont="1" applyFill="1" applyBorder="1" applyAlignment="1" applyProtection="1">
      <alignment horizontal="center" vertical="center" wrapText="1"/>
      <protection locked="0"/>
    </xf>
    <xf numFmtId="10" fontId="37" fillId="0" borderId="42" xfId="0" applyNumberFormat="1" applyFont="1" applyFill="1" applyBorder="1" applyAlignment="1" applyProtection="1">
      <alignment horizontal="center" vertical="center" wrapText="1"/>
      <protection locked="0"/>
    </xf>
    <xf numFmtId="10" fontId="37" fillId="0" borderId="14" xfId="0" applyNumberFormat="1" applyFont="1" applyFill="1" applyBorder="1" applyAlignment="1" applyProtection="1">
      <alignment horizontal="center" vertical="center" wrapText="1"/>
      <protection locked="0"/>
    </xf>
    <xf numFmtId="10" fontId="4" fillId="0" borderId="14" xfId="0" applyNumberFormat="1" applyFont="1" applyFill="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wrapText="1"/>
      <protection locked="0"/>
    </xf>
    <xf numFmtId="0" fontId="4" fillId="0" borderId="11" xfId="35" applyFont="1" applyFill="1" applyBorder="1" applyAlignment="1">
      <alignment horizontal="justify" vertical="top" wrapText="1"/>
      <protection/>
    </xf>
    <xf numFmtId="10" fontId="4" fillId="0" borderId="12" xfId="0" applyNumberFormat="1" applyFont="1" applyFill="1" applyBorder="1" applyAlignment="1" applyProtection="1">
      <alignment horizontal="center" vertical="center" wrapText="1"/>
      <protection locked="0"/>
    </xf>
    <xf numFmtId="0" fontId="37" fillId="0" borderId="13" xfId="0" applyFont="1" applyBorder="1" applyAlignment="1" applyProtection="1">
      <alignment horizontal="center" vertical="center" wrapText="1"/>
      <protection locked="0"/>
    </xf>
    <xf numFmtId="10" fontId="4" fillId="0" borderId="13" xfId="0" applyNumberFormat="1" applyFont="1" applyFill="1" applyBorder="1" applyAlignment="1" applyProtection="1">
      <alignment horizontal="center" vertical="center" wrapText="1"/>
      <protection locked="0"/>
    </xf>
    <xf numFmtId="0" fontId="3" fillId="14" borderId="30" xfId="35" applyFont="1" applyFill="1" applyBorder="1" applyAlignment="1">
      <alignment horizontal="center" vertical="center" wrapText="1"/>
      <protection/>
    </xf>
    <xf numFmtId="0" fontId="3" fillId="14" borderId="25" xfId="35" applyFont="1" applyFill="1" applyBorder="1" applyAlignment="1">
      <alignment horizontal="center" vertical="center" wrapText="1"/>
      <protection/>
    </xf>
    <xf numFmtId="0" fontId="4" fillId="0" borderId="30" xfId="35" applyFont="1" applyFill="1" applyBorder="1" applyAlignment="1">
      <alignment horizontal="justify" vertical="top" wrapText="1"/>
      <protection/>
    </xf>
    <xf numFmtId="0" fontId="4" fillId="0" borderId="31" xfId="35" applyFont="1" applyFill="1" applyBorder="1" applyAlignment="1">
      <alignment horizontal="justify" vertical="top" wrapText="1"/>
      <protection/>
    </xf>
    <xf numFmtId="0" fontId="16" fillId="0" borderId="31" xfId="35" applyFont="1" applyFill="1" applyBorder="1" applyAlignment="1">
      <alignment horizontal="justify" vertical="top" wrapText="1"/>
      <protection/>
    </xf>
    <xf numFmtId="0" fontId="16" fillId="0" borderId="32" xfId="35" applyFont="1" applyFill="1" applyBorder="1" applyAlignment="1">
      <alignment horizontal="justify" vertical="top"/>
      <protection/>
    </xf>
    <xf numFmtId="0" fontId="4" fillId="0" borderId="58" xfId="35" applyFont="1" applyFill="1" applyBorder="1" applyAlignment="1">
      <alignment horizontal="justify" vertical="top" wrapText="1"/>
      <protection/>
    </xf>
    <xf numFmtId="0" fontId="4" fillId="0" borderId="44" xfId="35" applyFont="1" applyFill="1" applyBorder="1" applyAlignment="1">
      <alignment horizontal="justify" vertical="top" wrapText="1"/>
      <protection/>
    </xf>
    <xf numFmtId="0" fontId="4" fillId="0" borderId="59" xfId="35" applyFont="1" applyFill="1" applyBorder="1" applyAlignment="1">
      <alignment horizontal="justify" vertical="top" wrapText="1"/>
      <protection/>
    </xf>
    <xf numFmtId="0" fontId="16" fillId="0" borderId="58" xfId="35" applyFont="1" applyFill="1" applyBorder="1" applyAlignment="1">
      <alignment horizontal="justify" vertical="top" wrapText="1"/>
      <protection/>
    </xf>
    <xf numFmtId="0" fontId="16" fillId="0" borderId="44" xfId="35" applyFont="1" applyFill="1" applyBorder="1" applyAlignment="1">
      <alignment horizontal="justify" vertical="top" wrapText="1"/>
      <protection/>
    </xf>
    <xf numFmtId="0" fontId="16" fillId="0" borderId="30" xfId="35" applyFont="1" applyFill="1" applyBorder="1" applyAlignment="1">
      <alignment horizontal="justify" vertical="top" wrapText="1"/>
      <protection/>
    </xf>
    <xf numFmtId="0" fontId="16" fillId="0" borderId="31" xfId="35" applyFont="1" applyFill="1" applyBorder="1" applyAlignment="1">
      <alignment horizontal="justify" vertical="top"/>
      <protection/>
    </xf>
    <xf numFmtId="0" fontId="4" fillId="9" borderId="5" xfId="35" applyFont="1" applyFill="1" applyBorder="1" applyAlignment="1">
      <alignment horizontal="center" vertical="center" wrapText="1"/>
      <protection/>
    </xf>
    <xf numFmtId="0" fontId="0" fillId="0" borderId="26" xfId="0" applyBorder="1" applyAlignment="1">
      <alignment horizontal="center"/>
    </xf>
    <xf numFmtId="0" fontId="0" fillId="0" borderId="37"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17" fillId="14" borderId="1" xfId="0" applyFont="1" applyFill="1" applyBorder="1" applyAlignment="1">
      <alignment horizontal="center" vertical="center"/>
    </xf>
    <xf numFmtId="0" fontId="8" fillId="14" borderId="11" xfId="0" applyFont="1" applyFill="1" applyBorder="1" applyAlignment="1">
      <alignment horizontal="center" vertical="center" wrapText="1"/>
    </xf>
    <xf numFmtId="0" fontId="8" fillId="16" borderId="26" xfId="0" applyFont="1" applyFill="1" applyBorder="1" applyAlignment="1">
      <alignment horizontal="left" vertical="center" wrapText="1"/>
    </xf>
    <xf numFmtId="0" fontId="8" fillId="16" borderId="37" xfId="0" applyFont="1" applyFill="1" applyBorder="1" applyAlignment="1">
      <alignment horizontal="left" vertical="center" wrapText="1"/>
    </xf>
    <xf numFmtId="0" fontId="8" fillId="16" borderId="39" xfId="0" applyFont="1" applyFill="1" applyBorder="1" applyAlignment="1">
      <alignment horizontal="left" vertical="center" wrapText="1"/>
    </xf>
    <xf numFmtId="0" fontId="8" fillId="16" borderId="26" xfId="0" applyFont="1" applyFill="1" applyBorder="1" applyAlignment="1">
      <alignment horizontal="left" vertical="center"/>
    </xf>
    <xf numFmtId="0" fontId="8" fillId="16" borderId="37" xfId="0" applyFont="1" applyFill="1" applyBorder="1" applyAlignment="1">
      <alignment horizontal="left" vertical="center"/>
    </xf>
    <xf numFmtId="0" fontId="8" fillId="16" borderId="39" xfId="0" applyFont="1" applyFill="1" applyBorder="1" applyAlignment="1">
      <alignment horizontal="left" vertical="center"/>
    </xf>
    <xf numFmtId="0" fontId="7" fillId="14" borderId="34" xfId="0" applyFont="1" applyFill="1" applyBorder="1" applyAlignment="1">
      <alignment horizontal="left" vertical="center"/>
    </xf>
    <xf numFmtId="0" fontId="7" fillId="14" borderId="35" xfId="0" applyFont="1" applyFill="1" applyBorder="1" applyAlignment="1">
      <alignment horizontal="left" vertical="center"/>
    </xf>
    <xf numFmtId="0" fontId="7" fillId="14" borderId="36" xfId="0" applyFont="1" applyFill="1" applyBorder="1" applyAlignment="1">
      <alignment horizontal="left" vertical="center"/>
    </xf>
    <xf numFmtId="0" fontId="7" fillId="12" borderId="60" xfId="0" applyFont="1" applyFill="1" applyBorder="1" applyAlignment="1">
      <alignment horizontal="left" vertical="center"/>
    </xf>
    <xf numFmtId="0" fontId="7" fillId="12" borderId="56" xfId="0" applyFont="1" applyFill="1" applyBorder="1" applyAlignment="1">
      <alignment horizontal="left" vertical="center"/>
    </xf>
    <xf numFmtId="0" fontId="7" fillId="12" borderId="57" xfId="0" applyFont="1" applyFill="1" applyBorder="1" applyAlignment="1">
      <alignment horizontal="left" vertical="center"/>
    </xf>
    <xf numFmtId="0" fontId="3" fillId="14" borderId="20" xfId="0" applyFont="1" applyFill="1" applyBorder="1" applyAlignment="1">
      <alignment horizontal="center" vertical="center" wrapText="1"/>
    </xf>
    <xf numFmtId="0" fontId="3" fillId="14" borderId="46"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3" fillId="14" borderId="43" xfId="0" applyFont="1" applyFill="1" applyBorder="1" applyAlignment="1">
      <alignment horizontal="center" vertical="center" wrapText="1"/>
    </xf>
    <xf numFmtId="0" fontId="3" fillId="14" borderId="14" xfId="0" applyFont="1" applyFill="1" applyBorder="1" applyAlignment="1">
      <alignment horizontal="center" vertical="center" wrapText="1"/>
    </xf>
    <xf numFmtId="0" fontId="3" fillId="14" borderId="41" xfId="0" applyFont="1" applyFill="1" applyBorder="1" applyAlignment="1">
      <alignment horizontal="center" vertical="center" wrapText="1"/>
    </xf>
    <xf numFmtId="0" fontId="3" fillId="14" borderId="61" xfId="0" applyFont="1" applyFill="1" applyBorder="1" applyAlignment="1">
      <alignment horizontal="center" vertical="center" wrapText="1"/>
    </xf>
    <xf numFmtId="0" fontId="3" fillId="14" borderId="21" xfId="0" applyFont="1" applyFill="1" applyBorder="1" applyAlignment="1">
      <alignment horizontal="center" vertical="center" wrapText="1"/>
    </xf>
    <xf numFmtId="0" fontId="3" fillId="14" borderId="49" xfId="0" applyFont="1" applyFill="1" applyBorder="1" applyAlignment="1">
      <alignment horizontal="center" vertical="center" wrapText="1"/>
    </xf>
    <xf numFmtId="0" fontId="3" fillId="14" borderId="44"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7" fillId="14" borderId="34" xfId="0" applyFont="1" applyFill="1" applyBorder="1" applyAlignment="1">
      <alignment horizontal="left" vertical="center" wrapText="1"/>
    </xf>
    <xf numFmtId="0" fontId="7" fillId="14" borderId="35" xfId="0" applyFont="1" applyFill="1" applyBorder="1" applyAlignment="1">
      <alignment horizontal="left" vertical="center" wrapText="1"/>
    </xf>
    <xf numFmtId="0" fontId="7" fillId="14" borderId="36" xfId="0" applyFont="1" applyFill="1" applyBorder="1" applyAlignment="1">
      <alignment horizontal="left" vertical="center" wrapText="1"/>
    </xf>
    <xf numFmtId="0" fontId="7" fillId="12" borderId="60" xfId="0" applyFont="1" applyFill="1" applyBorder="1" applyAlignment="1">
      <alignment horizontal="left" vertical="center" wrapText="1"/>
    </xf>
    <xf numFmtId="0" fontId="7" fillId="12" borderId="56" xfId="0" applyFont="1" applyFill="1" applyBorder="1" applyAlignment="1">
      <alignment horizontal="left" vertical="center" wrapText="1"/>
    </xf>
    <xf numFmtId="0" fontId="7" fillId="12" borderId="57" xfId="0" applyFont="1" applyFill="1" applyBorder="1" applyAlignment="1">
      <alignment horizontal="left" vertical="center" wrapText="1"/>
    </xf>
    <xf numFmtId="0" fontId="54" fillId="14" borderId="8" xfId="38" applyFont="1" applyFill="1" applyBorder="1" applyAlignment="1">
      <alignment horizontal="left" vertical="center" wrapText="1"/>
      <protection/>
    </xf>
    <xf numFmtId="0" fontId="54" fillId="14" borderId="9" xfId="38" applyFont="1" applyFill="1" applyBorder="1" applyAlignment="1">
      <alignment horizontal="left" vertical="center" wrapText="1"/>
      <protection/>
    </xf>
    <xf numFmtId="0" fontId="54" fillId="14" borderId="10" xfId="38" applyFont="1" applyFill="1" applyBorder="1" applyAlignment="1">
      <alignment horizontal="left" vertical="center" wrapText="1"/>
      <protection/>
    </xf>
    <xf numFmtId="17" fontId="8" fillId="16" borderId="60" xfId="0" applyNumberFormat="1" applyFont="1" applyFill="1" applyBorder="1" applyAlignment="1">
      <alignment horizontal="left" vertical="center" wrapText="1"/>
    </xf>
    <xf numFmtId="0" fontId="8" fillId="16" borderId="60" xfId="0" applyFont="1" applyFill="1" applyBorder="1" applyAlignment="1">
      <alignment horizontal="left" vertical="center" wrapText="1"/>
    </xf>
    <xf numFmtId="0" fontId="8" fillId="16" borderId="56" xfId="0" applyFont="1" applyFill="1" applyBorder="1" applyAlignment="1">
      <alignment horizontal="left" vertical="center" wrapText="1"/>
    </xf>
    <xf numFmtId="0" fontId="8" fillId="16" borderId="57" xfId="0" applyFont="1" applyFill="1" applyBorder="1" applyAlignment="1">
      <alignment horizontal="left" vertical="center" wrapText="1"/>
    </xf>
    <xf numFmtId="0" fontId="54" fillId="0" borderId="34" xfId="38" applyFont="1" applyBorder="1" applyAlignment="1">
      <alignment horizontal="center" vertical="center" wrapText="1"/>
      <protection/>
    </xf>
    <xf numFmtId="0" fontId="54" fillId="0" borderId="35" xfId="38" applyFont="1" applyBorder="1" applyAlignment="1">
      <alignment horizontal="center" vertical="center" wrapText="1"/>
      <protection/>
    </xf>
    <xf numFmtId="0" fontId="54" fillId="0" borderId="36" xfId="38" applyFont="1" applyBorder="1" applyAlignment="1">
      <alignment horizontal="center" vertical="center" wrapText="1"/>
      <protection/>
    </xf>
    <xf numFmtId="0" fontId="3" fillId="14" borderId="24"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14" borderId="14" xfId="38" applyFont="1" applyFill="1" applyBorder="1" applyAlignment="1">
      <alignment horizontal="center" vertical="center" wrapText="1"/>
      <protection/>
    </xf>
    <xf numFmtId="0" fontId="3" fillId="14" borderId="11" xfId="38" applyFont="1" applyFill="1" applyBorder="1" applyAlignment="1">
      <alignment horizontal="center" vertical="center" wrapText="1"/>
      <protection/>
    </xf>
    <xf numFmtId="0" fontId="3" fillId="14" borderId="23" xfId="0" applyFont="1" applyFill="1" applyBorder="1" applyAlignment="1">
      <alignment horizontal="center" vertical="center" wrapText="1"/>
    </xf>
    <xf numFmtId="0" fontId="3" fillId="14" borderId="19"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14" fillId="0" borderId="2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3" xfId="0" applyFont="1" applyBorder="1" applyAlignment="1">
      <alignment horizontal="center" vertical="center" wrapText="1"/>
    </xf>
    <xf numFmtId="3" fontId="14" fillId="0" borderId="51" xfId="0" applyNumberFormat="1" applyFont="1" applyBorder="1" applyAlignment="1">
      <alignment horizontal="center" vertical="center" wrapText="1"/>
    </xf>
    <xf numFmtId="3" fontId="14" fillId="0" borderId="42"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0" fontId="14" fillId="0" borderId="12"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vertical="center" wrapText="1"/>
    </xf>
    <xf numFmtId="42" fontId="14" fillId="0" borderId="1" xfId="2881" applyFont="1" applyBorder="1" applyAlignment="1">
      <alignment horizontal="center" vertical="center"/>
    </xf>
    <xf numFmtId="42" fontId="14" fillId="0" borderId="13" xfId="2881" applyFont="1" applyBorder="1" applyAlignment="1">
      <alignment horizontal="center" vertical="center"/>
    </xf>
    <xf numFmtId="0" fontId="22" fillId="0" borderId="51" xfId="0" applyFont="1" applyBorder="1" applyAlignment="1">
      <alignment horizontal="center" vertical="center"/>
    </xf>
    <xf numFmtId="0" fontId="22" fillId="0" borderId="42" xfId="0" applyFont="1" applyBorder="1" applyAlignment="1">
      <alignment horizontal="center" vertical="center"/>
    </xf>
    <xf numFmtId="0" fontId="22" fillId="0" borderId="15" xfId="0" applyFont="1" applyBorder="1" applyAlignment="1">
      <alignment horizontal="center" vertical="center"/>
    </xf>
    <xf numFmtId="0" fontId="15"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2" fillId="14" borderId="47" xfId="0" applyFont="1" applyFill="1" applyBorder="1" applyAlignment="1" applyProtection="1">
      <alignment horizontal="left" vertical="center" wrapText="1"/>
      <protection locked="0"/>
    </xf>
    <xf numFmtId="0" fontId="12" fillId="14" borderId="9" xfId="0" applyFont="1" applyFill="1" applyBorder="1" applyAlignment="1" applyProtection="1">
      <alignment horizontal="left" vertical="center" wrapText="1"/>
      <protection locked="0"/>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22" fillId="0" borderId="51" xfId="0" applyFont="1" applyBorder="1" applyAlignment="1">
      <alignment horizontal="center"/>
    </xf>
    <xf numFmtId="0" fontId="22" fillId="0" borderId="42" xfId="0" applyFont="1" applyBorder="1" applyAlignment="1">
      <alignment horizontal="center"/>
    </xf>
    <xf numFmtId="0" fontId="22" fillId="0" borderId="15" xfId="0" applyFont="1" applyBorder="1" applyAlignment="1">
      <alignment horizontal="center"/>
    </xf>
    <xf numFmtId="0" fontId="24" fillId="12" borderId="12"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24" fillId="12" borderId="13" xfId="0" applyFont="1" applyFill="1" applyBorder="1" applyAlignment="1">
      <alignment horizontal="center" vertical="center" wrapText="1"/>
    </xf>
    <xf numFmtId="0" fontId="14" fillId="0" borderId="5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15" xfId="0" applyFont="1" applyBorder="1" applyAlignment="1">
      <alignment horizontal="center" vertical="center" wrapText="1"/>
    </xf>
    <xf numFmtId="3" fontId="14" fillId="0" borderId="1" xfId="0" applyNumberFormat="1" applyFont="1" applyBorder="1" applyAlignment="1">
      <alignment horizontal="center" vertical="center"/>
    </xf>
    <xf numFmtId="3" fontId="14" fillId="0" borderId="13" xfId="0" applyNumberFormat="1" applyFont="1" applyBorder="1" applyAlignment="1">
      <alignment horizontal="center" vertical="center"/>
    </xf>
    <xf numFmtId="4" fontId="15" fillId="0" borderId="1" xfId="0" applyNumberFormat="1" applyFont="1" applyBorder="1" applyAlignment="1">
      <alignment horizontal="center" vertical="center"/>
    </xf>
    <xf numFmtId="4" fontId="15" fillId="0" borderId="13" xfId="0" applyNumberFormat="1" applyFont="1" applyBorder="1" applyAlignment="1">
      <alignment horizontal="center" vertical="center"/>
    </xf>
    <xf numFmtId="3" fontId="14" fillId="0" borderId="11" xfId="0" applyNumberFormat="1" applyFont="1" applyBorder="1" applyAlignment="1">
      <alignment horizontal="center" vertical="center"/>
    </xf>
    <xf numFmtId="3" fontId="14" fillId="0" borderId="15" xfId="0" applyNumberFormat="1" applyFont="1" applyBorder="1" applyAlignment="1">
      <alignment horizontal="center" vertical="center"/>
    </xf>
    <xf numFmtId="42" fontId="14" fillId="0" borderId="11" xfId="2881" applyFont="1" applyBorder="1" applyAlignment="1">
      <alignment horizontal="center" vertical="center"/>
    </xf>
    <xf numFmtId="42" fontId="14" fillId="0" borderId="15" xfId="2881" applyFont="1" applyBorder="1" applyAlignment="1">
      <alignment horizontal="center"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11" fillId="14" borderId="4"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18" xfId="0" applyFont="1" applyFill="1" applyBorder="1" applyAlignment="1">
      <alignment horizontal="center" vertical="center" wrapText="1"/>
    </xf>
    <xf numFmtId="0" fontId="11" fillId="14" borderId="13" xfId="0" applyFont="1" applyFill="1" applyBorder="1" applyAlignment="1">
      <alignment horizontal="center" vertical="center" wrapText="1"/>
    </xf>
  </cellXfs>
  <cellStyles count="2868">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Millares [0]" xfId="2880"/>
    <cellStyle name="Moneda [0]" xfId="28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1</xdr:row>
      <xdr:rowOff>228600</xdr:rowOff>
    </xdr:from>
    <xdr:to>
      <xdr:col>3</xdr:col>
      <xdr:colOff>2533650</xdr:colOff>
      <xdr:row>3</xdr:row>
      <xdr:rowOff>295275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2950" y="371475"/>
          <a:ext cx="3867150" cy="8286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714375</xdr:colOff>
      <xdr:row>2</xdr:row>
      <xdr:rowOff>47625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0" y="0"/>
          <a:ext cx="1790700" cy="5810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1028700</xdr:colOff>
      <xdr:row>2</xdr:row>
      <xdr:rowOff>190500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 y="0"/>
          <a:ext cx="1609725" cy="666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180975</xdr:rowOff>
    </xdr:from>
    <xdr:to>
      <xdr:col>2</xdr:col>
      <xdr:colOff>190500</xdr:colOff>
      <xdr:row>2</xdr:row>
      <xdr:rowOff>171450</xdr:rowOff>
    </xdr:to>
    <xdr:pic>
      <xdr:nvPicPr>
        <xdr:cNvPr id="2" name="Imagen 1"/>
        <xdr:cNvPicPr preferRelativeResize="1">
          <a:picLocks noChangeAspect="1"/>
        </xdr:cNvPicPr>
      </xdr:nvPicPr>
      <xdr:blipFill>
        <a:blip r:embed="rId1"/>
        <a:stretch>
          <a:fillRect/>
        </a:stretch>
      </xdr:blipFill>
      <xdr:spPr>
        <a:xfrm>
          <a:off x="104775" y="180975"/>
          <a:ext cx="1609725" cy="3905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YULIED.PENARANDA\Downloads\7811%20PLAN%20DE%20ACCION%20rvaortiz.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s>
    <sheetDataSet>
      <sheetData sheetId="0"/>
      <sheetData sheetId="1">
        <row r="11">
          <cell r="K11">
            <v>250000000</v>
          </cell>
          <cell r="DX11">
            <v>83288000</v>
          </cell>
          <cell r="DY11">
            <v>83288000</v>
          </cell>
        </row>
        <row r="17">
          <cell r="DX17">
            <v>156704000</v>
          </cell>
          <cell r="DY17">
            <v>255314074</v>
          </cell>
        </row>
        <row r="23">
          <cell r="DY23">
            <v>124132000</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3"/>
  <sheetViews>
    <sheetView zoomScale="46" zoomScaleNormal="46" zoomScaleSheetLayoutView="70" zoomScalePageLayoutView="25" workbookViewId="0" topLeftCell="H13">
      <selection activeCell="X16" sqref="X16"/>
    </sheetView>
  </sheetViews>
  <sheetFormatPr defaultColWidth="11.421875" defaultRowHeight="15"/>
  <cols>
    <col min="1" max="1" width="13.57421875" style="100" customWidth="1"/>
    <col min="2" max="2" width="8.7109375" style="100" customWidth="1"/>
    <col min="3" max="3" width="8.8515625" style="100" customWidth="1"/>
    <col min="4" max="4" width="66.8515625" style="100" customWidth="1"/>
    <col min="5" max="5" width="7.57421875" style="100" customWidth="1"/>
    <col min="6" max="6" width="42.421875" style="100" customWidth="1"/>
    <col min="7" max="7" width="15.28125" style="100" customWidth="1"/>
    <col min="8" max="8" width="11.7109375" style="100" customWidth="1"/>
    <col min="9" max="9" width="13.57421875" style="112" bestFit="1" customWidth="1"/>
    <col min="10" max="10" width="11.140625" style="112" customWidth="1"/>
    <col min="11" max="11" width="13.00390625" style="112" customWidth="1"/>
    <col min="12" max="12" width="10.00390625" style="112" customWidth="1"/>
    <col min="13" max="13" width="15.421875" style="112" customWidth="1"/>
    <col min="14" max="14" width="11.28125" style="112" customWidth="1"/>
    <col min="15" max="15" width="14.8515625" style="112" customWidth="1"/>
    <col min="16" max="17" width="12.7109375" style="112" customWidth="1"/>
    <col min="18" max="22" width="12.7109375" style="112" hidden="1" customWidth="1"/>
    <col min="23" max="23" width="18.00390625" style="112" hidden="1" customWidth="1"/>
    <col min="24" max="24" width="15.8515625" style="112" customWidth="1"/>
    <col min="25" max="31" width="19.00390625" style="112" hidden="1" customWidth="1"/>
    <col min="32" max="32" width="17.57421875" style="112" hidden="1" customWidth="1"/>
    <col min="33" max="38" width="19.00390625" style="112" hidden="1" customWidth="1"/>
    <col min="39" max="39" width="15.7109375" style="112" hidden="1" customWidth="1"/>
    <col min="40" max="40" width="17.140625" style="112" hidden="1" customWidth="1"/>
    <col min="41" max="42" width="15.421875" style="112" hidden="1" customWidth="1"/>
    <col min="43" max="44" width="12.7109375" style="112" hidden="1" customWidth="1"/>
    <col min="45" max="46" width="14.28125" style="112" hidden="1" customWidth="1"/>
    <col min="47" max="48" width="12.7109375" style="112" hidden="1" customWidth="1"/>
    <col min="49" max="49" width="12.7109375" style="112" customWidth="1"/>
    <col min="50" max="72" width="12.7109375" style="112" hidden="1" customWidth="1"/>
    <col min="73" max="73" width="16.140625" style="112" hidden="1" customWidth="1"/>
    <col min="74" max="74" width="12.7109375" style="112" customWidth="1"/>
    <col min="75" max="98" width="12.7109375" style="112" hidden="1" customWidth="1"/>
    <col min="99" max="99" width="12.7109375" style="112" customWidth="1"/>
    <col min="100" max="123" width="12.7109375" style="112" hidden="1" customWidth="1"/>
    <col min="124" max="129" width="12.8515625" style="100" hidden="1" customWidth="1"/>
    <col min="130" max="131" width="12.8515625" style="100" customWidth="1"/>
    <col min="132" max="132" width="9.8515625" style="100" customWidth="1"/>
    <col min="133" max="135" width="9.8515625" style="100" hidden="1" customWidth="1"/>
    <col min="136" max="136" width="16.00390625" style="100" customWidth="1"/>
    <col min="137" max="137" width="9.57421875" style="100" customWidth="1"/>
    <col min="138" max="138" width="92.28125" style="100" customWidth="1"/>
    <col min="139" max="139" width="56.57421875" style="100" customWidth="1"/>
    <col min="140" max="140" width="20.00390625" style="100" customWidth="1"/>
    <col min="141" max="141" width="72.8515625" style="100" customWidth="1"/>
    <col min="142" max="142" width="26.28125" style="100" customWidth="1"/>
    <col min="143" max="16384" width="11.421875" style="100" customWidth="1"/>
  </cols>
  <sheetData>
    <row r="1" spans="3:137" ht="11.25" customHeight="1" thickBot="1">
      <c r="C1" s="101"/>
      <c r="D1" s="101"/>
      <c r="E1" s="101"/>
      <c r="F1" s="101"/>
      <c r="G1" s="101"/>
      <c r="H1" s="101"/>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1"/>
      <c r="DU1" s="101"/>
      <c r="DV1" s="101"/>
      <c r="DW1" s="101"/>
      <c r="DX1" s="101"/>
      <c r="DY1" s="101"/>
      <c r="DZ1" s="101"/>
      <c r="EA1" s="101"/>
      <c r="EB1" s="101"/>
      <c r="EC1" s="101"/>
      <c r="ED1" s="101"/>
      <c r="EE1" s="101"/>
      <c r="EF1" s="101"/>
      <c r="EG1" s="101"/>
    </row>
    <row r="2" spans="1:142" ht="30" customHeight="1" thickBot="1">
      <c r="A2" s="201"/>
      <c r="B2" s="202"/>
      <c r="C2" s="202"/>
      <c r="D2" s="202"/>
      <c r="E2" s="202"/>
      <c r="F2" s="202"/>
      <c r="G2" s="207" t="s">
        <v>72</v>
      </c>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c r="ED2" s="208"/>
      <c r="EE2" s="208"/>
      <c r="EF2" s="208"/>
      <c r="EG2" s="208"/>
      <c r="EH2" s="208"/>
      <c r="EI2" s="208"/>
      <c r="EJ2" s="208"/>
      <c r="EK2" s="208"/>
      <c r="EL2" s="209"/>
    </row>
    <row r="3" spans="1:142" ht="30" customHeight="1" thickBot="1">
      <c r="A3" s="203"/>
      <c r="B3" s="204"/>
      <c r="C3" s="204"/>
      <c r="D3" s="204"/>
      <c r="E3" s="204"/>
      <c r="F3" s="204"/>
      <c r="G3" s="210" t="s">
        <v>270</v>
      </c>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11"/>
      <c r="EH3" s="211"/>
      <c r="EI3" s="211"/>
      <c r="EJ3" s="211"/>
      <c r="EK3" s="211"/>
      <c r="EL3" s="212"/>
    </row>
    <row r="4" spans="1:142" ht="30" customHeight="1" thickBot="1">
      <c r="A4" s="205"/>
      <c r="B4" s="206"/>
      <c r="C4" s="206"/>
      <c r="D4" s="206"/>
      <c r="E4" s="206"/>
      <c r="F4" s="206"/>
      <c r="G4" s="198" t="s">
        <v>92</v>
      </c>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200"/>
      <c r="DT4" s="213" t="s">
        <v>136</v>
      </c>
      <c r="DU4" s="214"/>
      <c r="DV4" s="214"/>
      <c r="DW4" s="214"/>
      <c r="DX4" s="214"/>
      <c r="DY4" s="214"/>
      <c r="DZ4" s="214"/>
      <c r="EA4" s="214"/>
      <c r="EB4" s="214"/>
      <c r="EC4" s="214"/>
      <c r="ED4" s="214"/>
      <c r="EE4" s="214"/>
      <c r="EF4" s="214"/>
      <c r="EG4" s="214"/>
      <c r="EH4" s="214"/>
      <c r="EI4" s="214"/>
      <c r="EJ4" s="214"/>
      <c r="EK4" s="214"/>
      <c r="EL4" s="215"/>
    </row>
    <row r="5" spans="1:142" ht="30" customHeight="1" thickBot="1">
      <c r="A5" s="196" t="s">
        <v>0</v>
      </c>
      <c r="B5" s="197"/>
      <c r="C5" s="197"/>
      <c r="D5" s="197"/>
      <c r="E5" s="197"/>
      <c r="F5" s="197"/>
      <c r="G5" s="226" t="s">
        <v>140</v>
      </c>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7"/>
      <c r="CN5" s="227"/>
      <c r="CO5" s="227"/>
      <c r="CP5" s="227"/>
      <c r="CQ5" s="227"/>
      <c r="CR5" s="227"/>
      <c r="CS5" s="227"/>
      <c r="CT5" s="227"/>
      <c r="CU5" s="227"/>
      <c r="CV5" s="227"/>
      <c r="CW5" s="227"/>
      <c r="CX5" s="227"/>
      <c r="CY5" s="227"/>
      <c r="CZ5" s="227"/>
      <c r="DA5" s="227"/>
      <c r="DB5" s="227"/>
      <c r="DC5" s="227"/>
      <c r="DD5" s="227"/>
      <c r="DE5" s="227"/>
      <c r="DF5" s="227"/>
      <c r="DG5" s="227"/>
      <c r="DH5" s="227"/>
      <c r="DI5" s="227"/>
      <c r="DJ5" s="227"/>
      <c r="DK5" s="227"/>
      <c r="DL5" s="227"/>
      <c r="DM5" s="227"/>
      <c r="DN5" s="227"/>
      <c r="DO5" s="227"/>
      <c r="DP5" s="227"/>
      <c r="DQ5" s="227"/>
      <c r="DR5" s="227"/>
      <c r="DS5" s="227"/>
      <c r="DT5" s="227"/>
      <c r="DU5" s="227"/>
      <c r="DV5" s="227"/>
      <c r="DW5" s="227"/>
      <c r="DX5" s="227"/>
      <c r="DY5" s="227"/>
      <c r="DZ5" s="227"/>
      <c r="EA5" s="227"/>
      <c r="EB5" s="227"/>
      <c r="EC5" s="227"/>
      <c r="ED5" s="227"/>
      <c r="EE5" s="227"/>
      <c r="EF5" s="227"/>
      <c r="EG5" s="227"/>
      <c r="EH5" s="227"/>
      <c r="EI5" s="227"/>
      <c r="EJ5" s="227"/>
      <c r="EK5" s="227"/>
      <c r="EL5" s="228"/>
    </row>
    <row r="6" spans="1:142" ht="30" customHeight="1" thickBot="1">
      <c r="A6" s="196" t="s">
        <v>2</v>
      </c>
      <c r="B6" s="197"/>
      <c r="C6" s="197"/>
      <c r="D6" s="197"/>
      <c r="E6" s="197"/>
      <c r="F6" s="197"/>
      <c r="G6" s="229" t="s">
        <v>144</v>
      </c>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c r="CY6" s="230"/>
      <c r="CZ6" s="230"/>
      <c r="DA6" s="230"/>
      <c r="DB6" s="230"/>
      <c r="DC6" s="230"/>
      <c r="DD6" s="230"/>
      <c r="DE6" s="230"/>
      <c r="DF6" s="230"/>
      <c r="DG6" s="230"/>
      <c r="DH6" s="230"/>
      <c r="DI6" s="230"/>
      <c r="DJ6" s="230"/>
      <c r="DK6" s="230"/>
      <c r="DL6" s="230"/>
      <c r="DM6" s="230"/>
      <c r="DN6" s="230"/>
      <c r="DO6" s="230"/>
      <c r="DP6" s="230"/>
      <c r="DQ6" s="230"/>
      <c r="DR6" s="230"/>
      <c r="DS6" s="230"/>
      <c r="DT6" s="230"/>
      <c r="DU6" s="230"/>
      <c r="DV6" s="230"/>
      <c r="DW6" s="230"/>
      <c r="DX6" s="230"/>
      <c r="DY6" s="230"/>
      <c r="DZ6" s="230"/>
      <c r="EA6" s="230"/>
      <c r="EB6" s="230"/>
      <c r="EC6" s="230"/>
      <c r="ED6" s="230"/>
      <c r="EE6" s="230"/>
      <c r="EF6" s="230"/>
      <c r="EG6" s="230"/>
      <c r="EH6" s="230"/>
      <c r="EI6" s="230"/>
      <c r="EJ6" s="230"/>
      <c r="EK6" s="230"/>
      <c r="EL6" s="231"/>
    </row>
    <row r="7" spans="1:142" ht="30" customHeight="1" thickBot="1">
      <c r="A7" s="196" t="s">
        <v>103</v>
      </c>
      <c r="B7" s="197"/>
      <c r="C7" s="197"/>
      <c r="D7" s="197"/>
      <c r="E7" s="197"/>
      <c r="F7" s="197"/>
      <c r="G7" s="232" t="s">
        <v>145</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3"/>
      <c r="CO7" s="233"/>
      <c r="CP7" s="233"/>
      <c r="CQ7" s="233"/>
      <c r="CR7" s="233"/>
      <c r="CS7" s="233"/>
      <c r="CT7" s="233"/>
      <c r="CU7" s="233"/>
      <c r="CV7" s="233"/>
      <c r="CW7" s="233"/>
      <c r="CX7" s="233"/>
      <c r="CY7" s="233"/>
      <c r="CZ7" s="233"/>
      <c r="DA7" s="233"/>
      <c r="DB7" s="233"/>
      <c r="DC7" s="233"/>
      <c r="DD7" s="233"/>
      <c r="DE7" s="233"/>
      <c r="DF7" s="233"/>
      <c r="DG7" s="233"/>
      <c r="DH7" s="233"/>
      <c r="DI7" s="233"/>
      <c r="DJ7" s="233"/>
      <c r="DK7" s="233"/>
      <c r="DL7" s="233"/>
      <c r="DM7" s="233"/>
      <c r="DN7" s="233"/>
      <c r="DO7" s="233"/>
      <c r="DP7" s="233"/>
      <c r="DQ7" s="233"/>
      <c r="DR7" s="233"/>
      <c r="DS7" s="233"/>
      <c r="DT7" s="233"/>
      <c r="DU7" s="233"/>
      <c r="DV7" s="233"/>
      <c r="DW7" s="233"/>
      <c r="DX7" s="233"/>
      <c r="DY7" s="233"/>
      <c r="DZ7" s="233"/>
      <c r="EA7" s="233"/>
      <c r="EB7" s="233"/>
      <c r="EC7" s="233"/>
      <c r="ED7" s="233"/>
      <c r="EE7" s="233"/>
      <c r="EF7" s="233"/>
      <c r="EG7" s="233"/>
      <c r="EH7" s="233"/>
      <c r="EI7" s="233"/>
      <c r="EJ7" s="233"/>
      <c r="EK7" s="233"/>
      <c r="EL7" s="234"/>
    </row>
    <row r="8" spans="1:142" ht="30" customHeight="1" thickBot="1">
      <c r="A8" s="196" t="s">
        <v>1</v>
      </c>
      <c r="B8" s="197"/>
      <c r="C8" s="197"/>
      <c r="D8" s="197"/>
      <c r="E8" s="197"/>
      <c r="F8" s="197"/>
      <c r="G8" s="229" t="s">
        <v>141</v>
      </c>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U8" s="230"/>
      <c r="CV8" s="230"/>
      <c r="CW8" s="230"/>
      <c r="CX8" s="230"/>
      <c r="CY8" s="230"/>
      <c r="CZ8" s="230"/>
      <c r="DA8" s="230"/>
      <c r="DB8" s="230"/>
      <c r="DC8" s="230"/>
      <c r="DD8" s="230"/>
      <c r="DE8" s="230"/>
      <c r="DF8" s="230"/>
      <c r="DG8" s="230"/>
      <c r="DH8" s="230"/>
      <c r="DI8" s="230"/>
      <c r="DJ8" s="230"/>
      <c r="DK8" s="230"/>
      <c r="DL8" s="230"/>
      <c r="DM8" s="230"/>
      <c r="DN8" s="230"/>
      <c r="DO8" s="230"/>
      <c r="DP8" s="230"/>
      <c r="DQ8" s="230"/>
      <c r="DR8" s="230"/>
      <c r="DS8" s="230"/>
      <c r="DT8" s="230"/>
      <c r="DU8" s="230"/>
      <c r="DV8" s="230"/>
      <c r="DW8" s="230"/>
      <c r="DX8" s="230"/>
      <c r="DY8" s="230"/>
      <c r="DZ8" s="230"/>
      <c r="EA8" s="230"/>
      <c r="EB8" s="230"/>
      <c r="EC8" s="230"/>
      <c r="ED8" s="230"/>
      <c r="EE8" s="230"/>
      <c r="EF8" s="230"/>
      <c r="EG8" s="230"/>
      <c r="EH8" s="230"/>
      <c r="EI8" s="230"/>
      <c r="EJ8" s="230"/>
      <c r="EK8" s="230"/>
      <c r="EL8" s="231"/>
    </row>
    <row r="9" spans="1:142" ht="30" customHeight="1">
      <c r="A9" s="235"/>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row>
    <row r="10" spans="1:142" s="103" customFormat="1" ht="64.5" customHeight="1">
      <c r="A10" s="195" t="s">
        <v>137</v>
      </c>
      <c r="B10" s="195"/>
      <c r="C10" s="195" t="s">
        <v>44</v>
      </c>
      <c r="D10" s="195"/>
      <c r="E10" s="195" t="s">
        <v>46</v>
      </c>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c r="DY10" s="195"/>
      <c r="DZ10" s="195"/>
      <c r="EA10" s="195"/>
      <c r="EB10" s="195"/>
      <c r="EC10" s="195"/>
      <c r="ED10" s="195"/>
      <c r="EE10" s="195"/>
      <c r="EF10" s="195" t="s">
        <v>54</v>
      </c>
      <c r="EG10" s="195" t="s">
        <v>55</v>
      </c>
      <c r="EH10" s="237" t="s">
        <v>56</v>
      </c>
      <c r="EI10" s="237" t="s">
        <v>57</v>
      </c>
      <c r="EJ10" s="237" t="s">
        <v>58</v>
      </c>
      <c r="EK10" s="237" t="s">
        <v>59</v>
      </c>
      <c r="EL10" s="237" t="s">
        <v>60</v>
      </c>
    </row>
    <row r="11" spans="1:142" s="104" customFormat="1" ht="40.5" customHeight="1">
      <c r="A11" s="195" t="s">
        <v>138</v>
      </c>
      <c r="B11" s="195" t="s">
        <v>139</v>
      </c>
      <c r="C11" s="195" t="s">
        <v>40</v>
      </c>
      <c r="D11" s="195" t="s">
        <v>45</v>
      </c>
      <c r="E11" s="195" t="s">
        <v>47</v>
      </c>
      <c r="F11" s="195" t="s">
        <v>48</v>
      </c>
      <c r="G11" s="195" t="s">
        <v>49</v>
      </c>
      <c r="H11" s="195" t="s">
        <v>50</v>
      </c>
      <c r="I11" s="195" t="s">
        <v>51</v>
      </c>
      <c r="J11" s="218" t="s">
        <v>52</v>
      </c>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7" t="s">
        <v>53</v>
      </c>
      <c r="DU11" s="217"/>
      <c r="DV11" s="217"/>
      <c r="DW11" s="217"/>
      <c r="DX11" s="217"/>
      <c r="DY11" s="217"/>
      <c r="DZ11" s="217"/>
      <c r="EA11" s="217"/>
      <c r="EB11" s="217"/>
      <c r="EC11" s="217"/>
      <c r="ED11" s="217"/>
      <c r="EE11" s="217"/>
      <c r="EF11" s="195"/>
      <c r="EG11" s="195"/>
      <c r="EH11" s="237"/>
      <c r="EI11" s="237"/>
      <c r="EJ11" s="237"/>
      <c r="EK11" s="237"/>
      <c r="EL11" s="237"/>
    </row>
    <row r="12" spans="1:142" s="104" customFormat="1" ht="40.5" customHeight="1">
      <c r="A12" s="195"/>
      <c r="B12" s="195"/>
      <c r="C12" s="195"/>
      <c r="D12" s="195"/>
      <c r="E12" s="195"/>
      <c r="F12" s="195"/>
      <c r="G12" s="195"/>
      <c r="H12" s="195"/>
      <c r="I12" s="195"/>
      <c r="J12" s="216" t="s">
        <v>65</v>
      </c>
      <c r="K12" s="219" t="s">
        <v>101</v>
      </c>
      <c r="L12" s="220"/>
      <c r="M12" s="220"/>
      <c r="N12" s="220"/>
      <c r="O12" s="220"/>
      <c r="P12" s="220"/>
      <c r="Q12" s="220"/>
      <c r="R12" s="220"/>
      <c r="S12" s="220"/>
      <c r="T12" s="220"/>
      <c r="U12" s="220"/>
      <c r="V12" s="220"/>
      <c r="W12" s="221"/>
      <c r="X12" s="218" t="s">
        <v>102</v>
      </c>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t="s">
        <v>104</v>
      </c>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t="s">
        <v>105</v>
      </c>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t="s">
        <v>106</v>
      </c>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195" t="s">
        <v>74</v>
      </c>
      <c r="DU12" s="195" t="s">
        <v>93</v>
      </c>
      <c r="DV12" s="195" t="s">
        <v>3</v>
      </c>
      <c r="DW12" s="195" t="s">
        <v>94</v>
      </c>
      <c r="DX12" s="195" t="s">
        <v>95</v>
      </c>
      <c r="DY12" s="195" t="s">
        <v>4</v>
      </c>
      <c r="DZ12" s="195" t="s">
        <v>96</v>
      </c>
      <c r="EA12" s="195" t="s">
        <v>97</v>
      </c>
      <c r="EB12" s="195" t="s">
        <v>98</v>
      </c>
      <c r="EC12" s="195" t="s">
        <v>99</v>
      </c>
      <c r="ED12" s="195" t="s">
        <v>100</v>
      </c>
      <c r="EE12" s="195" t="s">
        <v>5</v>
      </c>
      <c r="EF12" s="195"/>
      <c r="EG12" s="195"/>
      <c r="EH12" s="237"/>
      <c r="EI12" s="237"/>
      <c r="EJ12" s="237"/>
      <c r="EK12" s="237"/>
      <c r="EL12" s="237"/>
    </row>
    <row r="13" spans="1:142" s="104" customFormat="1" ht="94.5" customHeight="1">
      <c r="A13" s="195"/>
      <c r="B13" s="195"/>
      <c r="C13" s="195"/>
      <c r="D13" s="195"/>
      <c r="E13" s="195"/>
      <c r="F13" s="195"/>
      <c r="G13" s="195"/>
      <c r="H13" s="195"/>
      <c r="I13" s="195"/>
      <c r="J13" s="216"/>
      <c r="K13" s="105" t="s">
        <v>225</v>
      </c>
      <c r="L13" s="106" t="s">
        <v>271</v>
      </c>
      <c r="M13" s="105" t="s">
        <v>272</v>
      </c>
      <c r="N13" s="106" t="s">
        <v>273</v>
      </c>
      <c r="O13" s="105" t="s">
        <v>274</v>
      </c>
      <c r="P13" s="106" t="s">
        <v>275</v>
      </c>
      <c r="Q13" s="105" t="s">
        <v>276</v>
      </c>
      <c r="R13" s="106" t="s">
        <v>277</v>
      </c>
      <c r="S13" s="105" t="s">
        <v>278</v>
      </c>
      <c r="T13" s="106" t="s">
        <v>279</v>
      </c>
      <c r="U13" s="105" t="s">
        <v>280</v>
      </c>
      <c r="V13" s="106" t="s">
        <v>281</v>
      </c>
      <c r="W13" s="105" t="s">
        <v>282</v>
      </c>
      <c r="X13" s="105" t="s">
        <v>66</v>
      </c>
      <c r="Y13" s="106" t="s">
        <v>283</v>
      </c>
      <c r="Z13" s="105" t="s">
        <v>284</v>
      </c>
      <c r="AA13" s="106" t="s">
        <v>285</v>
      </c>
      <c r="AB13" s="105" t="s">
        <v>286</v>
      </c>
      <c r="AC13" s="106" t="s">
        <v>287</v>
      </c>
      <c r="AD13" s="105" t="s">
        <v>288</v>
      </c>
      <c r="AE13" s="106" t="s">
        <v>289</v>
      </c>
      <c r="AF13" s="105" t="s">
        <v>290</v>
      </c>
      <c r="AG13" s="106" t="s">
        <v>291</v>
      </c>
      <c r="AH13" s="105" t="s">
        <v>292</v>
      </c>
      <c r="AI13" s="106" t="s">
        <v>293</v>
      </c>
      <c r="AJ13" s="105" t="s">
        <v>294</v>
      </c>
      <c r="AK13" s="106" t="s">
        <v>271</v>
      </c>
      <c r="AL13" s="105" t="s">
        <v>295</v>
      </c>
      <c r="AM13" s="106" t="s">
        <v>273</v>
      </c>
      <c r="AN13" s="105" t="s">
        <v>296</v>
      </c>
      <c r="AO13" s="106" t="s">
        <v>275</v>
      </c>
      <c r="AP13" s="105" t="s">
        <v>297</v>
      </c>
      <c r="AQ13" s="106" t="s">
        <v>277</v>
      </c>
      <c r="AR13" s="105" t="s">
        <v>298</v>
      </c>
      <c r="AS13" s="106" t="s">
        <v>279</v>
      </c>
      <c r="AT13" s="105" t="s">
        <v>299</v>
      </c>
      <c r="AU13" s="106" t="s">
        <v>281</v>
      </c>
      <c r="AV13" s="105" t="s">
        <v>300</v>
      </c>
      <c r="AW13" s="105" t="s">
        <v>66</v>
      </c>
      <c r="AX13" s="106" t="s">
        <v>283</v>
      </c>
      <c r="AY13" s="105" t="s">
        <v>284</v>
      </c>
      <c r="AZ13" s="106" t="s">
        <v>285</v>
      </c>
      <c r="BA13" s="105" t="s">
        <v>286</v>
      </c>
      <c r="BB13" s="106" t="s">
        <v>287</v>
      </c>
      <c r="BC13" s="105" t="s">
        <v>288</v>
      </c>
      <c r="BD13" s="106" t="s">
        <v>289</v>
      </c>
      <c r="BE13" s="105" t="s">
        <v>290</v>
      </c>
      <c r="BF13" s="106" t="s">
        <v>291</v>
      </c>
      <c r="BG13" s="105" t="s">
        <v>292</v>
      </c>
      <c r="BH13" s="106" t="s">
        <v>293</v>
      </c>
      <c r="BI13" s="105" t="s">
        <v>294</v>
      </c>
      <c r="BJ13" s="106" t="s">
        <v>271</v>
      </c>
      <c r="BK13" s="105" t="s">
        <v>295</v>
      </c>
      <c r="BL13" s="106" t="s">
        <v>273</v>
      </c>
      <c r="BM13" s="105" t="s">
        <v>296</v>
      </c>
      <c r="BN13" s="106" t="s">
        <v>275</v>
      </c>
      <c r="BO13" s="105" t="s">
        <v>297</v>
      </c>
      <c r="BP13" s="106" t="s">
        <v>277</v>
      </c>
      <c r="BQ13" s="105" t="s">
        <v>298</v>
      </c>
      <c r="BR13" s="106" t="s">
        <v>279</v>
      </c>
      <c r="BS13" s="105" t="s">
        <v>299</v>
      </c>
      <c r="BT13" s="106" t="s">
        <v>281</v>
      </c>
      <c r="BU13" s="105" t="s">
        <v>301</v>
      </c>
      <c r="BV13" s="105" t="s">
        <v>66</v>
      </c>
      <c r="BW13" s="106" t="s">
        <v>283</v>
      </c>
      <c r="BX13" s="105" t="s">
        <v>284</v>
      </c>
      <c r="BY13" s="106" t="s">
        <v>285</v>
      </c>
      <c r="BZ13" s="105" t="s">
        <v>286</v>
      </c>
      <c r="CA13" s="106" t="s">
        <v>287</v>
      </c>
      <c r="CB13" s="105" t="s">
        <v>288</v>
      </c>
      <c r="CC13" s="106" t="s">
        <v>289</v>
      </c>
      <c r="CD13" s="105" t="s">
        <v>290</v>
      </c>
      <c r="CE13" s="106" t="s">
        <v>291</v>
      </c>
      <c r="CF13" s="105" t="s">
        <v>292</v>
      </c>
      <c r="CG13" s="106" t="s">
        <v>293</v>
      </c>
      <c r="CH13" s="105" t="s">
        <v>294</v>
      </c>
      <c r="CI13" s="106" t="s">
        <v>271</v>
      </c>
      <c r="CJ13" s="105" t="s">
        <v>295</v>
      </c>
      <c r="CK13" s="106" t="s">
        <v>273</v>
      </c>
      <c r="CL13" s="105" t="s">
        <v>296</v>
      </c>
      <c r="CM13" s="106" t="s">
        <v>275</v>
      </c>
      <c r="CN13" s="105" t="s">
        <v>297</v>
      </c>
      <c r="CO13" s="106" t="s">
        <v>277</v>
      </c>
      <c r="CP13" s="105" t="s">
        <v>298</v>
      </c>
      <c r="CQ13" s="106" t="s">
        <v>279</v>
      </c>
      <c r="CR13" s="105" t="s">
        <v>299</v>
      </c>
      <c r="CS13" s="106" t="s">
        <v>281</v>
      </c>
      <c r="CT13" s="105" t="s">
        <v>302</v>
      </c>
      <c r="CU13" s="105" t="s">
        <v>66</v>
      </c>
      <c r="CV13" s="106" t="s">
        <v>283</v>
      </c>
      <c r="CW13" s="105" t="s">
        <v>284</v>
      </c>
      <c r="CX13" s="106" t="s">
        <v>285</v>
      </c>
      <c r="CY13" s="105" t="s">
        <v>286</v>
      </c>
      <c r="CZ13" s="106" t="s">
        <v>287</v>
      </c>
      <c r="DA13" s="105" t="s">
        <v>288</v>
      </c>
      <c r="DB13" s="106" t="s">
        <v>289</v>
      </c>
      <c r="DC13" s="105" t="s">
        <v>290</v>
      </c>
      <c r="DD13" s="106" t="s">
        <v>291</v>
      </c>
      <c r="DE13" s="105" t="s">
        <v>292</v>
      </c>
      <c r="DF13" s="106" t="s">
        <v>293</v>
      </c>
      <c r="DG13" s="105" t="s">
        <v>294</v>
      </c>
      <c r="DH13" s="106" t="s">
        <v>271</v>
      </c>
      <c r="DI13" s="105" t="s">
        <v>295</v>
      </c>
      <c r="DJ13" s="106" t="s">
        <v>273</v>
      </c>
      <c r="DK13" s="105" t="s">
        <v>296</v>
      </c>
      <c r="DL13" s="106" t="s">
        <v>275</v>
      </c>
      <c r="DM13" s="105" t="s">
        <v>297</v>
      </c>
      <c r="DN13" s="106" t="s">
        <v>277</v>
      </c>
      <c r="DO13" s="105" t="s">
        <v>298</v>
      </c>
      <c r="DP13" s="106" t="s">
        <v>279</v>
      </c>
      <c r="DQ13" s="105" t="s">
        <v>299</v>
      </c>
      <c r="DR13" s="106" t="s">
        <v>281</v>
      </c>
      <c r="DS13" s="105" t="s">
        <v>303</v>
      </c>
      <c r="DT13" s="195"/>
      <c r="DU13" s="195"/>
      <c r="DV13" s="195"/>
      <c r="DW13" s="195"/>
      <c r="DX13" s="195"/>
      <c r="DY13" s="195"/>
      <c r="DZ13" s="195"/>
      <c r="EA13" s="195"/>
      <c r="EB13" s="195"/>
      <c r="EC13" s="195"/>
      <c r="ED13" s="195"/>
      <c r="EE13" s="195"/>
      <c r="EF13" s="195"/>
      <c r="EG13" s="195"/>
      <c r="EH13" s="237"/>
      <c r="EI13" s="237"/>
      <c r="EJ13" s="237"/>
      <c r="EK13" s="237"/>
      <c r="EL13" s="237"/>
    </row>
    <row r="14" spans="1:142" s="104" customFormat="1" ht="151.5" customHeight="1">
      <c r="A14" s="193">
        <v>2</v>
      </c>
      <c r="B14" s="194">
        <v>28</v>
      </c>
      <c r="C14" s="126">
        <v>215</v>
      </c>
      <c r="D14" s="127" t="s">
        <v>210</v>
      </c>
      <c r="E14" s="126">
        <v>230</v>
      </c>
      <c r="F14" s="113" t="s">
        <v>211</v>
      </c>
      <c r="G14" s="126" t="s">
        <v>146</v>
      </c>
      <c r="H14" s="110" t="s">
        <v>142</v>
      </c>
      <c r="I14" s="128">
        <v>80</v>
      </c>
      <c r="J14" s="129">
        <v>80</v>
      </c>
      <c r="K14" s="130">
        <v>0.1</v>
      </c>
      <c r="L14" s="130">
        <v>0.1</v>
      </c>
      <c r="M14" s="131">
        <v>0</v>
      </c>
      <c r="N14" s="130">
        <v>0.1</v>
      </c>
      <c r="O14" s="131">
        <v>0</v>
      </c>
      <c r="P14" s="130">
        <v>0.1</v>
      </c>
      <c r="Q14" s="131">
        <v>0</v>
      </c>
      <c r="R14" s="130"/>
      <c r="S14" s="131"/>
      <c r="T14" s="130"/>
      <c r="U14" s="131"/>
      <c r="V14" s="130"/>
      <c r="W14" s="132"/>
      <c r="X14" s="129">
        <v>9.9</v>
      </c>
      <c r="Y14" s="133"/>
      <c r="Z14" s="133"/>
      <c r="AA14" s="133"/>
      <c r="AB14" s="133"/>
      <c r="AC14" s="133"/>
      <c r="AD14" s="133"/>
      <c r="AE14" s="133"/>
      <c r="AF14" s="133"/>
      <c r="AG14" s="133"/>
      <c r="AH14" s="133"/>
      <c r="AI14" s="133"/>
      <c r="AJ14" s="133"/>
      <c r="AK14" s="133"/>
      <c r="AL14" s="133"/>
      <c r="AM14" s="133"/>
      <c r="AN14" s="133"/>
      <c r="AO14" s="134"/>
      <c r="AP14" s="134"/>
      <c r="AQ14" s="134"/>
      <c r="AR14" s="134"/>
      <c r="AS14" s="134"/>
      <c r="AT14" s="134"/>
      <c r="AU14" s="134"/>
      <c r="AV14" s="133"/>
      <c r="AW14" s="129">
        <v>20</v>
      </c>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29">
        <v>25</v>
      </c>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4"/>
      <c r="CU14" s="129">
        <v>25</v>
      </c>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5">
        <f>+M14</f>
        <v>0</v>
      </c>
      <c r="EA14" s="135">
        <f>+O14</f>
        <v>0</v>
      </c>
      <c r="EB14" s="135">
        <f>+Q14</f>
        <v>0</v>
      </c>
      <c r="EC14" s="107"/>
      <c r="ED14" s="107"/>
      <c r="EE14" s="107"/>
      <c r="EF14" s="108">
        <f>EB14/K14</f>
        <v>0</v>
      </c>
      <c r="EG14" s="108">
        <f>EB14/J14</f>
        <v>0</v>
      </c>
      <c r="EH14" s="140" t="s">
        <v>306</v>
      </c>
      <c r="EI14" s="113" t="s">
        <v>310</v>
      </c>
      <c r="EJ14" s="138" t="s">
        <v>309</v>
      </c>
      <c r="EK14" s="113" t="s">
        <v>212</v>
      </c>
      <c r="EL14" s="113" t="s">
        <v>240</v>
      </c>
    </row>
    <row r="15" spans="1:142" s="104" customFormat="1" ht="181.5" customHeight="1">
      <c r="A15" s="193"/>
      <c r="B15" s="194"/>
      <c r="C15" s="126">
        <v>206</v>
      </c>
      <c r="D15" s="127" t="s">
        <v>226</v>
      </c>
      <c r="E15" s="126">
        <v>221</v>
      </c>
      <c r="F15" s="136" t="s">
        <v>227</v>
      </c>
      <c r="G15" s="126" t="s">
        <v>146</v>
      </c>
      <c r="H15" s="110" t="s">
        <v>142</v>
      </c>
      <c r="I15" s="128">
        <v>153</v>
      </c>
      <c r="J15" s="129">
        <v>153</v>
      </c>
      <c r="K15" s="130">
        <v>0.1</v>
      </c>
      <c r="L15" s="130">
        <v>0.1</v>
      </c>
      <c r="M15" s="131">
        <v>0</v>
      </c>
      <c r="N15" s="130">
        <v>0.1</v>
      </c>
      <c r="O15" s="131">
        <v>0</v>
      </c>
      <c r="P15" s="130">
        <v>0.1</v>
      </c>
      <c r="Q15" s="131">
        <v>0</v>
      </c>
      <c r="R15" s="130"/>
      <c r="S15" s="131"/>
      <c r="T15" s="130"/>
      <c r="U15" s="131"/>
      <c r="V15" s="130"/>
      <c r="W15" s="134"/>
      <c r="X15" s="129">
        <v>9.9</v>
      </c>
      <c r="Y15" s="133"/>
      <c r="Z15" s="133"/>
      <c r="AA15" s="133"/>
      <c r="AB15" s="133"/>
      <c r="AC15" s="133"/>
      <c r="AD15" s="133"/>
      <c r="AE15" s="133"/>
      <c r="AF15" s="133"/>
      <c r="AG15" s="133"/>
      <c r="AH15" s="133"/>
      <c r="AI15" s="133"/>
      <c r="AJ15" s="133"/>
      <c r="AK15" s="133"/>
      <c r="AL15" s="133"/>
      <c r="AM15" s="133"/>
      <c r="AN15" s="133"/>
      <c r="AO15" s="134"/>
      <c r="AP15" s="134"/>
      <c r="AQ15" s="134"/>
      <c r="AR15" s="134"/>
      <c r="AS15" s="134"/>
      <c r="AT15" s="134"/>
      <c r="AU15" s="134"/>
      <c r="AV15" s="133"/>
      <c r="AW15" s="129">
        <v>50</v>
      </c>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29">
        <v>73</v>
      </c>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4"/>
      <c r="CU15" s="129">
        <v>20</v>
      </c>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5">
        <f aca="true" t="shared" si="0" ref="DZ15:DZ16">+M15</f>
        <v>0</v>
      </c>
      <c r="EA15" s="135">
        <f aca="true" t="shared" si="1" ref="EA15:EA16">+O15</f>
        <v>0</v>
      </c>
      <c r="EB15" s="135">
        <f>+Q15</f>
        <v>0</v>
      </c>
      <c r="EC15" s="107"/>
      <c r="ED15" s="107"/>
      <c r="EE15" s="107"/>
      <c r="EF15" s="108">
        <f>EB15/K15</f>
        <v>0</v>
      </c>
      <c r="EG15" s="108">
        <f aca="true" t="shared" si="2" ref="EG15:EG16">EB15/J15</f>
        <v>0</v>
      </c>
      <c r="EH15" s="140" t="s">
        <v>307</v>
      </c>
      <c r="EI15" s="137" t="s">
        <v>304</v>
      </c>
      <c r="EJ15" s="139" t="s">
        <v>309</v>
      </c>
      <c r="EK15" s="114" t="s">
        <v>219</v>
      </c>
      <c r="EL15" s="114" t="s">
        <v>220</v>
      </c>
    </row>
    <row r="16" spans="1:142" s="109" customFormat="1" ht="183.75" customHeight="1">
      <c r="A16" s="193"/>
      <c r="B16" s="194"/>
      <c r="C16" s="126">
        <v>207</v>
      </c>
      <c r="D16" s="127" t="s">
        <v>228</v>
      </c>
      <c r="E16" s="126">
        <v>222</v>
      </c>
      <c r="F16" s="136" t="s">
        <v>227</v>
      </c>
      <c r="G16" s="126" t="s">
        <v>146</v>
      </c>
      <c r="H16" s="110" t="s">
        <v>142</v>
      </c>
      <c r="I16" s="128">
        <f>SUM(J16,X16,AW16,BV16,CU16)</f>
        <v>100</v>
      </c>
      <c r="J16" s="129">
        <v>5</v>
      </c>
      <c r="K16" s="131">
        <v>5</v>
      </c>
      <c r="L16" s="131">
        <v>5</v>
      </c>
      <c r="M16" s="131">
        <v>0</v>
      </c>
      <c r="N16" s="131">
        <v>5</v>
      </c>
      <c r="O16" s="131">
        <v>0</v>
      </c>
      <c r="P16" s="131">
        <v>5</v>
      </c>
      <c r="Q16" s="131">
        <v>0</v>
      </c>
      <c r="R16" s="131"/>
      <c r="S16" s="131"/>
      <c r="T16" s="131"/>
      <c r="U16" s="131"/>
      <c r="V16" s="131"/>
      <c r="W16" s="126"/>
      <c r="X16" s="129">
        <v>20</v>
      </c>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9">
        <v>20</v>
      </c>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9">
        <v>30</v>
      </c>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9">
        <v>25</v>
      </c>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35">
        <f t="shared" si="0"/>
        <v>0</v>
      </c>
      <c r="EA16" s="135">
        <f t="shared" si="1"/>
        <v>0</v>
      </c>
      <c r="EB16" s="135">
        <f>+Q16</f>
        <v>0</v>
      </c>
      <c r="EC16" s="107"/>
      <c r="ED16" s="107"/>
      <c r="EE16" s="107"/>
      <c r="EF16" s="108">
        <f>EB16/K16</f>
        <v>0</v>
      </c>
      <c r="EG16" s="108">
        <f t="shared" si="2"/>
        <v>0</v>
      </c>
      <c r="EH16" s="140" t="s">
        <v>308</v>
      </c>
      <c r="EI16" s="137" t="s">
        <v>304</v>
      </c>
      <c r="EJ16" s="139" t="s">
        <v>309</v>
      </c>
      <c r="EK16" s="137" t="s">
        <v>219</v>
      </c>
      <c r="EL16" s="137" t="s">
        <v>269</v>
      </c>
    </row>
    <row r="17" spans="1:137" ht="15">
      <c r="A17" s="101"/>
      <c r="B17" s="101"/>
      <c r="C17" s="101"/>
      <c r="D17" s="101"/>
      <c r="E17" s="101"/>
      <c r="F17" s="101"/>
      <c r="G17" s="101"/>
      <c r="H17" s="101"/>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1"/>
      <c r="DU17" s="101"/>
      <c r="DV17" s="101"/>
      <c r="DW17" s="101"/>
      <c r="DX17" s="101"/>
      <c r="DY17" s="101"/>
      <c r="DZ17" s="101"/>
      <c r="EA17" s="101"/>
      <c r="EB17" s="101"/>
      <c r="EC17" s="101"/>
      <c r="ED17" s="101"/>
      <c r="EE17" s="101"/>
      <c r="EF17" s="101"/>
      <c r="EG17" s="101"/>
    </row>
    <row r="18" spans="1:137" ht="15">
      <c r="A18" s="187" t="s">
        <v>67</v>
      </c>
      <c r="B18"/>
      <c r="C18"/>
      <c r="D18"/>
      <c r="E18"/>
      <c r="F18" s="188"/>
      <c r="G18" s="188"/>
      <c r="H18" s="188"/>
      <c r="I18" s="188"/>
      <c r="J18" s="188"/>
      <c r="K18" s="188"/>
      <c r="L18" s="188"/>
      <c r="M18" s="188"/>
      <c r="N18" s="188"/>
      <c r="O18" s="188"/>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1"/>
      <c r="DU18" s="101"/>
      <c r="DV18" s="101"/>
      <c r="DW18" s="101"/>
      <c r="DX18" s="101"/>
      <c r="DY18" s="101"/>
      <c r="DZ18" s="101"/>
      <c r="EA18" s="101"/>
      <c r="EB18" s="101"/>
      <c r="EC18" s="101"/>
      <c r="ED18" s="101"/>
      <c r="EE18" s="101"/>
      <c r="EF18" s="101"/>
      <c r="EG18" s="101"/>
    </row>
    <row r="19" spans="1:137" ht="25.5" customHeight="1">
      <c r="A19" s="116" t="s">
        <v>68</v>
      </c>
      <c r="B19" s="222" t="s">
        <v>69</v>
      </c>
      <c r="C19" s="222"/>
      <c r="D19" s="222"/>
      <c r="E19" s="222"/>
      <c r="F19" s="222"/>
      <c r="G19" s="222"/>
      <c r="H19" s="222"/>
      <c r="I19" s="223" t="s">
        <v>70</v>
      </c>
      <c r="J19" s="223"/>
      <c r="K19" s="223"/>
      <c r="L19" s="223"/>
      <c r="M19" s="223"/>
      <c r="N19" s="223"/>
      <c r="O19" s="223"/>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1"/>
      <c r="DU19" s="101"/>
      <c r="DV19" s="101"/>
      <c r="DW19" s="101"/>
      <c r="DX19" s="101"/>
      <c r="DY19" s="101"/>
      <c r="DZ19" s="101"/>
      <c r="EA19" s="101"/>
      <c r="EB19" s="101"/>
      <c r="EC19" s="101"/>
      <c r="ED19" s="101"/>
      <c r="EE19" s="101"/>
      <c r="EF19" s="101"/>
      <c r="EG19" s="101"/>
    </row>
    <row r="20" spans="1:137" ht="25.5" customHeight="1">
      <c r="A20" s="189">
        <v>12</v>
      </c>
      <c r="B20" s="224" t="s">
        <v>315</v>
      </c>
      <c r="C20" s="224"/>
      <c r="D20" s="224"/>
      <c r="E20" s="224"/>
      <c r="F20" s="224"/>
      <c r="G20" s="224"/>
      <c r="H20" s="224"/>
      <c r="I20" s="225" t="s">
        <v>316</v>
      </c>
      <c r="J20" s="225"/>
      <c r="K20" s="225"/>
      <c r="L20" s="225"/>
      <c r="M20" s="225"/>
      <c r="N20" s="225"/>
      <c r="O20" s="225"/>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1"/>
      <c r="DU20" s="101"/>
      <c r="DV20" s="101"/>
      <c r="DW20" s="101"/>
      <c r="DX20" s="101"/>
      <c r="DY20" s="101"/>
      <c r="DZ20" s="101"/>
      <c r="EA20" s="101"/>
      <c r="EB20" s="101"/>
      <c r="EC20" s="101"/>
      <c r="ED20" s="101"/>
      <c r="EE20" s="101"/>
      <c r="EF20" s="101"/>
      <c r="EG20" s="101"/>
    </row>
    <row r="23" ht="52.5" customHeight="1">
      <c r="D23" s="111"/>
    </row>
  </sheetData>
  <mergeCells count="59">
    <mergeCell ref="B19:H19"/>
    <mergeCell ref="I19:O19"/>
    <mergeCell ref="B20:H20"/>
    <mergeCell ref="I20:O20"/>
    <mergeCell ref="G5:EL5"/>
    <mergeCell ref="G6:EL6"/>
    <mergeCell ref="G7:EL7"/>
    <mergeCell ref="G8:EL8"/>
    <mergeCell ref="A9:EL9"/>
    <mergeCell ref="EH10:EH13"/>
    <mergeCell ref="EI10:EI13"/>
    <mergeCell ref="EJ10:EJ13"/>
    <mergeCell ref="EK10:EK13"/>
    <mergeCell ref="EL10:EL13"/>
    <mergeCell ref="DX12:DX13"/>
    <mergeCell ref="DU12:DU13"/>
    <mergeCell ref="DV12:DV13"/>
    <mergeCell ref="DW12:DW13"/>
    <mergeCell ref="DT12:DT13"/>
    <mergeCell ref="EE12:EE13"/>
    <mergeCell ref="E10:EE10"/>
    <mergeCell ref="H11:H13"/>
    <mergeCell ref="DZ12:DZ13"/>
    <mergeCell ref="EA12:EA13"/>
    <mergeCell ref="EB12:EB13"/>
    <mergeCell ref="K12:W12"/>
    <mergeCell ref="EF10:EF13"/>
    <mergeCell ref="EG10:EG13"/>
    <mergeCell ref="A5:F5"/>
    <mergeCell ref="A6:F6"/>
    <mergeCell ref="A7:F7"/>
    <mergeCell ref="EC12:EC13"/>
    <mergeCell ref="ED12:ED13"/>
    <mergeCell ref="B11:B13"/>
    <mergeCell ref="J12:J13"/>
    <mergeCell ref="DT11:EE11"/>
    <mergeCell ref="X12:AV12"/>
    <mergeCell ref="AW12:BU12"/>
    <mergeCell ref="BV12:CT12"/>
    <mergeCell ref="CU12:DS12"/>
    <mergeCell ref="J11:DS11"/>
    <mergeCell ref="DY12:DY13"/>
    <mergeCell ref="G4:DS4"/>
    <mergeCell ref="A2:F4"/>
    <mergeCell ref="G2:EL2"/>
    <mergeCell ref="G3:EL3"/>
    <mergeCell ref="DT4:EL4"/>
    <mergeCell ref="I11:I13"/>
    <mergeCell ref="C11:C13"/>
    <mergeCell ref="D11:D13"/>
    <mergeCell ref="F11:F13"/>
    <mergeCell ref="G11:G13"/>
    <mergeCell ref="A14:A16"/>
    <mergeCell ref="B14:B16"/>
    <mergeCell ref="E11:E13"/>
    <mergeCell ref="A8:F8"/>
    <mergeCell ref="A11:A13"/>
    <mergeCell ref="A10:B10"/>
    <mergeCell ref="C10:D10"/>
  </mergeCells>
  <dataValidations count="1">
    <dataValidation type="list" allowBlank="1" showInputMessage="1" showErrorMessage="1" sqref="H14:H16">
      <formula1>#REF!</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35"/>
  <sheetViews>
    <sheetView tabSelected="1" zoomScale="50" zoomScaleNormal="50" zoomScaleSheetLayoutView="40" workbookViewId="0" topLeftCell="G25">
      <selection activeCell="G28" sqref="G28"/>
    </sheetView>
  </sheetViews>
  <sheetFormatPr defaultColWidth="11.421875" defaultRowHeight="15"/>
  <cols>
    <col min="1" max="1" width="17.57421875" style="1" customWidth="1"/>
    <col min="2" max="2" width="11.421875" style="1" customWidth="1"/>
    <col min="3" max="3" width="30.00390625" style="1" customWidth="1"/>
    <col min="4" max="4" width="16.140625" style="3" customWidth="1"/>
    <col min="5" max="5" width="19.7109375" style="3" customWidth="1"/>
    <col min="6" max="6" width="18.7109375" style="17" customWidth="1"/>
    <col min="7" max="7" width="23.140625" style="4" customWidth="1"/>
    <col min="8" max="8" width="20.57421875" style="4" customWidth="1"/>
    <col min="9" max="9" width="19.00390625" style="4" customWidth="1"/>
    <col min="10" max="10" width="16.28125" style="4" customWidth="1"/>
    <col min="11" max="11" width="18.57421875" style="4" customWidth="1"/>
    <col min="12" max="12" width="19.140625" style="4" customWidth="1"/>
    <col min="13" max="13" width="18.57421875" style="4" bestFit="1" customWidth="1"/>
    <col min="14" max="14" width="16.28125" style="4" customWidth="1"/>
    <col min="15" max="18" width="16.28125" style="4" hidden="1" customWidth="1"/>
    <col min="19" max="19" width="15.7109375" style="4" hidden="1" customWidth="1"/>
    <col min="20" max="20" width="22.00390625" style="4" hidden="1" customWidth="1"/>
    <col min="21" max="21" width="20.421875" style="4" customWidth="1"/>
    <col min="22" max="35" width="18.28125" style="4" hidden="1" customWidth="1"/>
    <col min="36" max="45" width="15.7109375" style="4" hidden="1" customWidth="1"/>
    <col min="46" max="46" width="22.7109375" style="4" customWidth="1"/>
    <col min="47" max="62" width="18.28125" style="4" hidden="1" customWidth="1"/>
    <col min="63" max="70" width="15.7109375" style="4" hidden="1" customWidth="1"/>
    <col min="71" max="71" width="22.140625" style="4" customWidth="1"/>
    <col min="72" max="84" width="18.28125" style="4" hidden="1" customWidth="1"/>
    <col min="85" max="94" width="15.7109375" style="4" hidden="1" customWidth="1"/>
    <col min="95" max="95" width="13.7109375" style="4" hidden="1" customWidth="1"/>
    <col min="96" max="96" width="22.140625" style="4" customWidth="1"/>
    <col min="97" max="119" width="16.28125" style="4" hidden="1" customWidth="1"/>
    <col min="120" max="120" width="23.00390625" style="4" hidden="1" customWidth="1"/>
    <col min="121" max="126" width="10.00390625" style="1" hidden="1" customWidth="1"/>
    <col min="127" max="127" width="11.7109375" style="1" customWidth="1"/>
    <col min="128" max="128" width="16.140625" style="1" bestFit="1" customWidth="1"/>
    <col min="129" max="129" width="18.7109375" style="14" customWidth="1"/>
    <col min="130" max="131" width="9.8515625" style="18" hidden="1" customWidth="1"/>
    <col min="132" max="132" width="10.28125" style="14" hidden="1" customWidth="1"/>
    <col min="133" max="133" width="11.28125" style="1" customWidth="1"/>
    <col min="134" max="134" width="9.7109375" style="1" customWidth="1"/>
    <col min="135" max="135" width="67.28125" style="1" hidden="1" customWidth="1"/>
    <col min="136" max="136" width="20.7109375" style="1" hidden="1" customWidth="1"/>
    <col min="137" max="137" width="18.7109375" style="1" hidden="1" customWidth="1"/>
    <col min="138" max="138" width="12.421875" style="1" hidden="1" customWidth="1"/>
    <col min="139" max="139" width="24.00390625" style="1" hidden="1" customWidth="1"/>
    <col min="140" max="140" width="67.28125" style="1" customWidth="1"/>
    <col min="141" max="141" width="20.7109375" style="1" customWidth="1"/>
    <col min="142" max="142" width="18.7109375" style="1" customWidth="1"/>
    <col min="143" max="143" width="33.57421875" style="1" customWidth="1"/>
    <col min="144" max="144" width="52.57421875" style="1" customWidth="1"/>
    <col min="145" max="16384" width="11.421875" style="1" customWidth="1"/>
  </cols>
  <sheetData>
    <row r="1" spans="1:140" s="20" customFormat="1" ht="21" customHeight="1">
      <c r="A1" s="293"/>
      <c r="B1" s="294"/>
      <c r="C1" s="294"/>
      <c r="D1" s="294"/>
      <c r="E1" s="295"/>
      <c r="F1" s="302" t="s">
        <v>72</v>
      </c>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3"/>
      <c r="EJ1" s="66"/>
    </row>
    <row r="2" spans="1:140" s="20" customFormat="1" ht="21" customHeight="1" thickBot="1">
      <c r="A2" s="296"/>
      <c r="B2" s="297"/>
      <c r="C2" s="297"/>
      <c r="D2" s="297"/>
      <c r="E2" s="298"/>
      <c r="F2" s="304" t="s">
        <v>171</v>
      </c>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4"/>
      <c r="DA2" s="304"/>
      <c r="DB2" s="304"/>
      <c r="DC2" s="304"/>
      <c r="DD2" s="304"/>
      <c r="DE2" s="304"/>
      <c r="DF2" s="304"/>
      <c r="DG2" s="304"/>
      <c r="DH2" s="304"/>
      <c r="DI2" s="304"/>
      <c r="DJ2" s="304"/>
      <c r="DK2" s="304"/>
      <c r="DL2" s="304"/>
      <c r="DM2" s="304"/>
      <c r="DN2" s="304"/>
      <c r="DO2" s="304"/>
      <c r="DP2" s="304"/>
      <c r="DQ2" s="304"/>
      <c r="DR2" s="304"/>
      <c r="DS2" s="305"/>
      <c r="DT2" s="305"/>
      <c r="DU2" s="305"/>
      <c r="DV2" s="305"/>
      <c r="DW2" s="305"/>
      <c r="DX2" s="305"/>
      <c r="DY2" s="305"/>
      <c r="DZ2" s="305"/>
      <c r="EA2" s="305"/>
      <c r="EB2" s="305"/>
      <c r="EC2" s="305"/>
      <c r="ED2" s="305"/>
      <c r="EE2" s="305"/>
      <c r="EF2" s="305"/>
      <c r="EG2" s="305"/>
      <c r="EH2" s="305"/>
      <c r="EI2" s="306"/>
      <c r="EJ2" s="66"/>
    </row>
    <row r="3" spans="1:140" s="19" customFormat="1" ht="21" customHeight="1" thickBot="1">
      <c r="A3" s="299"/>
      <c r="B3" s="300"/>
      <c r="C3" s="300"/>
      <c r="D3" s="300"/>
      <c r="E3" s="301"/>
      <c r="F3" s="307" t="s">
        <v>92</v>
      </c>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9"/>
      <c r="DS3" s="307" t="s">
        <v>136</v>
      </c>
      <c r="DT3" s="308"/>
      <c r="DU3" s="308"/>
      <c r="DV3" s="308"/>
      <c r="DW3" s="308"/>
      <c r="DX3" s="308"/>
      <c r="DY3" s="308"/>
      <c r="DZ3" s="308"/>
      <c r="EA3" s="308"/>
      <c r="EB3" s="308"/>
      <c r="EC3" s="308"/>
      <c r="ED3" s="308"/>
      <c r="EE3" s="308"/>
      <c r="EF3" s="308"/>
      <c r="EG3" s="308"/>
      <c r="EH3" s="308"/>
      <c r="EI3" s="309"/>
      <c r="EJ3" s="66"/>
    </row>
    <row r="4" spans="1:140" ht="21" customHeight="1" thickBot="1">
      <c r="A4" s="207" t="s">
        <v>0</v>
      </c>
      <c r="B4" s="208"/>
      <c r="C4" s="208"/>
      <c r="D4" s="208"/>
      <c r="E4" s="209"/>
      <c r="F4" s="289" t="s">
        <v>140</v>
      </c>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c r="DM4" s="290"/>
      <c r="DN4" s="290"/>
      <c r="DO4" s="290"/>
      <c r="DP4" s="290"/>
      <c r="DQ4" s="290"/>
      <c r="DR4" s="290"/>
      <c r="DS4" s="290"/>
      <c r="DT4" s="290"/>
      <c r="DU4" s="290"/>
      <c r="DV4" s="290"/>
      <c r="DW4" s="290"/>
      <c r="DX4" s="290"/>
      <c r="DY4" s="290"/>
      <c r="DZ4" s="290"/>
      <c r="EA4" s="290"/>
      <c r="EB4" s="290"/>
      <c r="EC4" s="290"/>
      <c r="ED4" s="290"/>
      <c r="EE4" s="290"/>
      <c r="EF4" s="290"/>
      <c r="EG4" s="290"/>
      <c r="EH4" s="290"/>
      <c r="EI4" s="290"/>
      <c r="EJ4" s="291"/>
    </row>
    <row r="5" spans="1:140" ht="21" customHeight="1" thickBot="1">
      <c r="A5" s="207" t="s">
        <v>2</v>
      </c>
      <c r="B5" s="208"/>
      <c r="C5" s="208"/>
      <c r="D5" s="208"/>
      <c r="E5" s="209"/>
      <c r="F5" s="286" t="s">
        <v>144</v>
      </c>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c r="DM5" s="287"/>
      <c r="DN5" s="287"/>
      <c r="DO5" s="287"/>
      <c r="DP5" s="287"/>
      <c r="DQ5" s="287"/>
      <c r="DR5" s="287"/>
      <c r="DS5" s="287"/>
      <c r="DT5" s="287"/>
      <c r="DU5" s="287"/>
      <c r="DV5" s="287"/>
      <c r="DW5" s="287"/>
      <c r="DX5" s="287"/>
      <c r="DY5" s="287"/>
      <c r="DZ5" s="287"/>
      <c r="EA5" s="287"/>
      <c r="EB5" s="287"/>
      <c r="EC5" s="287"/>
      <c r="ED5" s="287"/>
      <c r="EE5" s="287"/>
      <c r="EF5" s="287"/>
      <c r="EG5" s="287"/>
      <c r="EH5" s="287"/>
      <c r="EI5" s="287"/>
      <c r="EJ5" s="288"/>
    </row>
    <row r="6" spans="1:144" ht="15.75" customHeight="1" thickBot="1">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
      <c r="DR6" s="2"/>
      <c r="DS6" s="2"/>
      <c r="DT6" s="2"/>
      <c r="DU6" s="2"/>
      <c r="DV6" s="2"/>
      <c r="DW6" s="2"/>
      <c r="DX6" s="2"/>
      <c r="DY6" s="13"/>
      <c r="DZ6" s="13"/>
      <c r="EA6" s="13"/>
      <c r="EB6" s="26"/>
      <c r="EC6" s="2"/>
      <c r="ED6" s="2"/>
      <c r="EE6" s="2"/>
      <c r="EF6" s="2"/>
      <c r="EG6" s="2"/>
      <c r="EH6" s="2"/>
      <c r="EI6" s="2"/>
      <c r="EJ6" s="2"/>
      <c r="EK6" s="2"/>
      <c r="EL6" s="2"/>
      <c r="EM6" s="2"/>
      <c r="EN6" s="2"/>
    </row>
    <row r="7" spans="1:144" s="67" customFormat="1" ht="21" customHeight="1" thickBot="1">
      <c r="A7" s="283" t="s">
        <v>30</v>
      </c>
      <c r="B7" s="271" t="s">
        <v>39</v>
      </c>
      <c r="C7" s="271"/>
      <c r="D7" s="271"/>
      <c r="E7" s="271" t="s">
        <v>43</v>
      </c>
      <c r="F7" s="271" t="s">
        <v>107</v>
      </c>
      <c r="G7" s="314" t="s">
        <v>135</v>
      </c>
      <c r="H7" s="320" t="s">
        <v>108</v>
      </c>
      <c r="I7" s="321"/>
      <c r="J7" s="321"/>
      <c r="K7" s="321"/>
      <c r="L7" s="321"/>
      <c r="M7" s="321"/>
      <c r="N7" s="321"/>
      <c r="O7" s="321"/>
      <c r="P7" s="321"/>
      <c r="Q7" s="321"/>
      <c r="R7" s="321"/>
      <c r="S7" s="321"/>
      <c r="T7" s="321"/>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3"/>
      <c r="DQ7" s="328" t="s">
        <v>110</v>
      </c>
      <c r="DR7" s="329"/>
      <c r="DS7" s="329"/>
      <c r="DT7" s="329"/>
      <c r="DU7" s="329"/>
      <c r="DV7" s="329"/>
      <c r="DW7" s="329"/>
      <c r="DX7" s="329"/>
      <c r="DY7" s="329"/>
      <c r="DZ7" s="329"/>
      <c r="EA7" s="329"/>
      <c r="EB7" s="329"/>
      <c r="EC7" s="271" t="s">
        <v>112</v>
      </c>
      <c r="ED7" s="271" t="s">
        <v>113</v>
      </c>
      <c r="EE7" s="271" t="s">
        <v>114</v>
      </c>
      <c r="EF7" s="271" t="s">
        <v>115</v>
      </c>
      <c r="EG7" s="271" t="s">
        <v>116</v>
      </c>
      <c r="EH7" s="271" t="s">
        <v>117</v>
      </c>
      <c r="EI7" s="279" t="s">
        <v>118</v>
      </c>
      <c r="EJ7" s="271" t="s">
        <v>114</v>
      </c>
      <c r="EK7" s="271" t="s">
        <v>115</v>
      </c>
      <c r="EL7" s="271" t="s">
        <v>116</v>
      </c>
      <c r="EM7" s="271" t="s">
        <v>117</v>
      </c>
      <c r="EN7" s="279" t="s">
        <v>118</v>
      </c>
    </row>
    <row r="8" spans="1:144" s="67" customFormat="1" ht="21" customHeight="1">
      <c r="A8" s="284"/>
      <c r="B8" s="272"/>
      <c r="C8" s="272"/>
      <c r="D8" s="272"/>
      <c r="E8" s="272"/>
      <c r="F8" s="272"/>
      <c r="G8" s="315"/>
      <c r="H8" s="317" t="s">
        <v>109</v>
      </c>
      <c r="I8" s="318"/>
      <c r="J8" s="318"/>
      <c r="K8" s="318"/>
      <c r="L8" s="318"/>
      <c r="M8" s="318"/>
      <c r="N8" s="318"/>
      <c r="O8" s="318"/>
      <c r="P8" s="318"/>
      <c r="Q8" s="318"/>
      <c r="R8" s="318"/>
      <c r="S8" s="318"/>
      <c r="T8" s="319"/>
      <c r="U8" s="276" t="s">
        <v>102</v>
      </c>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7"/>
      <c r="AT8" s="278" t="s">
        <v>104</v>
      </c>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7"/>
      <c r="BS8" s="278" t="s">
        <v>105</v>
      </c>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7"/>
      <c r="CR8" s="273" t="s">
        <v>106</v>
      </c>
      <c r="CS8" s="274"/>
      <c r="CT8" s="274"/>
      <c r="CU8" s="274"/>
      <c r="CV8" s="274"/>
      <c r="CW8" s="274"/>
      <c r="CX8" s="274"/>
      <c r="CY8" s="274"/>
      <c r="CZ8" s="274"/>
      <c r="DA8" s="274"/>
      <c r="DB8" s="274"/>
      <c r="DC8" s="274"/>
      <c r="DD8" s="274"/>
      <c r="DE8" s="274"/>
      <c r="DF8" s="274"/>
      <c r="DG8" s="274"/>
      <c r="DH8" s="274"/>
      <c r="DI8" s="274"/>
      <c r="DJ8" s="274"/>
      <c r="DK8" s="274"/>
      <c r="DL8" s="274"/>
      <c r="DM8" s="274"/>
      <c r="DN8" s="274"/>
      <c r="DO8" s="274"/>
      <c r="DP8" s="275"/>
      <c r="DQ8" s="324" t="s">
        <v>111</v>
      </c>
      <c r="DR8" s="325"/>
      <c r="DS8" s="325"/>
      <c r="DT8" s="325"/>
      <c r="DU8" s="325"/>
      <c r="DV8" s="325"/>
      <c r="DW8" s="325"/>
      <c r="DX8" s="326"/>
      <c r="DY8" s="326"/>
      <c r="DZ8" s="326"/>
      <c r="EA8" s="326"/>
      <c r="EB8" s="327"/>
      <c r="EC8" s="312"/>
      <c r="ED8" s="272"/>
      <c r="EE8" s="272"/>
      <c r="EF8" s="272"/>
      <c r="EG8" s="272"/>
      <c r="EH8" s="272"/>
      <c r="EI8" s="280"/>
      <c r="EJ8" s="272"/>
      <c r="EK8" s="272"/>
      <c r="EL8" s="272"/>
      <c r="EM8" s="272"/>
      <c r="EN8" s="280"/>
    </row>
    <row r="9" spans="1:144" s="67" customFormat="1" ht="59.25" customHeight="1" thickBot="1">
      <c r="A9" s="285"/>
      <c r="B9" s="68" t="s">
        <v>40</v>
      </c>
      <c r="C9" s="68" t="s">
        <v>41</v>
      </c>
      <c r="D9" s="68" t="s">
        <v>42</v>
      </c>
      <c r="E9" s="282"/>
      <c r="F9" s="292"/>
      <c r="G9" s="316"/>
      <c r="H9" s="154" t="s">
        <v>129</v>
      </c>
      <c r="I9" s="117" t="s">
        <v>172</v>
      </c>
      <c r="J9" s="155" t="s">
        <v>173</v>
      </c>
      <c r="K9" s="117" t="s">
        <v>174</v>
      </c>
      <c r="L9" s="155" t="s">
        <v>175</v>
      </c>
      <c r="M9" s="117" t="s">
        <v>176</v>
      </c>
      <c r="N9" s="155" t="s">
        <v>177</v>
      </c>
      <c r="O9" s="117" t="s">
        <v>178</v>
      </c>
      <c r="P9" s="155" t="s">
        <v>179</v>
      </c>
      <c r="Q9" s="117" t="s">
        <v>180</v>
      </c>
      <c r="R9" s="155" t="s">
        <v>181</v>
      </c>
      <c r="S9" s="117" t="s">
        <v>182</v>
      </c>
      <c r="T9" s="156" t="s">
        <v>183</v>
      </c>
      <c r="U9" s="157" t="s">
        <v>66</v>
      </c>
      <c r="V9" s="117" t="s">
        <v>184</v>
      </c>
      <c r="W9" s="155" t="s">
        <v>185</v>
      </c>
      <c r="X9" s="117" t="s">
        <v>186</v>
      </c>
      <c r="Y9" s="155" t="s">
        <v>187</v>
      </c>
      <c r="Z9" s="117" t="s">
        <v>188</v>
      </c>
      <c r="AA9" s="155" t="s">
        <v>189</v>
      </c>
      <c r="AB9" s="117" t="s">
        <v>190</v>
      </c>
      <c r="AC9" s="155" t="s">
        <v>191</v>
      </c>
      <c r="AD9" s="117" t="s">
        <v>192</v>
      </c>
      <c r="AE9" s="155" t="s">
        <v>193</v>
      </c>
      <c r="AF9" s="117" t="s">
        <v>194</v>
      </c>
      <c r="AG9" s="155" t="s">
        <v>195</v>
      </c>
      <c r="AH9" s="117" t="s">
        <v>172</v>
      </c>
      <c r="AI9" s="155" t="s">
        <v>196</v>
      </c>
      <c r="AJ9" s="117" t="s">
        <v>174</v>
      </c>
      <c r="AK9" s="155" t="s">
        <v>197</v>
      </c>
      <c r="AL9" s="117" t="s">
        <v>176</v>
      </c>
      <c r="AM9" s="155" t="s">
        <v>198</v>
      </c>
      <c r="AN9" s="117" t="s">
        <v>178</v>
      </c>
      <c r="AO9" s="155" t="s">
        <v>199</v>
      </c>
      <c r="AP9" s="117" t="s">
        <v>180</v>
      </c>
      <c r="AQ9" s="155" t="s">
        <v>200</v>
      </c>
      <c r="AR9" s="117" t="s">
        <v>182</v>
      </c>
      <c r="AS9" s="156" t="s">
        <v>201</v>
      </c>
      <c r="AT9" s="154" t="s">
        <v>66</v>
      </c>
      <c r="AU9" s="117" t="s">
        <v>184</v>
      </c>
      <c r="AV9" s="155" t="s">
        <v>185</v>
      </c>
      <c r="AW9" s="117" t="s">
        <v>186</v>
      </c>
      <c r="AX9" s="155" t="s">
        <v>187</v>
      </c>
      <c r="AY9" s="117" t="s">
        <v>188</v>
      </c>
      <c r="AZ9" s="155" t="s">
        <v>189</v>
      </c>
      <c r="BA9" s="117" t="s">
        <v>190</v>
      </c>
      <c r="BB9" s="155" t="s">
        <v>191</v>
      </c>
      <c r="BC9" s="117" t="s">
        <v>192</v>
      </c>
      <c r="BD9" s="155" t="s">
        <v>193</v>
      </c>
      <c r="BE9" s="117" t="s">
        <v>194</v>
      </c>
      <c r="BF9" s="155" t="s">
        <v>195</v>
      </c>
      <c r="BG9" s="117" t="s">
        <v>172</v>
      </c>
      <c r="BH9" s="155" t="s">
        <v>196</v>
      </c>
      <c r="BI9" s="117" t="s">
        <v>174</v>
      </c>
      <c r="BJ9" s="155" t="s">
        <v>197</v>
      </c>
      <c r="BK9" s="117" t="s">
        <v>176</v>
      </c>
      <c r="BL9" s="155" t="s">
        <v>198</v>
      </c>
      <c r="BM9" s="117" t="s">
        <v>178</v>
      </c>
      <c r="BN9" s="155" t="s">
        <v>199</v>
      </c>
      <c r="BO9" s="117" t="s">
        <v>180</v>
      </c>
      <c r="BP9" s="155" t="s">
        <v>200</v>
      </c>
      <c r="BQ9" s="117" t="s">
        <v>182</v>
      </c>
      <c r="BR9" s="156" t="s">
        <v>202</v>
      </c>
      <c r="BS9" s="154" t="s">
        <v>66</v>
      </c>
      <c r="BT9" s="117" t="s">
        <v>184</v>
      </c>
      <c r="BU9" s="155" t="s">
        <v>185</v>
      </c>
      <c r="BV9" s="117" t="s">
        <v>186</v>
      </c>
      <c r="BW9" s="155" t="s">
        <v>187</v>
      </c>
      <c r="BX9" s="117" t="s">
        <v>188</v>
      </c>
      <c r="BY9" s="155" t="s">
        <v>189</v>
      </c>
      <c r="BZ9" s="117" t="s">
        <v>190</v>
      </c>
      <c r="CA9" s="155" t="s">
        <v>191</v>
      </c>
      <c r="CB9" s="117" t="s">
        <v>192</v>
      </c>
      <c r="CC9" s="155" t="s">
        <v>193</v>
      </c>
      <c r="CD9" s="117" t="s">
        <v>194</v>
      </c>
      <c r="CE9" s="155" t="s">
        <v>195</v>
      </c>
      <c r="CF9" s="117" t="s">
        <v>172</v>
      </c>
      <c r="CG9" s="155" t="s">
        <v>196</v>
      </c>
      <c r="CH9" s="117" t="s">
        <v>174</v>
      </c>
      <c r="CI9" s="155" t="s">
        <v>197</v>
      </c>
      <c r="CJ9" s="117" t="s">
        <v>176</v>
      </c>
      <c r="CK9" s="155" t="s">
        <v>198</v>
      </c>
      <c r="CL9" s="117" t="s">
        <v>178</v>
      </c>
      <c r="CM9" s="155" t="s">
        <v>199</v>
      </c>
      <c r="CN9" s="117" t="s">
        <v>180</v>
      </c>
      <c r="CO9" s="155" t="s">
        <v>200</v>
      </c>
      <c r="CP9" s="117" t="s">
        <v>182</v>
      </c>
      <c r="CQ9" s="156" t="s">
        <v>203</v>
      </c>
      <c r="CR9" s="154" t="s">
        <v>66</v>
      </c>
      <c r="CS9" s="117" t="s">
        <v>184</v>
      </c>
      <c r="CT9" s="155" t="s">
        <v>185</v>
      </c>
      <c r="CU9" s="117" t="s">
        <v>186</v>
      </c>
      <c r="CV9" s="155" t="s">
        <v>187</v>
      </c>
      <c r="CW9" s="117" t="s">
        <v>188</v>
      </c>
      <c r="CX9" s="155" t="s">
        <v>189</v>
      </c>
      <c r="CY9" s="117" t="s">
        <v>190</v>
      </c>
      <c r="CZ9" s="155" t="s">
        <v>191</v>
      </c>
      <c r="DA9" s="117" t="s">
        <v>192</v>
      </c>
      <c r="DB9" s="155" t="s">
        <v>193</v>
      </c>
      <c r="DC9" s="117" t="s">
        <v>194</v>
      </c>
      <c r="DD9" s="155" t="s">
        <v>195</v>
      </c>
      <c r="DE9" s="117" t="s">
        <v>172</v>
      </c>
      <c r="DF9" s="155" t="s">
        <v>196</v>
      </c>
      <c r="DG9" s="117" t="s">
        <v>174</v>
      </c>
      <c r="DH9" s="155" t="s">
        <v>197</v>
      </c>
      <c r="DI9" s="117" t="s">
        <v>176</v>
      </c>
      <c r="DJ9" s="155" t="s">
        <v>198</v>
      </c>
      <c r="DK9" s="117" t="s">
        <v>178</v>
      </c>
      <c r="DL9" s="155" t="s">
        <v>199</v>
      </c>
      <c r="DM9" s="117" t="s">
        <v>180</v>
      </c>
      <c r="DN9" s="155" t="s">
        <v>200</v>
      </c>
      <c r="DO9" s="117" t="s">
        <v>182</v>
      </c>
      <c r="DP9" s="156" t="s">
        <v>204</v>
      </c>
      <c r="DQ9" s="118" t="s">
        <v>74</v>
      </c>
      <c r="DR9" s="158" t="s">
        <v>75</v>
      </c>
      <c r="DS9" s="158" t="s">
        <v>76</v>
      </c>
      <c r="DT9" s="158" t="s">
        <v>77</v>
      </c>
      <c r="DU9" s="158" t="s">
        <v>78</v>
      </c>
      <c r="DV9" s="158" t="s">
        <v>79</v>
      </c>
      <c r="DW9" s="158" t="s">
        <v>80</v>
      </c>
      <c r="DX9" s="117" t="s">
        <v>81</v>
      </c>
      <c r="DY9" s="117" t="s">
        <v>82</v>
      </c>
      <c r="DZ9" s="117" t="s">
        <v>83</v>
      </c>
      <c r="EA9" s="117" t="s">
        <v>84</v>
      </c>
      <c r="EB9" s="159" t="s">
        <v>5</v>
      </c>
      <c r="EC9" s="313"/>
      <c r="ED9" s="282"/>
      <c r="EE9" s="282"/>
      <c r="EF9" s="282"/>
      <c r="EG9" s="282"/>
      <c r="EH9" s="282"/>
      <c r="EI9" s="281"/>
      <c r="EJ9" s="282"/>
      <c r="EK9" s="282"/>
      <c r="EL9" s="282"/>
      <c r="EM9" s="282"/>
      <c r="EN9" s="281"/>
    </row>
    <row r="10" spans="1:144" s="44" customFormat="1" ht="61.5" customHeight="1">
      <c r="A10" s="252" t="s">
        <v>157</v>
      </c>
      <c r="B10" s="249">
        <v>1</v>
      </c>
      <c r="C10" s="268" t="s">
        <v>156</v>
      </c>
      <c r="D10" s="251" t="s">
        <v>142</v>
      </c>
      <c r="E10" s="251">
        <v>215</v>
      </c>
      <c r="F10" s="150" t="s">
        <v>85</v>
      </c>
      <c r="G10" s="146">
        <f>+H10+U10+AT10+BS10+CR10</f>
        <v>80</v>
      </c>
      <c r="H10" s="145">
        <v>0.1</v>
      </c>
      <c r="I10" s="145">
        <v>0.1</v>
      </c>
      <c r="J10" s="47">
        <v>0</v>
      </c>
      <c r="K10" s="145">
        <v>0.1</v>
      </c>
      <c r="L10" s="47">
        <v>0</v>
      </c>
      <c r="M10" s="145">
        <v>0.1</v>
      </c>
      <c r="N10" s="47">
        <v>0</v>
      </c>
      <c r="O10" s="47"/>
      <c r="P10" s="47"/>
      <c r="Q10" s="47"/>
      <c r="R10" s="47"/>
      <c r="S10" s="47"/>
      <c r="T10" s="47"/>
      <c r="U10" s="145">
        <v>9.9</v>
      </c>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v>20</v>
      </c>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v>25</v>
      </c>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v>25</v>
      </c>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147"/>
      <c r="DR10" s="147"/>
      <c r="DS10" s="147"/>
      <c r="DT10" s="147"/>
      <c r="DU10" s="147"/>
      <c r="DV10" s="147"/>
      <c r="DW10" s="147">
        <v>0</v>
      </c>
      <c r="DX10" s="147">
        <v>0</v>
      </c>
      <c r="DY10" s="148">
        <v>0</v>
      </c>
      <c r="DZ10" s="48"/>
      <c r="EA10" s="48"/>
      <c r="EB10" s="48"/>
      <c r="EC10" s="164">
        <f>DY10/M10</f>
        <v>0</v>
      </c>
      <c r="ED10" s="164">
        <f>DY10/G10</f>
        <v>0</v>
      </c>
      <c r="EE10" s="238" t="s">
        <v>215</v>
      </c>
      <c r="EF10" s="241" t="s">
        <v>224</v>
      </c>
      <c r="EG10" s="241" t="s">
        <v>214</v>
      </c>
      <c r="EH10" s="238" t="s">
        <v>212</v>
      </c>
      <c r="EI10" s="238" t="s">
        <v>213</v>
      </c>
      <c r="EJ10" s="244" t="s">
        <v>306</v>
      </c>
      <c r="EK10" s="262" t="s">
        <v>310</v>
      </c>
      <c r="EL10" s="262" t="s">
        <v>309</v>
      </c>
      <c r="EM10" s="332" t="s">
        <v>212</v>
      </c>
      <c r="EN10" s="333" t="s">
        <v>240</v>
      </c>
    </row>
    <row r="11" spans="1:144" s="44" customFormat="1" ht="61.5" customHeight="1">
      <c r="A11" s="253"/>
      <c r="B11" s="249"/>
      <c r="C11" s="268"/>
      <c r="D11" s="251"/>
      <c r="E11" s="251"/>
      <c r="F11" s="151" t="s">
        <v>6</v>
      </c>
      <c r="G11" s="99">
        <f>+M11+U11+AT11+BS11+CR11</f>
        <v>72422531000</v>
      </c>
      <c r="H11" s="161">
        <v>250000000</v>
      </c>
      <c r="I11" s="72">
        <v>250000000</v>
      </c>
      <c r="J11" s="46">
        <v>0</v>
      </c>
      <c r="K11" s="72">
        <v>250000000</v>
      </c>
      <c r="L11" s="72">
        <v>83288000</v>
      </c>
      <c r="M11" s="72">
        <v>381000000</v>
      </c>
      <c r="N11" s="72">
        <v>83288000</v>
      </c>
      <c r="O11" s="72"/>
      <c r="P11" s="46"/>
      <c r="Q11" s="45"/>
      <c r="R11" s="46"/>
      <c r="S11" s="45"/>
      <c r="T11" s="46"/>
      <c r="U11" s="161">
        <v>1217531000</v>
      </c>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161">
        <v>27090000000</v>
      </c>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161">
        <v>27090000000</v>
      </c>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161">
        <v>16644000000</v>
      </c>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v>0</v>
      </c>
      <c r="DX11" s="46">
        <f>+L11</f>
        <v>83288000</v>
      </c>
      <c r="DY11" s="49">
        <v>83288000</v>
      </c>
      <c r="DZ11" s="49"/>
      <c r="EA11" s="49"/>
      <c r="EB11" s="49"/>
      <c r="EC11" s="141">
        <f>DY11/M11</f>
        <v>0.2186036745406824</v>
      </c>
      <c r="ED11" s="141">
        <f>DY11/G11</f>
        <v>0.0011500288494474184</v>
      </c>
      <c r="EE11" s="239"/>
      <c r="EF11" s="242"/>
      <c r="EG11" s="242"/>
      <c r="EH11" s="239"/>
      <c r="EI11" s="239"/>
      <c r="EJ11" s="245"/>
      <c r="EK11" s="263"/>
      <c r="EL11" s="263"/>
      <c r="EM11" s="245"/>
      <c r="EN11" s="334"/>
    </row>
    <row r="12" spans="1:144" s="44" customFormat="1" ht="46.5" customHeight="1">
      <c r="A12" s="253"/>
      <c r="B12" s="249"/>
      <c r="C12" s="268"/>
      <c r="D12" s="251"/>
      <c r="E12" s="251"/>
      <c r="F12" s="152" t="s">
        <v>86</v>
      </c>
      <c r="G12" s="142"/>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143"/>
      <c r="DR12" s="143"/>
      <c r="DS12" s="143"/>
      <c r="DT12" s="143"/>
      <c r="DU12" s="143"/>
      <c r="DV12" s="143"/>
      <c r="DW12" s="143"/>
      <c r="DX12" s="46"/>
      <c r="DY12" s="49"/>
      <c r="DZ12" s="49"/>
      <c r="EA12" s="49"/>
      <c r="EB12" s="162"/>
      <c r="EC12" s="141"/>
      <c r="ED12" s="141"/>
      <c r="EE12" s="239"/>
      <c r="EF12" s="242"/>
      <c r="EG12" s="242"/>
      <c r="EH12" s="239"/>
      <c r="EI12" s="239"/>
      <c r="EJ12" s="245"/>
      <c r="EK12" s="263"/>
      <c r="EL12" s="263"/>
      <c r="EM12" s="245"/>
      <c r="EN12" s="334"/>
    </row>
    <row r="13" spans="1:144" s="44" customFormat="1" ht="52.5" customHeight="1">
      <c r="A13" s="253"/>
      <c r="B13" s="249"/>
      <c r="C13" s="268"/>
      <c r="D13" s="251"/>
      <c r="E13" s="251"/>
      <c r="F13" s="151" t="s">
        <v>7</v>
      </c>
      <c r="G13" s="142"/>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46"/>
      <c r="DR13" s="46"/>
      <c r="DS13" s="46"/>
      <c r="DT13" s="46"/>
      <c r="DU13" s="46"/>
      <c r="DV13" s="46"/>
      <c r="DW13" s="46"/>
      <c r="DX13" s="46"/>
      <c r="DY13" s="49"/>
      <c r="DZ13" s="49"/>
      <c r="EA13" s="49"/>
      <c r="EB13" s="143"/>
      <c r="EC13" s="141"/>
      <c r="ED13" s="141"/>
      <c r="EE13" s="239"/>
      <c r="EF13" s="242"/>
      <c r="EG13" s="242"/>
      <c r="EH13" s="239"/>
      <c r="EI13" s="239"/>
      <c r="EJ13" s="245"/>
      <c r="EK13" s="263"/>
      <c r="EL13" s="263"/>
      <c r="EM13" s="245"/>
      <c r="EN13" s="334"/>
    </row>
    <row r="14" spans="1:144" s="44" customFormat="1" ht="61.5" customHeight="1">
      <c r="A14" s="253"/>
      <c r="B14" s="249"/>
      <c r="C14" s="268"/>
      <c r="D14" s="251"/>
      <c r="E14" s="251"/>
      <c r="F14" s="152" t="s">
        <v>87</v>
      </c>
      <c r="G14" s="165">
        <v>80</v>
      </c>
      <c r="H14" s="160">
        <f>+H10</f>
        <v>0.1</v>
      </c>
      <c r="I14" s="160">
        <f aca="true" t="shared" si="0" ref="I14:BT14">+I10</f>
        <v>0.1</v>
      </c>
      <c r="J14" s="160">
        <f t="shared" si="0"/>
        <v>0</v>
      </c>
      <c r="K14" s="160">
        <f t="shared" si="0"/>
        <v>0.1</v>
      </c>
      <c r="L14" s="160">
        <f t="shared" si="0"/>
        <v>0</v>
      </c>
      <c r="M14" s="160">
        <f t="shared" si="0"/>
        <v>0.1</v>
      </c>
      <c r="N14" s="160">
        <f t="shared" si="0"/>
        <v>0</v>
      </c>
      <c r="O14" s="160">
        <f t="shared" si="0"/>
        <v>0</v>
      </c>
      <c r="P14" s="160">
        <f t="shared" si="0"/>
        <v>0</v>
      </c>
      <c r="Q14" s="160">
        <f t="shared" si="0"/>
        <v>0</v>
      </c>
      <c r="R14" s="160">
        <f t="shared" si="0"/>
        <v>0</v>
      </c>
      <c r="S14" s="160">
        <f t="shared" si="0"/>
        <v>0</v>
      </c>
      <c r="T14" s="160">
        <f t="shared" si="0"/>
        <v>0</v>
      </c>
      <c r="U14" s="160">
        <f t="shared" si="0"/>
        <v>9.9</v>
      </c>
      <c r="V14" s="160">
        <f t="shared" si="0"/>
        <v>0</v>
      </c>
      <c r="W14" s="160">
        <f t="shared" si="0"/>
        <v>0</v>
      </c>
      <c r="X14" s="160">
        <f t="shared" si="0"/>
        <v>0</v>
      </c>
      <c r="Y14" s="160">
        <f t="shared" si="0"/>
        <v>0</v>
      </c>
      <c r="Z14" s="160">
        <f t="shared" si="0"/>
        <v>0</v>
      </c>
      <c r="AA14" s="160">
        <f t="shared" si="0"/>
        <v>0</v>
      </c>
      <c r="AB14" s="160">
        <f t="shared" si="0"/>
        <v>0</v>
      </c>
      <c r="AC14" s="160">
        <f t="shared" si="0"/>
        <v>0</v>
      </c>
      <c r="AD14" s="160">
        <f t="shared" si="0"/>
        <v>0</v>
      </c>
      <c r="AE14" s="160">
        <f t="shared" si="0"/>
        <v>0</v>
      </c>
      <c r="AF14" s="160">
        <f t="shared" si="0"/>
        <v>0</v>
      </c>
      <c r="AG14" s="160">
        <f t="shared" si="0"/>
        <v>0</v>
      </c>
      <c r="AH14" s="160">
        <f t="shared" si="0"/>
        <v>0</v>
      </c>
      <c r="AI14" s="160">
        <f t="shared" si="0"/>
        <v>0</v>
      </c>
      <c r="AJ14" s="160">
        <f t="shared" si="0"/>
        <v>0</v>
      </c>
      <c r="AK14" s="160">
        <f t="shared" si="0"/>
        <v>0</v>
      </c>
      <c r="AL14" s="160">
        <f t="shared" si="0"/>
        <v>0</v>
      </c>
      <c r="AM14" s="160">
        <f t="shared" si="0"/>
        <v>0</v>
      </c>
      <c r="AN14" s="160">
        <f t="shared" si="0"/>
        <v>0</v>
      </c>
      <c r="AO14" s="160">
        <f t="shared" si="0"/>
        <v>0</v>
      </c>
      <c r="AP14" s="160">
        <f t="shared" si="0"/>
        <v>0</v>
      </c>
      <c r="AQ14" s="160">
        <f t="shared" si="0"/>
        <v>0</v>
      </c>
      <c r="AR14" s="160">
        <f t="shared" si="0"/>
        <v>0</v>
      </c>
      <c r="AS14" s="160">
        <f t="shared" si="0"/>
        <v>0</v>
      </c>
      <c r="AT14" s="160">
        <f t="shared" si="0"/>
        <v>20</v>
      </c>
      <c r="AU14" s="160">
        <f t="shared" si="0"/>
        <v>0</v>
      </c>
      <c r="AV14" s="160">
        <f t="shared" si="0"/>
        <v>0</v>
      </c>
      <c r="AW14" s="160">
        <f t="shared" si="0"/>
        <v>0</v>
      </c>
      <c r="AX14" s="160">
        <f t="shared" si="0"/>
        <v>0</v>
      </c>
      <c r="AY14" s="160">
        <f t="shared" si="0"/>
        <v>0</v>
      </c>
      <c r="AZ14" s="160">
        <f t="shared" si="0"/>
        <v>0</v>
      </c>
      <c r="BA14" s="160">
        <f t="shared" si="0"/>
        <v>0</v>
      </c>
      <c r="BB14" s="160">
        <f t="shared" si="0"/>
        <v>0</v>
      </c>
      <c r="BC14" s="160">
        <f t="shared" si="0"/>
        <v>0</v>
      </c>
      <c r="BD14" s="160">
        <f t="shared" si="0"/>
        <v>0</v>
      </c>
      <c r="BE14" s="160">
        <f t="shared" si="0"/>
        <v>0</v>
      </c>
      <c r="BF14" s="160">
        <f t="shared" si="0"/>
        <v>0</v>
      </c>
      <c r="BG14" s="160">
        <f t="shared" si="0"/>
        <v>0</v>
      </c>
      <c r="BH14" s="160">
        <f t="shared" si="0"/>
        <v>0</v>
      </c>
      <c r="BI14" s="160">
        <f t="shared" si="0"/>
        <v>0</v>
      </c>
      <c r="BJ14" s="160">
        <f t="shared" si="0"/>
        <v>0</v>
      </c>
      <c r="BK14" s="160">
        <f t="shared" si="0"/>
        <v>0</v>
      </c>
      <c r="BL14" s="160">
        <f t="shared" si="0"/>
        <v>0</v>
      </c>
      <c r="BM14" s="160">
        <f t="shared" si="0"/>
        <v>0</v>
      </c>
      <c r="BN14" s="160">
        <f t="shared" si="0"/>
        <v>0</v>
      </c>
      <c r="BO14" s="160">
        <f t="shared" si="0"/>
        <v>0</v>
      </c>
      <c r="BP14" s="160">
        <f t="shared" si="0"/>
        <v>0</v>
      </c>
      <c r="BQ14" s="160">
        <f t="shared" si="0"/>
        <v>0</v>
      </c>
      <c r="BR14" s="160">
        <f t="shared" si="0"/>
        <v>0</v>
      </c>
      <c r="BS14" s="160">
        <f t="shared" si="0"/>
        <v>25</v>
      </c>
      <c r="BT14" s="160">
        <f t="shared" si="0"/>
        <v>0</v>
      </c>
      <c r="BU14" s="160">
        <f aca="true" t="shared" si="1" ref="BU14:DY14">+BU10</f>
        <v>0</v>
      </c>
      <c r="BV14" s="160">
        <f t="shared" si="1"/>
        <v>0</v>
      </c>
      <c r="BW14" s="160">
        <f t="shared" si="1"/>
        <v>0</v>
      </c>
      <c r="BX14" s="160">
        <f t="shared" si="1"/>
        <v>0</v>
      </c>
      <c r="BY14" s="160">
        <f t="shared" si="1"/>
        <v>0</v>
      </c>
      <c r="BZ14" s="160">
        <f t="shared" si="1"/>
        <v>0</v>
      </c>
      <c r="CA14" s="160">
        <f t="shared" si="1"/>
        <v>0</v>
      </c>
      <c r="CB14" s="160">
        <f t="shared" si="1"/>
        <v>0</v>
      </c>
      <c r="CC14" s="160">
        <f t="shared" si="1"/>
        <v>0</v>
      </c>
      <c r="CD14" s="160">
        <f t="shared" si="1"/>
        <v>0</v>
      </c>
      <c r="CE14" s="160">
        <f t="shared" si="1"/>
        <v>0</v>
      </c>
      <c r="CF14" s="160">
        <f t="shared" si="1"/>
        <v>0</v>
      </c>
      <c r="CG14" s="160">
        <f t="shared" si="1"/>
        <v>0</v>
      </c>
      <c r="CH14" s="160">
        <f t="shared" si="1"/>
        <v>0</v>
      </c>
      <c r="CI14" s="160">
        <f t="shared" si="1"/>
        <v>0</v>
      </c>
      <c r="CJ14" s="160">
        <f t="shared" si="1"/>
        <v>0</v>
      </c>
      <c r="CK14" s="160">
        <f t="shared" si="1"/>
        <v>0</v>
      </c>
      <c r="CL14" s="160">
        <f t="shared" si="1"/>
        <v>0</v>
      </c>
      <c r="CM14" s="160">
        <f t="shared" si="1"/>
        <v>0</v>
      </c>
      <c r="CN14" s="160">
        <f t="shared" si="1"/>
        <v>0</v>
      </c>
      <c r="CO14" s="160">
        <f t="shared" si="1"/>
        <v>0</v>
      </c>
      <c r="CP14" s="160">
        <f t="shared" si="1"/>
        <v>0</v>
      </c>
      <c r="CQ14" s="160">
        <f t="shared" si="1"/>
        <v>0</v>
      </c>
      <c r="CR14" s="160">
        <f t="shared" si="1"/>
        <v>25</v>
      </c>
      <c r="CS14" s="160">
        <f t="shared" si="1"/>
        <v>0</v>
      </c>
      <c r="CT14" s="160">
        <f t="shared" si="1"/>
        <v>0</v>
      </c>
      <c r="CU14" s="160">
        <f t="shared" si="1"/>
        <v>0</v>
      </c>
      <c r="CV14" s="160">
        <f t="shared" si="1"/>
        <v>0</v>
      </c>
      <c r="CW14" s="160">
        <f t="shared" si="1"/>
        <v>0</v>
      </c>
      <c r="CX14" s="160">
        <f t="shared" si="1"/>
        <v>0</v>
      </c>
      <c r="CY14" s="160">
        <f t="shared" si="1"/>
        <v>0</v>
      </c>
      <c r="CZ14" s="160">
        <f t="shared" si="1"/>
        <v>0</v>
      </c>
      <c r="DA14" s="160">
        <f t="shared" si="1"/>
        <v>0</v>
      </c>
      <c r="DB14" s="160">
        <f t="shared" si="1"/>
        <v>0</v>
      </c>
      <c r="DC14" s="160">
        <f t="shared" si="1"/>
        <v>0</v>
      </c>
      <c r="DD14" s="160">
        <f t="shared" si="1"/>
        <v>0</v>
      </c>
      <c r="DE14" s="160">
        <f t="shared" si="1"/>
        <v>0</v>
      </c>
      <c r="DF14" s="160">
        <f t="shared" si="1"/>
        <v>0</v>
      </c>
      <c r="DG14" s="160">
        <f t="shared" si="1"/>
        <v>0</v>
      </c>
      <c r="DH14" s="160">
        <f t="shared" si="1"/>
        <v>0</v>
      </c>
      <c r="DI14" s="160">
        <f t="shared" si="1"/>
        <v>0</v>
      </c>
      <c r="DJ14" s="160">
        <f t="shared" si="1"/>
        <v>0</v>
      </c>
      <c r="DK14" s="160">
        <f t="shared" si="1"/>
        <v>0</v>
      </c>
      <c r="DL14" s="160">
        <f t="shared" si="1"/>
        <v>0</v>
      </c>
      <c r="DM14" s="160">
        <f t="shared" si="1"/>
        <v>0</v>
      </c>
      <c r="DN14" s="160">
        <f t="shared" si="1"/>
        <v>0</v>
      </c>
      <c r="DO14" s="160">
        <f t="shared" si="1"/>
        <v>0</v>
      </c>
      <c r="DP14" s="160">
        <f t="shared" si="1"/>
        <v>0</v>
      </c>
      <c r="DQ14" s="160">
        <f t="shared" si="1"/>
        <v>0</v>
      </c>
      <c r="DR14" s="160">
        <f t="shared" si="1"/>
        <v>0</v>
      </c>
      <c r="DS14" s="160">
        <f t="shared" si="1"/>
        <v>0</v>
      </c>
      <c r="DT14" s="160">
        <f t="shared" si="1"/>
        <v>0</v>
      </c>
      <c r="DU14" s="160">
        <f t="shared" si="1"/>
        <v>0</v>
      </c>
      <c r="DV14" s="160">
        <f t="shared" si="1"/>
        <v>0</v>
      </c>
      <c r="DW14" s="160">
        <f t="shared" si="1"/>
        <v>0</v>
      </c>
      <c r="DX14" s="160">
        <f t="shared" si="1"/>
        <v>0</v>
      </c>
      <c r="DY14" s="160">
        <f t="shared" si="1"/>
        <v>0</v>
      </c>
      <c r="DZ14" s="49"/>
      <c r="EA14" s="49"/>
      <c r="EB14" s="162"/>
      <c r="EC14" s="141">
        <f>DY14/M14</f>
        <v>0</v>
      </c>
      <c r="ED14" s="141">
        <f>DY14/G14</f>
        <v>0</v>
      </c>
      <c r="EE14" s="239"/>
      <c r="EF14" s="242"/>
      <c r="EG14" s="242"/>
      <c r="EH14" s="239"/>
      <c r="EI14" s="239"/>
      <c r="EJ14" s="245"/>
      <c r="EK14" s="263"/>
      <c r="EL14" s="263"/>
      <c r="EM14" s="245"/>
      <c r="EN14" s="334"/>
    </row>
    <row r="15" spans="1:144" s="44" customFormat="1" ht="61.5" customHeight="1" thickBot="1">
      <c r="A15" s="253"/>
      <c r="B15" s="249"/>
      <c r="C15" s="268"/>
      <c r="D15" s="251"/>
      <c r="E15" s="251"/>
      <c r="F15" s="153" t="s">
        <v>89</v>
      </c>
      <c r="G15" s="167">
        <f aca="true" t="shared" si="2" ref="G15:K15">+G11</f>
        <v>72422531000</v>
      </c>
      <c r="H15" s="168">
        <f t="shared" si="2"/>
        <v>250000000</v>
      </c>
      <c r="I15" s="168">
        <f t="shared" si="2"/>
        <v>250000000</v>
      </c>
      <c r="J15" s="168">
        <f t="shared" si="2"/>
        <v>0</v>
      </c>
      <c r="K15" s="168">
        <f t="shared" si="2"/>
        <v>250000000</v>
      </c>
      <c r="L15" s="168">
        <f>+L11</f>
        <v>83288000</v>
      </c>
      <c r="M15" s="168">
        <f aca="true" t="shared" si="3" ref="M15:BX15">+M11</f>
        <v>381000000</v>
      </c>
      <c r="N15" s="168">
        <f t="shared" si="3"/>
        <v>83288000</v>
      </c>
      <c r="O15" s="168">
        <f t="shared" si="3"/>
        <v>0</v>
      </c>
      <c r="P15" s="168">
        <f t="shared" si="3"/>
        <v>0</v>
      </c>
      <c r="Q15" s="168">
        <f t="shared" si="3"/>
        <v>0</v>
      </c>
      <c r="R15" s="168">
        <f t="shared" si="3"/>
        <v>0</v>
      </c>
      <c r="S15" s="168">
        <f t="shared" si="3"/>
        <v>0</v>
      </c>
      <c r="T15" s="168">
        <f t="shared" si="3"/>
        <v>0</v>
      </c>
      <c r="U15" s="168">
        <f t="shared" si="3"/>
        <v>1217531000</v>
      </c>
      <c r="V15" s="168">
        <f t="shared" si="3"/>
        <v>0</v>
      </c>
      <c r="W15" s="168">
        <f t="shared" si="3"/>
        <v>0</v>
      </c>
      <c r="X15" s="168">
        <f t="shared" si="3"/>
        <v>0</v>
      </c>
      <c r="Y15" s="168">
        <f t="shared" si="3"/>
        <v>0</v>
      </c>
      <c r="Z15" s="168">
        <f t="shared" si="3"/>
        <v>0</v>
      </c>
      <c r="AA15" s="168">
        <f t="shared" si="3"/>
        <v>0</v>
      </c>
      <c r="AB15" s="168">
        <f t="shared" si="3"/>
        <v>0</v>
      </c>
      <c r="AC15" s="168">
        <f t="shared" si="3"/>
        <v>0</v>
      </c>
      <c r="AD15" s="168">
        <f t="shared" si="3"/>
        <v>0</v>
      </c>
      <c r="AE15" s="168">
        <f t="shared" si="3"/>
        <v>0</v>
      </c>
      <c r="AF15" s="168">
        <f t="shared" si="3"/>
        <v>0</v>
      </c>
      <c r="AG15" s="168">
        <f t="shared" si="3"/>
        <v>0</v>
      </c>
      <c r="AH15" s="168">
        <f t="shared" si="3"/>
        <v>0</v>
      </c>
      <c r="AI15" s="168">
        <f t="shared" si="3"/>
        <v>0</v>
      </c>
      <c r="AJ15" s="168">
        <f t="shared" si="3"/>
        <v>0</v>
      </c>
      <c r="AK15" s="168">
        <f t="shared" si="3"/>
        <v>0</v>
      </c>
      <c r="AL15" s="168">
        <f t="shared" si="3"/>
        <v>0</v>
      </c>
      <c r="AM15" s="168">
        <f t="shared" si="3"/>
        <v>0</v>
      </c>
      <c r="AN15" s="168">
        <f t="shared" si="3"/>
        <v>0</v>
      </c>
      <c r="AO15" s="168">
        <f t="shared" si="3"/>
        <v>0</v>
      </c>
      <c r="AP15" s="168">
        <f t="shared" si="3"/>
        <v>0</v>
      </c>
      <c r="AQ15" s="168">
        <f t="shared" si="3"/>
        <v>0</v>
      </c>
      <c r="AR15" s="168">
        <f t="shared" si="3"/>
        <v>0</v>
      </c>
      <c r="AS15" s="168">
        <f t="shared" si="3"/>
        <v>0</v>
      </c>
      <c r="AT15" s="168">
        <f t="shared" si="3"/>
        <v>27090000000</v>
      </c>
      <c r="AU15" s="168">
        <f t="shared" si="3"/>
        <v>0</v>
      </c>
      <c r="AV15" s="168">
        <f t="shared" si="3"/>
        <v>0</v>
      </c>
      <c r="AW15" s="168">
        <f t="shared" si="3"/>
        <v>0</v>
      </c>
      <c r="AX15" s="168">
        <f t="shared" si="3"/>
        <v>0</v>
      </c>
      <c r="AY15" s="168">
        <f t="shared" si="3"/>
        <v>0</v>
      </c>
      <c r="AZ15" s="168">
        <f t="shared" si="3"/>
        <v>0</v>
      </c>
      <c r="BA15" s="168">
        <f t="shared" si="3"/>
        <v>0</v>
      </c>
      <c r="BB15" s="168">
        <f t="shared" si="3"/>
        <v>0</v>
      </c>
      <c r="BC15" s="168">
        <f t="shared" si="3"/>
        <v>0</v>
      </c>
      <c r="BD15" s="168">
        <f t="shared" si="3"/>
        <v>0</v>
      </c>
      <c r="BE15" s="168">
        <f t="shared" si="3"/>
        <v>0</v>
      </c>
      <c r="BF15" s="168">
        <f t="shared" si="3"/>
        <v>0</v>
      </c>
      <c r="BG15" s="168">
        <f t="shared" si="3"/>
        <v>0</v>
      </c>
      <c r="BH15" s="168">
        <f t="shared" si="3"/>
        <v>0</v>
      </c>
      <c r="BI15" s="168">
        <f t="shared" si="3"/>
        <v>0</v>
      </c>
      <c r="BJ15" s="168">
        <f t="shared" si="3"/>
        <v>0</v>
      </c>
      <c r="BK15" s="168">
        <f t="shared" si="3"/>
        <v>0</v>
      </c>
      <c r="BL15" s="168">
        <f t="shared" si="3"/>
        <v>0</v>
      </c>
      <c r="BM15" s="168">
        <f t="shared" si="3"/>
        <v>0</v>
      </c>
      <c r="BN15" s="168">
        <f t="shared" si="3"/>
        <v>0</v>
      </c>
      <c r="BO15" s="168">
        <f t="shared" si="3"/>
        <v>0</v>
      </c>
      <c r="BP15" s="168">
        <f t="shared" si="3"/>
        <v>0</v>
      </c>
      <c r="BQ15" s="168">
        <f t="shared" si="3"/>
        <v>0</v>
      </c>
      <c r="BR15" s="168">
        <f t="shared" si="3"/>
        <v>0</v>
      </c>
      <c r="BS15" s="168">
        <f t="shared" si="3"/>
        <v>27090000000</v>
      </c>
      <c r="BT15" s="168">
        <f t="shared" si="3"/>
        <v>0</v>
      </c>
      <c r="BU15" s="168">
        <f t="shared" si="3"/>
        <v>0</v>
      </c>
      <c r="BV15" s="168">
        <f t="shared" si="3"/>
        <v>0</v>
      </c>
      <c r="BW15" s="168">
        <f t="shared" si="3"/>
        <v>0</v>
      </c>
      <c r="BX15" s="168">
        <f t="shared" si="3"/>
        <v>0</v>
      </c>
      <c r="BY15" s="168">
        <f aca="true" t="shared" si="4" ref="BY15:DY15">+BY11</f>
        <v>0</v>
      </c>
      <c r="BZ15" s="168">
        <f t="shared" si="4"/>
        <v>0</v>
      </c>
      <c r="CA15" s="168">
        <f t="shared" si="4"/>
        <v>0</v>
      </c>
      <c r="CB15" s="168">
        <f t="shared" si="4"/>
        <v>0</v>
      </c>
      <c r="CC15" s="168">
        <f t="shared" si="4"/>
        <v>0</v>
      </c>
      <c r="CD15" s="168">
        <f t="shared" si="4"/>
        <v>0</v>
      </c>
      <c r="CE15" s="168">
        <f t="shared" si="4"/>
        <v>0</v>
      </c>
      <c r="CF15" s="168">
        <f t="shared" si="4"/>
        <v>0</v>
      </c>
      <c r="CG15" s="168">
        <f t="shared" si="4"/>
        <v>0</v>
      </c>
      <c r="CH15" s="168">
        <f t="shared" si="4"/>
        <v>0</v>
      </c>
      <c r="CI15" s="168">
        <f t="shared" si="4"/>
        <v>0</v>
      </c>
      <c r="CJ15" s="168">
        <f t="shared" si="4"/>
        <v>0</v>
      </c>
      <c r="CK15" s="168">
        <f t="shared" si="4"/>
        <v>0</v>
      </c>
      <c r="CL15" s="168">
        <f t="shared" si="4"/>
        <v>0</v>
      </c>
      <c r="CM15" s="168">
        <f t="shared" si="4"/>
        <v>0</v>
      </c>
      <c r="CN15" s="168">
        <f t="shared" si="4"/>
        <v>0</v>
      </c>
      <c r="CO15" s="168">
        <f t="shared" si="4"/>
        <v>0</v>
      </c>
      <c r="CP15" s="168">
        <f t="shared" si="4"/>
        <v>0</v>
      </c>
      <c r="CQ15" s="168">
        <f t="shared" si="4"/>
        <v>0</v>
      </c>
      <c r="CR15" s="168">
        <f t="shared" si="4"/>
        <v>16644000000</v>
      </c>
      <c r="CS15" s="168">
        <f t="shared" si="4"/>
        <v>0</v>
      </c>
      <c r="CT15" s="168">
        <f t="shared" si="4"/>
        <v>0</v>
      </c>
      <c r="CU15" s="168">
        <f t="shared" si="4"/>
        <v>0</v>
      </c>
      <c r="CV15" s="168">
        <f t="shared" si="4"/>
        <v>0</v>
      </c>
      <c r="CW15" s="168">
        <f t="shared" si="4"/>
        <v>0</v>
      </c>
      <c r="CX15" s="168">
        <f t="shared" si="4"/>
        <v>0</v>
      </c>
      <c r="CY15" s="168">
        <f t="shared" si="4"/>
        <v>0</v>
      </c>
      <c r="CZ15" s="168">
        <f t="shared" si="4"/>
        <v>0</v>
      </c>
      <c r="DA15" s="168">
        <f t="shared" si="4"/>
        <v>0</v>
      </c>
      <c r="DB15" s="168">
        <f t="shared" si="4"/>
        <v>0</v>
      </c>
      <c r="DC15" s="168">
        <f t="shared" si="4"/>
        <v>0</v>
      </c>
      <c r="DD15" s="168">
        <f t="shared" si="4"/>
        <v>0</v>
      </c>
      <c r="DE15" s="168">
        <f t="shared" si="4"/>
        <v>0</v>
      </c>
      <c r="DF15" s="168">
        <f t="shared" si="4"/>
        <v>0</v>
      </c>
      <c r="DG15" s="168">
        <f t="shared" si="4"/>
        <v>0</v>
      </c>
      <c r="DH15" s="168">
        <f t="shared" si="4"/>
        <v>0</v>
      </c>
      <c r="DI15" s="168">
        <f t="shared" si="4"/>
        <v>0</v>
      </c>
      <c r="DJ15" s="168">
        <f t="shared" si="4"/>
        <v>0</v>
      </c>
      <c r="DK15" s="168">
        <f t="shared" si="4"/>
        <v>0</v>
      </c>
      <c r="DL15" s="168">
        <f t="shared" si="4"/>
        <v>0</v>
      </c>
      <c r="DM15" s="168">
        <f t="shared" si="4"/>
        <v>0</v>
      </c>
      <c r="DN15" s="168">
        <f t="shared" si="4"/>
        <v>0</v>
      </c>
      <c r="DO15" s="168">
        <f t="shared" si="4"/>
        <v>0</v>
      </c>
      <c r="DP15" s="168">
        <f t="shared" si="4"/>
        <v>0</v>
      </c>
      <c r="DQ15" s="168">
        <f t="shared" si="4"/>
        <v>0</v>
      </c>
      <c r="DR15" s="168">
        <f t="shared" si="4"/>
        <v>0</v>
      </c>
      <c r="DS15" s="168">
        <f t="shared" si="4"/>
        <v>0</v>
      </c>
      <c r="DT15" s="168">
        <f t="shared" si="4"/>
        <v>0</v>
      </c>
      <c r="DU15" s="168">
        <f t="shared" si="4"/>
        <v>0</v>
      </c>
      <c r="DV15" s="168">
        <f t="shared" si="4"/>
        <v>0</v>
      </c>
      <c r="DW15" s="168">
        <f t="shared" si="4"/>
        <v>0</v>
      </c>
      <c r="DX15" s="168">
        <f t="shared" si="4"/>
        <v>83288000</v>
      </c>
      <c r="DY15" s="168">
        <f t="shared" si="4"/>
        <v>83288000</v>
      </c>
      <c r="DZ15" s="144"/>
      <c r="EA15" s="144"/>
      <c r="EB15" s="169"/>
      <c r="EC15" s="170">
        <f>DY15/M15</f>
        <v>0.2186036745406824</v>
      </c>
      <c r="ED15" s="170">
        <f>DY15/G15</f>
        <v>0.0011500288494474184</v>
      </c>
      <c r="EE15" s="240"/>
      <c r="EF15" s="243"/>
      <c r="EG15" s="243"/>
      <c r="EH15" s="240"/>
      <c r="EI15" s="240"/>
      <c r="EJ15" s="330"/>
      <c r="EK15" s="331"/>
      <c r="EL15" s="331"/>
      <c r="EM15" s="330"/>
      <c r="EN15" s="335"/>
    </row>
    <row r="16" spans="1:144" s="44" customFormat="1" ht="45" customHeight="1">
      <c r="A16" s="253"/>
      <c r="B16" s="249">
        <v>2</v>
      </c>
      <c r="C16" s="268" t="s">
        <v>235</v>
      </c>
      <c r="D16" s="251" t="s">
        <v>142</v>
      </c>
      <c r="E16" s="251">
        <v>206</v>
      </c>
      <c r="F16" s="150" t="s">
        <v>85</v>
      </c>
      <c r="G16" s="146">
        <f>+H16+U16+AT16+BS16+CR16</f>
        <v>153</v>
      </c>
      <c r="H16" s="145">
        <v>0.1</v>
      </c>
      <c r="I16" s="145">
        <v>0.1</v>
      </c>
      <c r="J16" s="47">
        <v>0</v>
      </c>
      <c r="K16" s="145">
        <v>0.1</v>
      </c>
      <c r="L16" s="47">
        <v>0</v>
      </c>
      <c r="M16" s="145">
        <v>0.1</v>
      </c>
      <c r="N16" s="47">
        <v>0</v>
      </c>
      <c r="O16" s="47"/>
      <c r="P16" s="47"/>
      <c r="Q16" s="47"/>
      <c r="R16" s="47"/>
      <c r="S16" s="47"/>
      <c r="T16" s="47"/>
      <c r="U16" s="145">
        <v>9.9</v>
      </c>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v>50</v>
      </c>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v>73</v>
      </c>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v>20</v>
      </c>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147"/>
      <c r="DR16" s="147"/>
      <c r="DS16" s="147"/>
      <c r="DT16" s="147"/>
      <c r="DU16" s="147"/>
      <c r="DV16" s="147"/>
      <c r="DW16" s="147">
        <v>0</v>
      </c>
      <c r="DX16" s="47">
        <v>0</v>
      </c>
      <c r="DY16" s="148">
        <v>0</v>
      </c>
      <c r="DZ16" s="48"/>
      <c r="EA16" s="48"/>
      <c r="EB16" s="48"/>
      <c r="EC16" s="164">
        <f>DY16/M16</f>
        <v>0</v>
      </c>
      <c r="ED16" s="164">
        <f>DY16/G16</f>
        <v>0</v>
      </c>
      <c r="EE16" s="265" t="s">
        <v>216</v>
      </c>
      <c r="EF16" s="259" t="s">
        <v>217</v>
      </c>
      <c r="EG16" s="259" t="s">
        <v>218</v>
      </c>
      <c r="EH16" s="244" t="s">
        <v>219</v>
      </c>
      <c r="EI16" s="244" t="s">
        <v>220</v>
      </c>
      <c r="EJ16" s="244" t="s">
        <v>307</v>
      </c>
      <c r="EK16" s="262" t="s">
        <v>304</v>
      </c>
      <c r="EL16" s="262" t="s">
        <v>309</v>
      </c>
      <c r="EM16" s="244" t="s">
        <v>219</v>
      </c>
      <c r="EN16" s="333" t="s">
        <v>220</v>
      </c>
    </row>
    <row r="17" spans="1:144" s="44" customFormat="1" ht="36" customHeight="1">
      <c r="A17" s="253"/>
      <c r="B17" s="249"/>
      <c r="C17" s="268"/>
      <c r="D17" s="251"/>
      <c r="E17" s="251"/>
      <c r="F17" s="151" t="s">
        <v>6</v>
      </c>
      <c r="G17" s="99">
        <f>+M17+U17+AT17+BS17+CR17</f>
        <v>84632815000</v>
      </c>
      <c r="H17" s="161">
        <v>700000000</v>
      </c>
      <c r="I17" s="161">
        <v>700000000</v>
      </c>
      <c r="J17" s="46">
        <v>0</v>
      </c>
      <c r="K17" s="161">
        <v>700000000</v>
      </c>
      <c r="L17" s="72">
        <v>156704000</v>
      </c>
      <c r="M17" s="46">
        <v>669000000</v>
      </c>
      <c r="N17" s="49">
        <v>255314074</v>
      </c>
      <c r="O17" s="46"/>
      <c r="P17" s="46"/>
      <c r="Q17" s="46"/>
      <c r="R17" s="46"/>
      <c r="S17" s="46"/>
      <c r="T17" s="46"/>
      <c r="U17" s="161">
        <v>6703815000</v>
      </c>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161">
        <v>37449000000</v>
      </c>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161">
        <v>33811000000</v>
      </c>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161">
        <v>6000000000</v>
      </c>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v>0</v>
      </c>
      <c r="DX17" s="46">
        <f aca="true" t="shared" si="5" ref="DX17:DX23">+L17</f>
        <v>156704000</v>
      </c>
      <c r="DY17" s="49">
        <v>255314074</v>
      </c>
      <c r="DZ17" s="49"/>
      <c r="EA17" s="49"/>
      <c r="EB17" s="49"/>
      <c r="EC17" s="141">
        <f>DY17/M17</f>
        <v>0.3816353871449925</v>
      </c>
      <c r="ED17" s="141">
        <f>DY17/G17</f>
        <v>0.0030167267152817734</v>
      </c>
      <c r="EE17" s="269"/>
      <c r="EF17" s="260"/>
      <c r="EG17" s="260"/>
      <c r="EH17" s="247"/>
      <c r="EI17" s="247"/>
      <c r="EJ17" s="247"/>
      <c r="EK17" s="263"/>
      <c r="EL17" s="263"/>
      <c r="EM17" s="247"/>
      <c r="EN17" s="336"/>
    </row>
    <row r="18" spans="1:144" s="44" customFormat="1" ht="40.5" customHeight="1">
      <c r="A18" s="253"/>
      <c r="B18" s="249"/>
      <c r="C18" s="268"/>
      <c r="D18" s="251"/>
      <c r="E18" s="251"/>
      <c r="F18" s="152" t="s">
        <v>86</v>
      </c>
      <c r="G18" s="142"/>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143"/>
      <c r="DR18" s="143"/>
      <c r="DS18" s="143"/>
      <c r="DT18" s="143"/>
      <c r="DU18" s="143"/>
      <c r="DV18" s="143"/>
      <c r="DW18" s="143"/>
      <c r="DX18" s="46"/>
      <c r="DY18" s="49"/>
      <c r="DZ18" s="49"/>
      <c r="EA18" s="49"/>
      <c r="EB18" s="143"/>
      <c r="EC18" s="141"/>
      <c r="ED18" s="141"/>
      <c r="EE18" s="269"/>
      <c r="EF18" s="260"/>
      <c r="EG18" s="260"/>
      <c r="EH18" s="247"/>
      <c r="EI18" s="247"/>
      <c r="EJ18" s="247"/>
      <c r="EK18" s="263"/>
      <c r="EL18" s="263"/>
      <c r="EM18" s="247"/>
      <c r="EN18" s="336"/>
    </row>
    <row r="19" spans="1:144" s="44" customFormat="1" ht="33" customHeight="1">
      <c r="A19" s="253"/>
      <c r="B19" s="249"/>
      <c r="C19" s="268"/>
      <c r="D19" s="251"/>
      <c r="E19" s="251"/>
      <c r="F19" s="151" t="s">
        <v>7</v>
      </c>
      <c r="G19" s="98"/>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46"/>
      <c r="DR19" s="46"/>
      <c r="DS19" s="46"/>
      <c r="DT19" s="46"/>
      <c r="DU19" s="46"/>
      <c r="DV19" s="46"/>
      <c r="DW19" s="46"/>
      <c r="DX19" s="46"/>
      <c r="DY19" s="46"/>
      <c r="DZ19" s="46"/>
      <c r="EA19" s="46"/>
      <c r="EB19" s="46"/>
      <c r="EC19" s="141"/>
      <c r="ED19" s="141"/>
      <c r="EE19" s="269"/>
      <c r="EF19" s="260"/>
      <c r="EG19" s="260"/>
      <c r="EH19" s="247"/>
      <c r="EI19" s="247"/>
      <c r="EJ19" s="247"/>
      <c r="EK19" s="263"/>
      <c r="EL19" s="263"/>
      <c r="EM19" s="247"/>
      <c r="EN19" s="336"/>
    </row>
    <row r="20" spans="1:144" s="44" customFormat="1" ht="36" customHeight="1">
      <c r="A20" s="253"/>
      <c r="B20" s="249"/>
      <c r="C20" s="268"/>
      <c r="D20" s="251"/>
      <c r="E20" s="251"/>
      <c r="F20" s="152" t="s">
        <v>87</v>
      </c>
      <c r="G20" s="165">
        <f>+G16</f>
        <v>153</v>
      </c>
      <c r="H20" s="171">
        <f aca="true" t="shared" si="6" ref="H20:BS20">+H16</f>
        <v>0.1</v>
      </c>
      <c r="I20" s="171">
        <f t="shared" si="6"/>
        <v>0.1</v>
      </c>
      <c r="J20" s="171">
        <f t="shared" si="6"/>
        <v>0</v>
      </c>
      <c r="K20" s="171">
        <v>0.1</v>
      </c>
      <c r="L20" s="171">
        <f t="shared" si="6"/>
        <v>0</v>
      </c>
      <c r="M20" s="171">
        <f t="shared" si="6"/>
        <v>0.1</v>
      </c>
      <c r="N20" s="171">
        <f t="shared" si="6"/>
        <v>0</v>
      </c>
      <c r="O20" s="171">
        <f t="shared" si="6"/>
        <v>0</v>
      </c>
      <c r="P20" s="171">
        <f t="shared" si="6"/>
        <v>0</v>
      </c>
      <c r="Q20" s="171">
        <f t="shared" si="6"/>
        <v>0</v>
      </c>
      <c r="R20" s="171">
        <f t="shared" si="6"/>
        <v>0</v>
      </c>
      <c r="S20" s="171">
        <f t="shared" si="6"/>
        <v>0</v>
      </c>
      <c r="T20" s="171">
        <f t="shared" si="6"/>
        <v>0</v>
      </c>
      <c r="U20" s="171">
        <f t="shared" si="6"/>
        <v>9.9</v>
      </c>
      <c r="V20" s="171">
        <f t="shared" si="6"/>
        <v>0</v>
      </c>
      <c r="W20" s="171">
        <f t="shared" si="6"/>
        <v>0</v>
      </c>
      <c r="X20" s="171">
        <f t="shared" si="6"/>
        <v>0</v>
      </c>
      <c r="Y20" s="171">
        <f t="shared" si="6"/>
        <v>0</v>
      </c>
      <c r="Z20" s="171">
        <f t="shared" si="6"/>
        <v>0</v>
      </c>
      <c r="AA20" s="171">
        <f t="shared" si="6"/>
        <v>0</v>
      </c>
      <c r="AB20" s="171">
        <f t="shared" si="6"/>
        <v>0</v>
      </c>
      <c r="AC20" s="171">
        <f t="shared" si="6"/>
        <v>0</v>
      </c>
      <c r="AD20" s="171">
        <f t="shared" si="6"/>
        <v>0</v>
      </c>
      <c r="AE20" s="171">
        <f t="shared" si="6"/>
        <v>0</v>
      </c>
      <c r="AF20" s="171">
        <f t="shared" si="6"/>
        <v>0</v>
      </c>
      <c r="AG20" s="171">
        <f t="shared" si="6"/>
        <v>0</v>
      </c>
      <c r="AH20" s="171">
        <f t="shared" si="6"/>
        <v>0</v>
      </c>
      <c r="AI20" s="171">
        <f t="shared" si="6"/>
        <v>0</v>
      </c>
      <c r="AJ20" s="171">
        <f t="shared" si="6"/>
        <v>0</v>
      </c>
      <c r="AK20" s="171">
        <f t="shared" si="6"/>
        <v>0</v>
      </c>
      <c r="AL20" s="171">
        <f t="shared" si="6"/>
        <v>0</v>
      </c>
      <c r="AM20" s="171">
        <f t="shared" si="6"/>
        <v>0</v>
      </c>
      <c r="AN20" s="171">
        <f t="shared" si="6"/>
        <v>0</v>
      </c>
      <c r="AO20" s="171">
        <f t="shared" si="6"/>
        <v>0</v>
      </c>
      <c r="AP20" s="171">
        <f t="shared" si="6"/>
        <v>0</v>
      </c>
      <c r="AQ20" s="171">
        <f t="shared" si="6"/>
        <v>0</v>
      </c>
      <c r="AR20" s="171">
        <f t="shared" si="6"/>
        <v>0</v>
      </c>
      <c r="AS20" s="171">
        <f t="shared" si="6"/>
        <v>0</v>
      </c>
      <c r="AT20" s="171">
        <f t="shared" si="6"/>
        <v>50</v>
      </c>
      <c r="AU20" s="171">
        <f t="shared" si="6"/>
        <v>0</v>
      </c>
      <c r="AV20" s="171">
        <f t="shared" si="6"/>
        <v>0</v>
      </c>
      <c r="AW20" s="171">
        <f t="shared" si="6"/>
        <v>0</v>
      </c>
      <c r="AX20" s="171">
        <f t="shared" si="6"/>
        <v>0</v>
      </c>
      <c r="AY20" s="171">
        <f t="shared" si="6"/>
        <v>0</v>
      </c>
      <c r="AZ20" s="171">
        <f t="shared" si="6"/>
        <v>0</v>
      </c>
      <c r="BA20" s="171">
        <f t="shared" si="6"/>
        <v>0</v>
      </c>
      <c r="BB20" s="171">
        <f t="shared" si="6"/>
        <v>0</v>
      </c>
      <c r="BC20" s="171">
        <f t="shared" si="6"/>
        <v>0</v>
      </c>
      <c r="BD20" s="171">
        <f t="shared" si="6"/>
        <v>0</v>
      </c>
      <c r="BE20" s="171">
        <f t="shared" si="6"/>
        <v>0</v>
      </c>
      <c r="BF20" s="171">
        <f t="shared" si="6"/>
        <v>0</v>
      </c>
      <c r="BG20" s="171">
        <f t="shared" si="6"/>
        <v>0</v>
      </c>
      <c r="BH20" s="171">
        <f t="shared" si="6"/>
        <v>0</v>
      </c>
      <c r="BI20" s="171">
        <f t="shared" si="6"/>
        <v>0</v>
      </c>
      <c r="BJ20" s="171">
        <f t="shared" si="6"/>
        <v>0</v>
      </c>
      <c r="BK20" s="171">
        <f t="shared" si="6"/>
        <v>0</v>
      </c>
      <c r="BL20" s="171">
        <f t="shared" si="6"/>
        <v>0</v>
      </c>
      <c r="BM20" s="171">
        <f t="shared" si="6"/>
        <v>0</v>
      </c>
      <c r="BN20" s="171">
        <f t="shared" si="6"/>
        <v>0</v>
      </c>
      <c r="BO20" s="171">
        <f t="shared" si="6"/>
        <v>0</v>
      </c>
      <c r="BP20" s="171">
        <f t="shared" si="6"/>
        <v>0</v>
      </c>
      <c r="BQ20" s="171">
        <f t="shared" si="6"/>
        <v>0</v>
      </c>
      <c r="BR20" s="171">
        <f t="shared" si="6"/>
        <v>0</v>
      </c>
      <c r="BS20" s="171">
        <f t="shared" si="6"/>
        <v>73</v>
      </c>
      <c r="BT20" s="171">
        <f aca="true" t="shared" si="7" ref="BT20:DY21">+BT16</f>
        <v>0</v>
      </c>
      <c r="BU20" s="171">
        <f t="shared" si="7"/>
        <v>0</v>
      </c>
      <c r="BV20" s="171">
        <f t="shared" si="7"/>
        <v>0</v>
      </c>
      <c r="BW20" s="171">
        <f t="shared" si="7"/>
        <v>0</v>
      </c>
      <c r="BX20" s="171">
        <f t="shared" si="7"/>
        <v>0</v>
      </c>
      <c r="BY20" s="171">
        <f t="shared" si="7"/>
        <v>0</v>
      </c>
      <c r="BZ20" s="171">
        <f t="shared" si="7"/>
        <v>0</v>
      </c>
      <c r="CA20" s="171">
        <f t="shared" si="7"/>
        <v>0</v>
      </c>
      <c r="CB20" s="171">
        <f t="shared" si="7"/>
        <v>0</v>
      </c>
      <c r="CC20" s="171">
        <f t="shared" si="7"/>
        <v>0</v>
      </c>
      <c r="CD20" s="171">
        <f t="shared" si="7"/>
        <v>0</v>
      </c>
      <c r="CE20" s="171">
        <f t="shared" si="7"/>
        <v>0</v>
      </c>
      <c r="CF20" s="171">
        <f t="shared" si="7"/>
        <v>0</v>
      </c>
      <c r="CG20" s="171">
        <f t="shared" si="7"/>
        <v>0</v>
      </c>
      <c r="CH20" s="171">
        <f t="shared" si="7"/>
        <v>0</v>
      </c>
      <c r="CI20" s="171">
        <f t="shared" si="7"/>
        <v>0</v>
      </c>
      <c r="CJ20" s="171">
        <f t="shared" si="7"/>
        <v>0</v>
      </c>
      <c r="CK20" s="171">
        <f t="shared" si="7"/>
        <v>0</v>
      </c>
      <c r="CL20" s="171">
        <f t="shared" si="7"/>
        <v>0</v>
      </c>
      <c r="CM20" s="171">
        <f t="shared" si="7"/>
        <v>0</v>
      </c>
      <c r="CN20" s="171">
        <f t="shared" si="7"/>
        <v>0</v>
      </c>
      <c r="CO20" s="171">
        <f t="shared" si="7"/>
        <v>0</v>
      </c>
      <c r="CP20" s="171">
        <f t="shared" si="7"/>
        <v>0</v>
      </c>
      <c r="CQ20" s="171">
        <f t="shared" si="7"/>
        <v>0</v>
      </c>
      <c r="CR20" s="171">
        <f t="shared" si="7"/>
        <v>20</v>
      </c>
      <c r="CS20" s="171">
        <f t="shared" si="7"/>
        <v>0</v>
      </c>
      <c r="CT20" s="171">
        <f t="shared" si="7"/>
        <v>0</v>
      </c>
      <c r="CU20" s="171">
        <f t="shared" si="7"/>
        <v>0</v>
      </c>
      <c r="CV20" s="171">
        <f t="shared" si="7"/>
        <v>0</v>
      </c>
      <c r="CW20" s="171">
        <f t="shared" si="7"/>
        <v>0</v>
      </c>
      <c r="CX20" s="171">
        <f t="shared" si="7"/>
        <v>0</v>
      </c>
      <c r="CY20" s="171">
        <f t="shared" si="7"/>
        <v>0</v>
      </c>
      <c r="CZ20" s="171">
        <f t="shared" si="7"/>
        <v>0</v>
      </c>
      <c r="DA20" s="171">
        <f t="shared" si="7"/>
        <v>0</v>
      </c>
      <c r="DB20" s="171">
        <f t="shared" si="7"/>
        <v>0</v>
      </c>
      <c r="DC20" s="171">
        <f t="shared" si="7"/>
        <v>0</v>
      </c>
      <c r="DD20" s="171">
        <f t="shared" si="7"/>
        <v>0</v>
      </c>
      <c r="DE20" s="171">
        <f t="shared" si="7"/>
        <v>0</v>
      </c>
      <c r="DF20" s="171">
        <f t="shared" si="7"/>
        <v>0</v>
      </c>
      <c r="DG20" s="171">
        <f t="shared" si="7"/>
        <v>0</v>
      </c>
      <c r="DH20" s="171">
        <f t="shared" si="7"/>
        <v>0</v>
      </c>
      <c r="DI20" s="171">
        <f t="shared" si="7"/>
        <v>0</v>
      </c>
      <c r="DJ20" s="171">
        <f t="shared" si="7"/>
        <v>0</v>
      </c>
      <c r="DK20" s="171">
        <f t="shared" si="7"/>
        <v>0</v>
      </c>
      <c r="DL20" s="171">
        <f t="shared" si="7"/>
        <v>0</v>
      </c>
      <c r="DM20" s="171">
        <f t="shared" si="7"/>
        <v>0</v>
      </c>
      <c r="DN20" s="171">
        <f t="shared" si="7"/>
        <v>0</v>
      </c>
      <c r="DO20" s="171">
        <f t="shared" si="7"/>
        <v>0</v>
      </c>
      <c r="DP20" s="171">
        <f t="shared" si="7"/>
        <v>0</v>
      </c>
      <c r="DQ20" s="171">
        <f t="shared" si="7"/>
        <v>0</v>
      </c>
      <c r="DR20" s="171">
        <f t="shared" si="7"/>
        <v>0</v>
      </c>
      <c r="DS20" s="171">
        <f t="shared" si="7"/>
        <v>0</v>
      </c>
      <c r="DT20" s="171">
        <f t="shared" si="7"/>
        <v>0</v>
      </c>
      <c r="DU20" s="171">
        <f t="shared" si="7"/>
        <v>0</v>
      </c>
      <c r="DV20" s="171">
        <f t="shared" si="7"/>
        <v>0</v>
      </c>
      <c r="DW20" s="171">
        <f t="shared" si="7"/>
        <v>0</v>
      </c>
      <c r="DX20" s="171">
        <f t="shared" si="7"/>
        <v>0</v>
      </c>
      <c r="DY20" s="171">
        <f t="shared" si="7"/>
        <v>0</v>
      </c>
      <c r="DZ20" s="49"/>
      <c r="EA20" s="49"/>
      <c r="EB20" s="49"/>
      <c r="EC20" s="141">
        <f>DY20/M20</f>
        <v>0</v>
      </c>
      <c r="ED20" s="141">
        <f>DY20/G20</f>
        <v>0</v>
      </c>
      <c r="EE20" s="269"/>
      <c r="EF20" s="260"/>
      <c r="EG20" s="260"/>
      <c r="EH20" s="247"/>
      <c r="EI20" s="247"/>
      <c r="EJ20" s="247"/>
      <c r="EK20" s="263"/>
      <c r="EL20" s="263"/>
      <c r="EM20" s="247"/>
      <c r="EN20" s="336"/>
    </row>
    <row r="21" spans="1:144" s="44" customFormat="1" ht="137.25" customHeight="1" thickBot="1">
      <c r="A21" s="253"/>
      <c r="B21" s="249"/>
      <c r="C21" s="268"/>
      <c r="D21" s="251"/>
      <c r="E21" s="251"/>
      <c r="F21" s="153" t="s">
        <v>89</v>
      </c>
      <c r="G21" s="172">
        <f aca="true" t="shared" si="8" ref="G21:J21">+G17</f>
        <v>84632815000</v>
      </c>
      <c r="H21" s="173">
        <f t="shared" si="8"/>
        <v>700000000</v>
      </c>
      <c r="I21" s="173">
        <f t="shared" si="8"/>
        <v>700000000</v>
      </c>
      <c r="J21" s="173">
        <f t="shared" si="8"/>
        <v>0</v>
      </c>
      <c r="K21" s="173">
        <v>700000000</v>
      </c>
      <c r="L21" s="173">
        <f>+L17</f>
        <v>156704000</v>
      </c>
      <c r="M21" s="173">
        <f aca="true" t="shared" si="9" ref="M21:BX21">+M17</f>
        <v>669000000</v>
      </c>
      <c r="N21" s="173">
        <f t="shared" si="9"/>
        <v>255314074</v>
      </c>
      <c r="O21" s="173">
        <f t="shared" si="9"/>
        <v>0</v>
      </c>
      <c r="P21" s="173">
        <f t="shared" si="9"/>
        <v>0</v>
      </c>
      <c r="Q21" s="173">
        <f t="shared" si="9"/>
        <v>0</v>
      </c>
      <c r="R21" s="173">
        <f t="shared" si="9"/>
        <v>0</v>
      </c>
      <c r="S21" s="173">
        <f t="shared" si="9"/>
        <v>0</v>
      </c>
      <c r="T21" s="173">
        <f t="shared" si="9"/>
        <v>0</v>
      </c>
      <c r="U21" s="173">
        <f t="shared" si="9"/>
        <v>6703815000</v>
      </c>
      <c r="V21" s="173">
        <f t="shared" si="9"/>
        <v>0</v>
      </c>
      <c r="W21" s="173">
        <f t="shared" si="9"/>
        <v>0</v>
      </c>
      <c r="X21" s="173">
        <f t="shared" si="9"/>
        <v>0</v>
      </c>
      <c r="Y21" s="173">
        <f t="shared" si="9"/>
        <v>0</v>
      </c>
      <c r="Z21" s="173">
        <f t="shared" si="9"/>
        <v>0</v>
      </c>
      <c r="AA21" s="173">
        <f t="shared" si="9"/>
        <v>0</v>
      </c>
      <c r="AB21" s="173">
        <f t="shared" si="9"/>
        <v>0</v>
      </c>
      <c r="AC21" s="173">
        <f t="shared" si="9"/>
        <v>0</v>
      </c>
      <c r="AD21" s="173">
        <f t="shared" si="9"/>
        <v>0</v>
      </c>
      <c r="AE21" s="173">
        <f t="shared" si="9"/>
        <v>0</v>
      </c>
      <c r="AF21" s="173">
        <f t="shared" si="9"/>
        <v>0</v>
      </c>
      <c r="AG21" s="173">
        <f t="shared" si="9"/>
        <v>0</v>
      </c>
      <c r="AH21" s="173">
        <f t="shared" si="9"/>
        <v>0</v>
      </c>
      <c r="AI21" s="173">
        <f t="shared" si="9"/>
        <v>0</v>
      </c>
      <c r="AJ21" s="173">
        <f t="shared" si="9"/>
        <v>0</v>
      </c>
      <c r="AK21" s="173">
        <f t="shared" si="9"/>
        <v>0</v>
      </c>
      <c r="AL21" s="173">
        <f t="shared" si="9"/>
        <v>0</v>
      </c>
      <c r="AM21" s="173">
        <f t="shared" si="9"/>
        <v>0</v>
      </c>
      <c r="AN21" s="173">
        <f t="shared" si="9"/>
        <v>0</v>
      </c>
      <c r="AO21" s="173">
        <f t="shared" si="9"/>
        <v>0</v>
      </c>
      <c r="AP21" s="173">
        <f t="shared" si="9"/>
        <v>0</v>
      </c>
      <c r="AQ21" s="173">
        <f t="shared" si="9"/>
        <v>0</v>
      </c>
      <c r="AR21" s="173">
        <f t="shared" si="9"/>
        <v>0</v>
      </c>
      <c r="AS21" s="173">
        <f t="shared" si="9"/>
        <v>0</v>
      </c>
      <c r="AT21" s="173">
        <f t="shared" si="9"/>
        <v>37449000000</v>
      </c>
      <c r="AU21" s="173">
        <f t="shared" si="9"/>
        <v>0</v>
      </c>
      <c r="AV21" s="173">
        <f t="shared" si="9"/>
        <v>0</v>
      </c>
      <c r="AW21" s="173">
        <f t="shared" si="9"/>
        <v>0</v>
      </c>
      <c r="AX21" s="173">
        <f t="shared" si="9"/>
        <v>0</v>
      </c>
      <c r="AY21" s="173">
        <f t="shared" si="9"/>
        <v>0</v>
      </c>
      <c r="AZ21" s="173">
        <f t="shared" si="9"/>
        <v>0</v>
      </c>
      <c r="BA21" s="173">
        <f t="shared" si="9"/>
        <v>0</v>
      </c>
      <c r="BB21" s="173">
        <f t="shared" si="9"/>
        <v>0</v>
      </c>
      <c r="BC21" s="173">
        <f t="shared" si="9"/>
        <v>0</v>
      </c>
      <c r="BD21" s="173">
        <f t="shared" si="9"/>
        <v>0</v>
      </c>
      <c r="BE21" s="173">
        <f t="shared" si="9"/>
        <v>0</v>
      </c>
      <c r="BF21" s="173">
        <f t="shared" si="9"/>
        <v>0</v>
      </c>
      <c r="BG21" s="173">
        <f t="shared" si="9"/>
        <v>0</v>
      </c>
      <c r="BH21" s="173">
        <f t="shared" si="9"/>
        <v>0</v>
      </c>
      <c r="BI21" s="173">
        <f t="shared" si="9"/>
        <v>0</v>
      </c>
      <c r="BJ21" s="173">
        <f t="shared" si="9"/>
        <v>0</v>
      </c>
      <c r="BK21" s="173">
        <f t="shared" si="9"/>
        <v>0</v>
      </c>
      <c r="BL21" s="173">
        <f t="shared" si="9"/>
        <v>0</v>
      </c>
      <c r="BM21" s="173">
        <f t="shared" si="9"/>
        <v>0</v>
      </c>
      <c r="BN21" s="173">
        <f t="shared" si="9"/>
        <v>0</v>
      </c>
      <c r="BO21" s="173">
        <f t="shared" si="9"/>
        <v>0</v>
      </c>
      <c r="BP21" s="173">
        <f t="shared" si="9"/>
        <v>0</v>
      </c>
      <c r="BQ21" s="173">
        <f t="shared" si="9"/>
        <v>0</v>
      </c>
      <c r="BR21" s="173">
        <f t="shared" si="9"/>
        <v>0</v>
      </c>
      <c r="BS21" s="173">
        <f t="shared" si="9"/>
        <v>33811000000</v>
      </c>
      <c r="BT21" s="173">
        <f t="shared" si="9"/>
        <v>0</v>
      </c>
      <c r="BU21" s="173">
        <f t="shared" si="9"/>
        <v>0</v>
      </c>
      <c r="BV21" s="173">
        <f t="shared" si="9"/>
        <v>0</v>
      </c>
      <c r="BW21" s="173">
        <f t="shared" si="9"/>
        <v>0</v>
      </c>
      <c r="BX21" s="173">
        <f t="shared" si="9"/>
        <v>0</v>
      </c>
      <c r="BY21" s="173">
        <f t="shared" si="7"/>
        <v>0</v>
      </c>
      <c r="BZ21" s="173">
        <f t="shared" si="7"/>
        <v>0</v>
      </c>
      <c r="CA21" s="173">
        <f t="shared" si="7"/>
        <v>0</v>
      </c>
      <c r="CB21" s="173">
        <f t="shared" si="7"/>
        <v>0</v>
      </c>
      <c r="CC21" s="173">
        <f t="shared" si="7"/>
        <v>0</v>
      </c>
      <c r="CD21" s="173">
        <f t="shared" si="7"/>
        <v>0</v>
      </c>
      <c r="CE21" s="173">
        <f t="shared" si="7"/>
        <v>0</v>
      </c>
      <c r="CF21" s="173">
        <f t="shared" si="7"/>
        <v>0</v>
      </c>
      <c r="CG21" s="173">
        <f t="shared" si="7"/>
        <v>0</v>
      </c>
      <c r="CH21" s="173">
        <f t="shared" si="7"/>
        <v>0</v>
      </c>
      <c r="CI21" s="173">
        <f t="shared" si="7"/>
        <v>0</v>
      </c>
      <c r="CJ21" s="173">
        <f t="shared" si="7"/>
        <v>0</v>
      </c>
      <c r="CK21" s="173">
        <f t="shared" si="7"/>
        <v>0</v>
      </c>
      <c r="CL21" s="173">
        <f t="shared" si="7"/>
        <v>0</v>
      </c>
      <c r="CM21" s="173">
        <f t="shared" si="7"/>
        <v>0</v>
      </c>
      <c r="CN21" s="173">
        <f t="shared" si="7"/>
        <v>0</v>
      </c>
      <c r="CO21" s="173">
        <f t="shared" si="7"/>
        <v>0</v>
      </c>
      <c r="CP21" s="173">
        <f t="shared" si="7"/>
        <v>0</v>
      </c>
      <c r="CQ21" s="173">
        <f t="shared" si="7"/>
        <v>0</v>
      </c>
      <c r="CR21" s="173">
        <f t="shared" si="7"/>
        <v>6000000000</v>
      </c>
      <c r="CS21" s="173">
        <f t="shared" si="7"/>
        <v>0</v>
      </c>
      <c r="CT21" s="173">
        <f t="shared" si="7"/>
        <v>0</v>
      </c>
      <c r="CU21" s="173">
        <f t="shared" si="7"/>
        <v>0</v>
      </c>
      <c r="CV21" s="173">
        <f t="shared" si="7"/>
        <v>0</v>
      </c>
      <c r="CW21" s="173">
        <f t="shared" si="7"/>
        <v>0</v>
      </c>
      <c r="CX21" s="173">
        <f t="shared" si="7"/>
        <v>0</v>
      </c>
      <c r="CY21" s="173">
        <f t="shared" si="7"/>
        <v>0</v>
      </c>
      <c r="CZ21" s="173">
        <f t="shared" si="7"/>
        <v>0</v>
      </c>
      <c r="DA21" s="173">
        <f t="shared" si="7"/>
        <v>0</v>
      </c>
      <c r="DB21" s="173">
        <f t="shared" si="7"/>
        <v>0</v>
      </c>
      <c r="DC21" s="173">
        <f t="shared" si="7"/>
        <v>0</v>
      </c>
      <c r="DD21" s="173">
        <f t="shared" si="7"/>
        <v>0</v>
      </c>
      <c r="DE21" s="173">
        <f t="shared" si="7"/>
        <v>0</v>
      </c>
      <c r="DF21" s="173">
        <f t="shared" si="7"/>
        <v>0</v>
      </c>
      <c r="DG21" s="173">
        <f t="shared" si="7"/>
        <v>0</v>
      </c>
      <c r="DH21" s="173">
        <f t="shared" si="7"/>
        <v>0</v>
      </c>
      <c r="DI21" s="173">
        <f t="shared" si="7"/>
        <v>0</v>
      </c>
      <c r="DJ21" s="173">
        <f t="shared" si="7"/>
        <v>0</v>
      </c>
      <c r="DK21" s="173">
        <f t="shared" si="7"/>
        <v>0</v>
      </c>
      <c r="DL21" s="173">
        <f t="shared" si="7"/>
        <v>0</v>
      </c>
      <c r="DM21" s="173">
        <f t="shared" si="7"/>
        <v>0</v>
      </c>
      <c r="DN21" s="173">
        <f t="shared" si="7"/>
        <v>0</v>
      </c>
      <c r="DO21" s="173">
        <f t="shared" si="7"/>
        <v>0</v>
      </c>
      <c r="DP21" s="173">
        <f t="shared" si="7"/>
        <v>0</v>
      </c>
      <c r="DQ21" s="173">
        <f t="shared" si="7"/>
        <v>0</v>
      </c>
      <c r="DR21" s="173">
        <f t="shared" si="7"/>
        <v>0</v>
      </c>
      <c r="DS21" s="173">
        <f t="shared" si="7"/>
        <v>0</v>
      </c>
      <c r="DT21" s="173">
        <f t="shared" si="7"/>
        <v>0</v>
      </c>
      <c r="DU21" s="173">
        <f t="shared" si="7"/>
        <v>0</v>
      </c>
      <c r="DV21" s="173">
        <f t="shared" si="7"/>
        <v>0</v>
      </c>
      <c r="DW21" s="173">
        <f t="shared" si="7"/>
        <v>0</v>
      </c>
      <c r="DX21" s="173">
        <f t="shared" si="7"/>
        <v>156704000</v>
      </c>
      <c r="DY21" s="173">
        <f t="shared" si="7"/>
        <v>255314074</v>
      </c>
      <c r="DZ21" s="144"/>
      <c r="EA21" s="144"/>
      <c r="EB21" s="144"/>
      <c r="EC21" s="170">
        <f>DY21/M21</f>
        <v>0.3816353871449925</v>
      </c>
      <c r="ED21" s="170">
        <f>DY21/G21</f>
        <v>0.0030167267152817734</v>
      </c>
      <c r="EE21" s="270"/>
      <c r="EF21" s="261"/>
      <c r="EG21" s="261"/>
      <c r="EH21" s="250"/>
      <c r="EI21" s="250"/>
      <c r="EJ21" s="250"/>
      <c r="EK21" s="331"/>
      <c r="EL21" s="331"/>
      <c r="EM21" s="250"/>
      <c r="EN21" s="337"/>
    </row>
    <row r="22" spans="1:144" s="44" customFormat="1" ht="63.75" customHeight="1">
      <c r="A22" s="253"/>
      <c r="B22" s="249">
        <v>3</v>
      </c>
      <c r="C22" s="268" t="s">
        <v>317</v>
      </c>
      <c r="D22" s="251" t="s">
        <v>142</v>
      </c>
      <c r="E22" s="251">
        <v>207</v>
      </c>
      <c r="F22" s="150" t="s">
        <v>85</v>
      </c>
      <c r="G22" s="146">
        <f>+H22+U22+AT22+BS22+CR22</f>
        <v>100</v>
      </c>
      <c r="H22" s="176">
        <v>5</v>
      </c>
      <c r="I22" s="176">
        <v>5</v>
      </c>
      <c r="J22" s="47"/>
      <c r="K22" s="47">
        <v>5</v>
      </c>
      <c r="L22" s="47">
        <v>0</v>
      </c>
      <c r="M22" s="47">
        <v>5</v>
      </c>
      <c r="N22" s="47">
        <v>0</v>
      </c>
      <c r="O22" s="47"/>
      <c r="P22" s="47"/>
      <c r="Q22" s="47"/>
      <c r="R22" s="47"/>
      <c r="S22" s="47"/>
      <c r="T22" s="47"/>
      <c r="U22" s="176">
        <v>20</v>
      </c>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176">
        <v>20</v>
      </c>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176">
        <v>30</v>
      </c>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176">
        <v>25</v>
      </c>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147"/>
      <c r="DR22" s="147"/>
      <c r="DS22" s="147"/>
      <c r="DT22" s="147"/>
      <c r="DU22" s="147"/>
      <c r="DV22" s="147"/>
      <c r="DW22" s="147">
        <v>0</v>
      </c>
      <c r="DX22" s="47">
        <v>0</v>
      </c>
      <c r="DY22" s="148">
        <v>0</v>
      </c>
      <c r="DZ22" s="48"/>
      <c r="EA22" s="48"/>
      <c r="EB22" s="147"/>
      <c r="EC22" s="164">
        <f>DY22/M22</f>
        <v>0</v>
      </c>
      <c r="ED22" s="164">
        <f>DY22/G22</f>
        <v>0</v>
      </c>
      <c r="EE22" s="265" t="s">
        <v>216</v>
      </c>
      <c r="EF22" s="262" t="s">
        <v>217</v>
      </c>
      <c r="EG22" s="262" t="s">
        <v>218</v>
      </c>
      <c r="EH22" s="244" t="s">
        <v>219</v>
      </c>
      <c r="EI22" s="244" t="s">
        <v>221</v>
      </c>
      <c r="EJ22" s="244" t="s">
        <v>308</v>
      </c>
      <c r="EK22" s="262" t="s">
        <v>304</v>
      </c>
      <c r="EL22" s="262" t="s">
        <v>309</v>
      </c>
      <c r="EM22" s="244" t="s">
        <v>219</v>
      </c>
      <c r="EN22" s="333" t="s">
        <v>221</v>
      </c>
    </row>
    <row r="23" spans="1:144" s="44" customFormat="1" ht="66.75" customHeight="1">
      <c r="A23" s="253"/>
      <c r="B23" s="249"/>
      <c r="C23" s="268"/>
      <c r="D23" s="251"/>
      <c r="E23" s="251"/>
      <c r="F23" s="151" t="s">
        <v>6</v>
      </c>
      <c r="G23" s="99">
        <f>+M23+U23+AT23+BS23+CR23</f>
        <v>39214759000</v>
      </c>
      <c r="H23" s="174">
        <v>550000000</v>
      </c>
      <c r="I23" s="174">
        <v>550000000</v>
      </c>
      <c r="J23" s="46">
        <v>0</v>
      </c>
      <c r="K23" s="175">
        <v>550000000</v>
      </c>
      <c r="L23" s="72">
        <v>124132000</v>
      </c>
      <c r="M23" s="46">
        <v>450000000</v>
      </c>
      <c r="N23" s="46">
        <v>124132000</v>
      </c>
      <c r="O23" s="46"/>
      <c r="P23" s="46"/>
      <c r="Q23" s="46"/>
      <c r="R23" s="46"/>
      <c r="S23" s="46"/>
      <c r="T23" s="46"/>
      <c r="U23" s="174">
        <v>11225759000</v>
      </c>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174">
        <v>8400000000</v>
      </c>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174">
        <v>12800000000</v>
      </c>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174">
        <v>6339000000</v>
      </c>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v>0</v>
      </c>
      <c r="DX23" s="46">
        <f t="shared" si="5"/>
        <v>124132000</v>
      </c>
      <c r="DY23" s="49">
        <v>124132000</v>
      </c>
      <c r="DZ23" s="49"/>
      <c r="EA23" s="49"/>
      <c r="EB23" s="143"/>
      <c r="EC23" s="141">
        <f>DY23/M23</f>
        <v>0.27584888888888887</v>
      </c>
      <c r="ED23" s="141">
        <f>DY23/G23</f>
        <v>0.0031654408484315818</v>
      </c>
      <c r="EE23" s="266"/>
      <c r="EF23" s="263"/>
      <c r="EG23" s="263"/>
      <c r="EH23" s="245"/>
      <c r="EI23" s="247"/>
      <c r="EJ23" s="245"/>
      <c r="EK23" s="263"/>
      <c r="EL23" s="263"/>
      <c r="EM23" s="245"/>
      <c r="EN23" s="336"/>
    </row>
    <row r="24" spans="1:144" s="44" customFormat="1" ht="53.25" customHeight="1">
      <c r="A24" s="253"/>
      <c r="B24" s="249"/>
      <c r="C24" s="268"/>
      <c r="D24" s="251"/>
      <c r="E24" s="251"/>
      <c r="F24" s="152" t="s">
        <v>86</v>
      </c>
      <c r="G24" s="142"/>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143"/>
      <c r="DR24" s="143"/>
      <c r="DS24" s="143"/>
      <c r="DT24" s="143"/>
      <c r="DU24" s="143"/>
      <c r="DV24" s="143"/>
      <c r="DW24" s="143"/>
      <c r="DX24" s="46"/>
      <c r="DY24" s="49"/>
      <c r="DZ24" s="49"/>
      <c r="EA24" s="49"/>
      <c r="EB24" s="143"/>
      <c r="EC24" s="141"/>
      <c r="ED24" s="141"/>
      <c r="EE24" s="266"/>
      <c r="EF24" s="263"/>
      <c r="EG24" s="263"/>
      <c r="EH24" s="245"/>
      <c r="EI24" s="247"/>
      <c r="EJ24" s="245"/>
      <c r="EK24" s="263"/>
      <c r="EL24" s="263"/>
      <c r="EM24" s="245"/>
      <c r="EN24" s="336"/>
    </row>
    <row r="25" spans="1:144" s="44" customFormat="1" ht="62.25" customHeight="1">
      <c r="A25" s="253"/>
      <c r="B25" s="249"/>
      <c r="C25" s="268"/>
      <c r="D25" s="251"/>
      <c r="E25" s="251"/>
      <c r="F25" s="151" t="s">
        <v>7</v>
      </c>
      <c r="G25" s="142"/>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46"/>
      <c r="DR25" s="46"/>
      <c r="DS25" s="46"/>
      <c r="DT25" s="46"/>
      <c r="DU25" s="46"/>
      <c r="DV25" s="46"/>
      <c r="DW25" s="46"/>
      <c r="DX25" s="46"/>
      <c r="DY25" s="49"/>
      <c r="DZ25" s="49"/>
      <c r="EA25" s="49"/>
      <c r="EB25" s="143"/>
      <c r="EC25" s="141"/>
      <c r="ED25" s="141"/>
      <c r="EE25" s="266"/>
      <c r="EF25" s="263"/>
      <c r="EG25" s="263"/>
      <c r="EH25" s="245"/>
      <c r="EI25" s="247"/>
      <c r="EJ25" s="245"/>
      <c r="EK25" s="263"/>
      <c r="EL25" s="263"/>
      <c r="EM25" s="245"/>
      <c r="EN25" s="336"/>
    </row>
    <row r="26" spans="1:144" s="44" customFormat="1" ht="54.75" customHeight="1">
      <c r="A26" s="253"/>
      <c r="B26" s="249"/>
      <c r="C26" s="268"/>
      <c r="D26" s="251"/>
      <c r="E26" s="251"/>
      <c r="F26" s="152" t="s">
        <v>87</v>
      </c>
      <c r="G26" s="165">
        <f>+G22</f>
        <v>100</v>
      </c>
      <c r="H26" s="163">
        <f aca="true" t="shared" si="10" ref="H26:BS26">+H22</f>
        <v>5</v>
      </c>
      <c r="I26" s="163">
        <f t="shared" si="10"/>
        <v>5</v>
      </c>
      <c r="J26" s="163">
        <f t="shared" si="10"/>
        <v>0</v>
      </c>
      <c r="K26" s="163">
        <f t="shared" si="10"/>
        <v>5</v>
      </c>
      <c r="L26" s="163">
        <f t="shared" si="10"/>
        <v>0</v>
      </c>
      <c r="M26" s="163">
        <f t="shared" si="10"/>
        <v>5</v>
      </c>
      <c r="N26" s="163">
        <f t="shared" si="10"/>
        <v>0</v>
      </c>
      <c r="O26" s="163">
        <f t="shared" si="10"/>
        <v>0</v>
      </c>
      <c r="P26" s="163">
        <f t="shared" si="10"/>
        <v>0</v>
      </c>
      <c r="Q26" s="163">
        <f t="shared" si="10"/>
        <v>0</v>
      </c>
      <c r="R26" s="163">
        <f t="shared" si="10"/>
        <v>0</v>
      </c>
      <c r="S26" s="163">
        <f t="shared" si="10"/>
        <v>0</v>
      </c>
      <c r="T26" s="163">
        <f t="shared" si="10"/>
        <v>0</v>
      </c>
      <c r="U26" s="163">
        <f t="shared" si="10"/>
        <v>20</v>
      </c>
      <c r="V26" s="163">
        <f t="shared" si="10"/>
        <v>0</v>
      </c>
      <c r="W26" s="163">
        <f t="shared" si="10"/>
        <v>0</v>
      </c>
      <c r="X26" s="163">
        <f t="shared" si="10"/>
        <v>0</v>
      </c>
      <c r="Y26" s="163">
        <f t="shared" si="10"/>
        <v>0</v>
      </c>
      <c r="Z26" s="163">
        <f t="shared" si="10"/>
        <v>0</v>
      </c>
      <c r="AA26" s="163">
        <f t="shared" si="10"/>
        <v>0</v>
      </c>
      <c r="AB26" s="163">
        <f t="shared" si="10"/>
        <v>0</v>
      </c>
      <c r="AC26" s="163">
        <f t="shared" si="10"/>
        <v>0</v>
      </c>
      <c r="AD26" s="163">
        <f t="shared" si="10"/>
        <v>0</v>
      </c>
      <c r="AE26" s="163">
        <f t="shared" si="10"/>
        <v>0</v>
      </c>
      <c r="AF26" s="163">
        <f t="shared" si="10"/>
        <v>0</v>
      </c>
      <c r="AG26" s="163">
        <f t="shared" si="10"/>
        <v>0</v>
      </c>
      <c r="AH26" s="163">
        <f t="shared" si="10"/>
        <v>0</v>
      </c>
      <c r="AI26" s="163">
        <f t="shared" si="10"/>
        <v>0</v>
      </c>
      <c r="AJ26" s="163">
        <f t="shared" si="10"/>
        <v>0</v>
      </c>
      <c r="AK26" s="163">
        <f t="shared" si="10"/>
        <v>0</v>
      </c>
      <c r="AL26" s="163">
        <f t="shared" si="10"/>
        <v>0</v>
      </c>
      <c r="AM26" s="163">
        <f t="shared" si="10"/>
        <v>0</v>
      </c>
      <c r="AN26" s="163">
        <f t="shared" si="10"/>
        <v>0</v>
      </c>
      <c r="AO26" s="163">
        <f t="shared" si="10"/>
        <v>0</v>
      </c>
      <c r="AP26" s="163">
        <f t="shared" si="10"/>
        <v>0</v>
      </c>
      <c r="AQ26" s="163">
        <f t="shared" si="10"/>
        <v>0</v>
      </c>
      <c r="AR26" s="163">
        <f t="shared" si="10"/>
        <v>0</v>
      </c>
      <c r="AS26" s="163">
        <f t="shared" si="10"/>
        <v>0</v>
      </c>
      <c r="AT26" s="163">
        <f t="shared" si="10"/>
        <v>20</v>
      </c>
      <c r="AU26" s="163">
        <f t="shared" si="10"/>
        <v>0</v>
      </c>
      <c r="AV26" s="163">
        <f t="shared" si="10"/>
        <v>0</v>
      </c>
      <c r="AW26" s="163">
        <f t="shared" si="10"/>
        <v>0</v>
      </c>
      <c r="AX26" s="163">
        <f t="shared" si="10"/>
        <v>0</v>
      </c>
      <c r="AY26" s="163">
        <f t="shared" si="10"/>
        <v>0</v>
      </c>
      <c r="AZ26" s="163">
        <f t="shared" si="10"/>
        <v>0</v>
      </c>
      <c r="BA26" s="163">
        <f t="shared" si="10"/>
        <v>0</v>
      </c>
      <c r="BB26" s="163">
        <f t="shared" si="10"/>
        <v>0</v>
      </c>
      <c r="BC26" s="163">
        <f t="shared" si="10"/>
        <v>0</v>
      </c>
      <c r="BD26" s="163">
        <f t="shared" si="10"/>
        <v>0</v>
      </c>
      <c r="BE26" s="163">
        <f t="shared" si="10"/>
        <v>0</v>
      </c>
      <c r="BF26" s="163">
        <f t="shared" si="10"/>
        <v>0</v>
      </c>
      <c r="BG26" s="163">
        <f t="shared" si="10"/>
        <v>0</v>
      </c>
      <c r="BH26" s="163">
        <f t="shared" si="10"/>
        <v>0</v>
      </c>
      <c r="BI26" s="163">
        <f t="shared" si="10"/>
        <v>0</v>
      </c>
      <c r="BJ26" s="163">
        <f t="shared" si="10"/>
        <v>0</v>
      </c>
      <c r="BK26" s="163">
        <f t="shared" si="10"/>
        <v>0</v>
      </c>
      <c r="BL26" s="163">
        <f t="shared" si="10"/>
        <v>0</v>
      </c>
      <c r="BM26" s="163">
        <f t="shared" si="10"/>
        <v>0</v>
      </c>
      <c r="BN26" s="163">
        <f t="shared" si="10"/>
        <v>0</v>
      </c>
      <c r="BO26" s="163">
        <f t="shared" si="10"/>
        <v>0</v>
      </c>
      <c r="BP26" s="163">
        <f t="shared" si="10"/>
        <v>0</v>
      </c>
      <c r="BQ26" s="163">
        <f t="shared" si="10"/>
        <v>0</v>
      </c>
      <c r="BR26" s="163">
        <f t="shared" si="10"/>
        <v>0</v>
      </c>
      <c r="BS26" s="163">
        <f t="shared" si="10"/>
        <v>30</v>
      </c>
      <c r="BT26" s="163">
        <f aca="true" t="shared" si="11" ref="BT26:DY27">+BT22</f>
        <v>0</v>
      </c>
      <c r="BU26" s="163">
        <f t="shared" si="11"/>
        <v>0</v>
      </c>
      <c r="BV26" s="163">
        <f t="shared" si="11"/>
        <v>0</v>
      </c>
      <c r="BW26" s="163">
        <f t="shared" si="11"/>
        <v>0</v>
      </c>
      <c r="BX26" s="163">
        <f t="shared" si="11"/>
        <v>0</v>
      </c>
      <c r="BY26" s="163">
        <f t="shared" si="11"/>
        <v>0</v>
      </c>
      <c r="BZ26" s="163">
        <f t="shared" si="11"/>
        <v>0</v>
      </c>
      <c r="CA26" s="163">
        <f t="shared" si="11"/>
        <v>0</v>
      </c>
      <c r="CB26" s="163">
        <f t="shared" si="11"/>
        <v>0</v>
      </c>
      <c r="CC26" s="163">
        <f t="shared" si="11"/>
        <v>0</v>
      </c>
      <c r="CD26" s="163">
        <f t="shared" si="11"/>
        <v>0</v>
      </c>
      <c r="CE26" s="163">
        <f t="shared" si="11"/>
        <v>0</v>
      </c>
      <c r="CF26" s="163">
        <f t="shared" si="11"/>
        <v>0</v>
      </c>
      <c r="CG26" s="163">
        <f t="shared" si="11"/>
        <v>0</v>
      </c>
      <c r="CH26" s="163">
        <f t="shared" si="11"/>
        <v>0</v>
      </c>
      <c r="CI26" s="163">
        <f t="shared" si="11"/>
        <v>0</v>
      </c>
      <c r="CJ26" s="163">
        <f t="shared" si="11"/>
        <v>0</v>
      </c>
      <c r="CK26" s="163">
        <f t="shared" si="11"/>
        <v>0</v>
      </c>
      <c r="CL26" s="163">
        <f t="shared" si="11"/>
        <v>0</v>
      </c>
      <c r="CM26" s="163">
        <f t="shared" si="11"/>
        <v>0</v>
      </c>
      <c r="CN26" s="163">
        <f t="shared" si="11"/>
        <v>0</v>
      </c>
      <c r="CO26" s="163">
        <f t="shared" si="11"/>
        <v>0</v>
      </c>
      <c r="CP26" s="163">
        <f t="shared" si="11"/>
        <v>0</v>
      </c>
      <c r="CQ26" s="163">
        <f t="shared" si="11"/>
        <v>0</v>
      </c>
      <c r="CR26" s="163">
        <f t="shared" si="11"/>
        <v>25</v>
      </c>
      <c r="CS26" s="163">
        <f t="shared" si="11"/>
        <v>0</v>
      </c>
      <c r="CT26" s="163">
        <f t="shared" si="11"/>
        <v>0</v>
      </c>
      <c r="CU26" s="163">
        <f t="shared" si="11"/>
        <v>0</v>
      </c>
      <c r="CV26" s="163">
        <f t="shared" si="11"/>
        <v>0</v>
      </c>
      <c r="CW26" s="163">
        <f t="shared" si="11"/>
        <v>0</v>
      </c>
      <c r="CX26" s="163">
        <f t="shared" si="11"/>
        <v>0</v>
      </c>
      <c r="CY26" s="163">
        <f t="shared" si="11"/>
        <v>0</v>
      </c>
      <c r="CZ26" s="163">
        <f t="shared" si="11"/>
        <v>0</v>
      </c>
      <c r="DA26" s="163">
        <f t="shared" si="11"/>
        <v>0</v>
      </c>
      <c r="DB26" s="163">
        <f t="shared" si="11"/>
        <v>0</v>
      </c>
      <c r="DC26" s="163">
        <f t="shared" si="11"/>
        <v>0</v>
      </c>
      <c r="DD26" s="163">
        <f t="shared" si="11"/>
        <v>0</v>
      </c>
      <c r="DE26" s="163">
        <f t="shared" si="11"/>
        <v>0</v>
      </c>
      <c r="DF26" s="163">
        <f t="shared" si="11"/>
        <v>0</v>
      </c>
      <c r="DG26" s="163">
        <f t="shared" si="11"/>
        <v>0</v>
      </c>
      <c r="DH26" s="163">
        <f t="shared" si="11"/>
        <v>0</v>
      </c>
      <c r="DI26" s="163">
        <f t="shared" si="11"/>
        <v>0</v>
      </c>
      <c r="DJ26" s="163">
        <f t="shared" si="11"/>
        <v>0</v>
      </c>
      <c r="DK26" s="163">
        <f t="shared" si="11"/>
        <v>0</v>
      </c>
      <c r="DL26" s="163">
        <f t="shared" si="11"/>
        <v>0</v>
      </c>
      <c r="DM26" s="163">
        <f t="shared" si="11"/>
        <v>0</v>
      </c>
      <c r="DN26" s="163">
        <f t="shared" si="11"/>
        <v>0</v>
      </c>
      <c r="DO26" s="163">
        <f t="shared" si="11"/>
        <v>0</v>
      </c>
      <c r="DP26" s="163">
        <f t="shared" si="11"/>
        <v>0</v>
      </c>
      <c r="DQ26" s="163">
        <f t="shared" si="11"/>
        <v>0</v>
      </c>
      <c r="DR26" s="163">
        <f t="shared" si="11"/>
        <v>0</v>
      </c>
      <c r="DS26" s="163">
        <f t="shared" si="11"/>
        <v>0</v>
      </c>
      <c r="DT26" s="163">
        <f t="shared" si="11"/>
        <v>0</v>
      </c>
      <c r="DU26" s="163">
        <f t="shared" si="11"/>
        <v>0</v>
      </c>
      <c r="DV26" s="163">
        <f t="shared" si="11"/>
        <v>0</v>
      </c>
      <c r="DW26" s="163">
        <f t="shared" si="11"/>
        <v>0</v>
      </c>
      <c r="DX26" s="163">
        <f t="shared" si="11"/>
        <v>0</v>
      </c>
      <c r="DY26" s="163">
        <f t="shared" si="11"/>
        <v>0</v>
      </c>
      <c r="DZ26" s="49"/>
      <c r="EA26" s="49"/>
      <c r="EB26" s="143"/>
      <c r="EC26" s="141">
        <f>DY26/M26</f>
        <v>0</v>
      </c>
      <c r="ED26" s="141">
        <f>DY26/G26</f>
        <v>0</v>
      </c>
      <c r="EE26" s="266"/>
      <c r="EF26" s="263"/>
      <c r="EG26" s="263"/>
      <c r="EH26" s="245"/>
      <c r="EI26" s="247"/>
      <c r="EJ26" s="245"/>
      <c r="EK26" s="263"/>
      <c r="EL26" s="263"/>
      <c r="EM26" s="245"/>
      <c r="EN26" s="336"/>
    </row>
    <row r="27" spans="1:144" s="44" customFormat="1" ht="63.75" customHeight="1" thickBot="1">
      <c r="A27" s="254"/>
      <c r="B27" s="249"/>
      <c r="C27" s="268"/>
      <c r="D27" s="251"/>
      <c r="E27" s="251"/>
      <c r="F27" s="153" t="s">
        <v>89</v>
      </c>
      <c r="G27" s="172">
        <f>+G23</f>
        <v>39214759000</v>
      </c>
      <c r="H27" s="173">
        <f aca="true" t="shared" si="12" ref="H27:BS27">+H23</f>
        <v>550000000</v>
      </c>
      <c r="I27" s="173">
        <f t="shared" si="12"/>
        <v>550000000</v>
      </c>
      <c r="J27" s="173">
        <f t="shared" si="12"/>
        <v>0</v>
      </c>
      <c r="K27" s="173">
        <v>550000000</v>
      </c>
      <c r="L27" s="173">
        <f t="shared" si="12"/>
        <v>124132000</v>
      </c>
      <c r="M27" s="173">
        <f t="shared" si="12"/>
        <v>450000000</v>
      </c>
      <c r="N27" s="173">
        <f t="shared" si="12"/>
        <v>124132000</v>
      </c>
      <c r="O27" s="173">
        <f t="shared" si="12"/>
        <v>0</v>
      </c>
      <c r="P27" s="173">
        <f t="shared" si="12"/>
        <v>0</v>
      </c>
      <c r="Q27" s="173">
        <f t="shared" si="12"/>
        <v>0</v>
      </c>
      <c r="R27" s="173">
        <f t="shared" si="12"/>
        <v>0</v>
      </c>
      <c r="S27" s="173">
        <f t="shared" si="12"/>
        <v>0</v>
      </c>
      <c r="T27" s="173">
        <f t="shared" si="12"/>
        <v>0</v>
      </c>
      <c r="U27" s="173">
        <f t="shared" si="12"/>
        <v>11225759000</v>
      </c>
      <c r="V27" s="173">
        <f t="shared" si="12"/>
        <v>0</v>
      </c>
      <c r="W27" s="173">
        <f t="shared" si="12"/>
        <v>0</v>
      </c>
      <c r="X27" s="173">
        <f t="shared" si="12"/>
        <v>0</v>
      </c>
      <c r="Y27" s="173">
        <f t="shared" si="12"/>
        <v>0</v>
      </c>
      <c r="Z27" s="173">
        <f t="shared" si="12"/>
        <v>0</v>
      </c>
      <c r="AA27" s="173">
        <f t="shared" si="12"/>
        <v>0</v>
      </c>
      <c r="AB27" s="173">
        <f t="shared" si="12"/>
        <v>0</v>
      </c>
      <c r="AC27" s="173">
        <f t="shared" si="12"/>
        <v>0</v>
      </c>
      <c r="AD27" s="173">
        <f t="shared" si="12"/>
        <v>0</v>
      </c>
      <c r="AE27" s="173">
        <f t="shared" si="12"/>
        <v>0</v>
      </c>
      <c r="AF27" s="173">
        <f t="shared" si="12"/>
        <v>0</v>
      </c>
      <c r="AG27" s="173">
        <f t="shared" si="12"/>
        <v>0</v>
      </c>
      <c r="AH27" s="173">
        <f t="shared" si="12"/>
        <v>0</v>
      </c>
      <c r="AI27" s="173">
        <f t="shared" si="12"/>
        <v>0</v>
      </c>
      <c r="AJ27" s="173">
        <f t="shared" si="12"/>
        <v>0</v>
      </c>
      <c r="AK27" s="173">
        <f t="shared" si="12"/>
        <v>0</v>
      </c>
      <c r="AL27" s="173">
        <f t="shared" si="12"/>
        <v>0</v>
      </c>
      <c r="AM27" s="173">
        <f t="shared" si="12"/>
        <v>0</v>
      </c>
      <c r="AN27" s="173">
        <f t="shared" si="12"/>
        <v>0</v>
      </c>
      <c r="AO27" s="173">
        <f t="shared" si="12"/>
        <v>0</v>
      </c>
      <c r="AP27" s="173">
        <f t="shared" si="12"/>
        <v>0</v>
      </c>
      <c r="AQ27" s="173">
        <f t="shared" si="12"/>
        <v>0</v>
      </c>
      <c r="AR27" s="173">
        <f t="shared" si="12"/>
        <v>0</v>
      </c>
      <c r="AS27" s="173">
        <f t="shared" si="12"/>
        <v>0</v>
      </c>
      <c r="AT27" s="173">
        <f t="shared" si="12"/>
        <v>8400000000</v>
      </c>
      <c r="AU27" s="173">
        <f t="shared" si="12"/>
        <v>0</v>
      </c>
      <c r="AV27" s="173">
        <f t="shared" si="12"/>
        <v>0</v>
      </c>
      <c r="AW27" s="173">
        <f t="shared" si="12"/>
        <v>0</v>
      </c>
      <c r="AX27" s="173">
        <f t="shared" si="12"/>
        <v>0</v>
      </c>
      <c r="AY27" s="173">
        <f t="shared" si="12"/>
        <v>0</v>
      </c>
      <c r="AZ27" s="173">
        <f t="shared" si="12"/>
        <v>0</v>
      </c>
      <c r="BA27" s="173">
        <f t="shared" si="12"/>
        <v>0</v>
      </c>
      <c r="BB27" s="173">
        <f t="shared" si="12"/>
        <v>0</v>
      </c>
      <c r="BC27" s="173">
        <f t="shared" si="12"/>
        <v>0</v>
      </c>
      <c r="BD27" s="173">
        <f t="shared" si="12"/>
        <v>0</v>
      </c>
      <c r="BE27" s="173">
        <f t="shared" si="12"/>
        <v>0</v>
      </c>
      <c r="BF27" s="173">
        <f t="shared" si="12"/>
        <v>0</v>
      </c>
      <c r="BG27" s="173">
        <f t="shared" si="12"/>
        <v>0</v>
      </c>
      <c r="BH27" s="173">
        <f t="shared" si="12"/>
        <v>0</v>
      </c>
      <c r="BI27" s="173">
        <f t="shared" si="12"/>
        <v>0</v>
      </c>
      <c r="BJ27" s="173">
        <f t="shared" si="12"/>
        <v>0</v>
      </c>
      <c r="BK27" s="173">
        <f t="shared" si="12"/>
        <v>0</v>
      </c>
      <c r="BL27" s="173">
        <f t="shared" si="12"/>
        <v>0</v>
      </c>
      <c r="BM27" s="173">
        <f t="shared" si="12"/>
        <v>0</v>
      </c>
      <c r="BN27" s="173">
        <f t="shared" si="12"/>
        <v>0</v>
      </c>
      <c r="BO27" s="173">
        <f t="shared" si="12"/>
        <v>0</v>
      </c>
      <c r="BP27" s="173">
        <f t="shared" si="12"/>
        <v>0</v>
      </c>
      <c r="BQ27" s="173">
        <f t="shared" si="12"/>
        <v>0</v>
      </c>
      <c r="BR27" s="173">
        <f t="shared" si="12"/>
        <v>0</v>
      </c>
      <c r="BS27" s="173">
        <f t="shared" si="12"/>
        <v>12800000000</v>
      </c>
      <c r="BT27" s="173">
        <f t="shared" si="11"/>
        <v>0</v>
      </c>
      <c r="BU27" s="173">
        <f t="shared" si="11"/>
        <v>0</v>
      </c>
      <c r="BV27" s="173">
        <f t="shared" si="11"/>
        <v>0</v>
      </c>
      <c r="BW27" s="173">
        <f t="shared" si="11"/>
        <v>0</v>
      </c>
      <c r="BX27" s="173">
        <f t="shared" si="11"/>
        <v>0</v>
      </c>
      <c r="BY27" s="173">
        <f t="shared" si="11"/>
        <v>0</v>
      </c>
      <c r="BZ27" s="173">
        <f t="shared" si="11"/>
        <v>0</v>
      </c>
      <c r="CA27" s="173">
        <f t="shared" si="11"/>
        <v>0</v>
      </c>
      <c r="CB27" s="173">
        <f t="shared" si="11"/>
        <v>0</v>
      </c>
      <c r="CC27" s="173">
        <f t="shared" si="11"/>
        <v>0</v>
      </c>
      <c r="CD27" s="173">
        <f t="shared" si="11"/>
        <v>0</v>
      </c>
      <c r="CE27" s="173">
        <f t="shared" si="11"/>
        <v>0</v>
      </c>
      <c r="CF27" s="173">
        <f t="shared" si="11"/>
        <v>0</v>
      </c>
      <c r="CG27" s="173">
        <f t="shared" si="11"/>
        <v>0</v>
      </c>
      <c r="CH27" s="173">
        <f t="shared" si="11"/>
        <v>0</v>
      </c>
      <c r="CI27" s="173">
        <f t="shared" si="11"/>
        <v>0</v>
      </c>
      <c r="CJ27" s="173">
        <f t="shared" si="11"/>
        <v>0</v>
      </c>
      <c r="CK27" s="173">
        <f t="shared" si="11"/>
        <v>0</v>
      </c>
      <c r="CL27" s="173">
        <f t="shared" si="11"/>
        <v>0</v>
      </c>
      <c r="CM27" s="173">
        <f t="shared" si="11"/>
        <v>0</v>
      </c>
      <c r="CN27" s="173">
        <f t="shared" si="11"/>
        <v>0</v>
      </c>
      <c r="CO27" s="173">
        <f t="shared" si="11"/>
        <v>0</v>
      </c>
      <c r="CP27" s="173">
        <f t="shared" si="11"/>
        <v>0</v>
      </c>
      <c r="CQ27" s="173">
        <f t="shared" si="11"/>
        <v>0</v>
      </c>
      <c r="CR27" s="173">
        <f t="shared" si="11"/>
        <v>6339000000</v>
      </c>
      <c r="CS27" s="173">
        <f t="shared" si="11"/>
        <v>0</v>
      </c>
      <c r="CT27" s="173">
        <f t="shared" si="11"/>
        <v>0</v>
      </c>
      <c r="CU27" s="173">
        <f t="shared" si="11"/>
        <v>0</v>
      </c>
      <c r="CV27" s="173">
        <f t="shared" si="11"/>
        <v>0</v>
      </c>
      <c r="CW27" s="173">
        <f t="shared" si="11"/>
        <v>0</v>
      </c>
      <c r="CX27" s="173">
        <f t="shared" si="11"/>
        <v>0</v>
      </c>
      <c r="CY27" s="173">
        <f t="shared" si="11"/>
        <v>0</v>
      </c>
      <c r="CZ27" s="173">
        <f t="shared" si="11"/>
        <v>0</v>
      </c>
      <c r="DA27" s="173">
        <f t="shared" si="11"/>
        <v>0</v>
      </c>
      <c r="DB27" s="173">
        <f t="shared" si="11"/>
        <v>0</v>
      </c>
      <c r="DC27" s="173">
        <f t="shared" si="11"/>
        <v>0</v>
      </c>
      <c r="DD27" s="173">
        <f t="shared" si="11"/>
        <v>0</v>
      </c>
      <c r="DE27" s="173">
        <f t="shared" si="11"/>
        <v>0</v>
      </c>
      <c r="DF27" s="173">
        <f t="shared" si="11"/>
        <v>0</v>
      </c>
      <c r="DG27" s="173">
        <f t="shared" si="11"/>
        <v>0</v>
      </c>
      <c r="DH27" s="173">
        <f t="shared" si="11"/>
        <v>0</v>
      </c>
      <c r="DI27" s="173">
        <f t="shared" si="11"/>
        <v>0</v>
      </c>
      <c r="DJ27" s="173">
        <f t="shared" si="11"/>
        <v>0</v>
      </c>
      <c r="DK27" s="173">
        <f t="shared" si="11"/>
        <v>0</v>
      </c>
      <c r="DL27" s="173">
        <f t="shared" si="11"/>
        <v>0</v>
      </c>
      <c r="DM27" s="173">
        <f t="shared" si="11"/>
        <v>0</v>
      </c>
      <c r="DN27" s="173">
        <f t="shared" si="11"/>
        <v>0</v>
      </c>
      <c r="DO27" s="173">
        <f t="shared" si="11"/>
        <v>0</v>
      </c>
      <c r="DP27" s="173">
        <f t="shared" si="11"/>
        <v>0</v>
      </c>
      <c r="DQ27" s="173">
        <f t="shared" si="11"/>
        <v>0</v>
      </c>
      <c r="DR27" s="173">
        <f t="shared" si="11"/>
        <v>0</v>
      </c>
      <c r="DS27" s="173">
        <f t="shared" si="11"/>
        <v>0</v>
      </c>
      <c r="DT27" s="173">
        <f t="shared" si="11"/>
        <v>0</v>
      </c>
      <c r="DU27" s="173">
        <f t="shared" si="11"/>
        <v>0</v>
      </c>
      <c r="DV27" s="173">
        <f t="shared" si="11"/>
        <v>0</v>
      </c>
      <c r="DW27" s="173">
        <f t="shared" si="11"/>
        <v>0</v>
      </c>
      <c r="DX27" s="173">
        <f t="shared" si="11"/>
        <v>124132000</v>
      </c>
      <c r="DY27" s="173">
        <f aca="true" t="shared" si="13" ref="DY27:EB27">+DY23</f>
        <v>124132000</v>
      </c>
      <c r="DZ27" s="173">
        <f t="shared" si="13"/>
        <v>0</v>
      </c>
      <c r="EA27" s="173">
        <f t="shared" si="13"/>
        <v>0</v>
      </c>
      <c r="EB27" s="173">
        <f t="shared" si="13"/>
        <v>0</v>
      </c>
      <c r="EC27" s="170">
        <f>DY27/M27</f>
        <v>0.27584888888888887</v>
      </c>
      <c r="ED27" s="170">
        <f>DY27/G27</f>
        <v>0.0031654408484315818</v>
      </c>
      <c r="EE27" s="267"/>
      <c r="EF27" s="264"/>
      <c r="EG27" s="264"/>
      <c r="EH27" s="246"/>
      <c r="EI27" s="248"/>
      <c r="EJ27" s="246"/>
      <c r="EK27" s="264"/>
      <c r="EL27" s="264"/>
      <c r="EM27" s="246"/>
      <c r="EN27" s="338"/>
    </row>
    <row r="28" spans="1:144" s="50" customFormat="1" ht="31.5" customHeight="1">
      <c r="A28" s="255" t="s">
        <v>8</v>
      </c>
      <c r="B28" s="256"/>
      <c r="C28" s="256"/>
      <c r="D28" s="256"/>
      <c r="E28" s="256"/>
      <c r="F28" s="177" t="s">
        <v>88</v>
      </c>
      <c r="G28" s="181">
        <f>+G11+G17+G23</f>
        <v>196270105000</v>
      </c>
      <c r="H28" s="182">
        <f>+H11+H17+H23</f>
        <v>1500000000</v>
      </c>
      <c r="I28" s="182">
        <f aca="true" t="shared" si="14" ref="I28:J28">+I23+I17+I11</f>
        <v>1500000000</v>
      </c>
      <c r="J28" s="182">
        <f t="shared" si="14"/>
        <v>0</v>
      </c>
      <c r="K28" s="182">
        <f>+K23+K17+K11</f>
        <v>1500000000</v>
      </c>
      <c r="L28" s="182">
        <f>+L23+L17+L11</f>
        <v>364124000</v>
      </c>
      <c r="M28" s="182">
        <f aca="true" t="shared" si="15" ref="M28:BX28">+M23+M17+M11</f>
        <v>1500000000</v>
      </c>
      <c r="N28" s="182">
        <f t="shared" si="15"/>
        <v>462734074</v>
      </c>
      <c r="O28" s="182">
        <f t="shared" si="15"/>
        <v>0</v>
      </c>
      <c r="P28" s="182">
        <f t="shared" si="15"/>
        <v>0</v>
      </c>
      <c r="Q28" s="182">
        <f t="shared" si="15"/>
        <v>0</v>
      </c>
      <c r="R28" s="182">
        <f t="shared" si="15"/>
        <v>0</v>
      </c>
      <c r="S28" s="182">
        <f t="shared" si="15"/>
        <v>0</v>
      </c>
      <c r="T28" s="182">
        <f t="shared" si="15"/>
        <v>0</v>
      </c>
      <c r="U28" s="182">
        <f t="shared" si="15"/>
        <v>19147105000</v>
      </c>
      <c r="V28" s="182">
        <f t="shared" si="15"/>
        <v>0</v>
      </c>
      <c r="W28" s="182">
        <f t="shared" si="15"/>
        <v>0</v>
      </c>
      <c r="X28" s="182">
        <f t="shared" si="15"/>
        <v>0</v>
      </c>
      <c r="Y28" s="182">
        <f t="shared" si="15"/>
        <v>0</v>
      </c>
      <c r="Z28" s="182">
        <f t="shared" si="15"/>
        <v>0</v>
      </c>
      <c r="AA28" s="182">
        <f t="shared" si="15"/>
        <v>0</v>
      </c>
      <c r="AB28" s="182">
        <f t="shared" si="15"/>
        <v>0</v>
      </c>
      <c r="AC28" s="182">
        <f t="shared" si="15"/>
        <v>0</v>
      </c>
      <c r="AD28" s="182">
        <f t="shared" si="15"/>
        <v>0</v>
      </c>
      <c r="AE28" s="182">
        <f t="shared" si="15"/>
        <v>0</v>
      </c>
      <c r="AF28" s="182">
        <f t="shared" si="15"/>
        <v>0</v>
      </c>
      <c r="AG28" s="182">
        <f t="shared" si="15"/>
        <v>0</v>
      </c>
      <c r="AH28" s="182">
        <f t="shared" si="15"/>
        <v>0</v>
      </c>
      <c r="AI28" s="182">
        <f t="shared" si="15"/>
        <v>0</v>
      </c>
      <c r="AJ28" s="182">
        <f t="shared" si="15"/>
        <v>0</v>
      </c>
      <c r="AK28" s="182">
        <f t="shared" si="15"/>
        <v>0</v>
      </c>
      <c r="AL28" s="182">
        <f t="shared" si="15"/>
        <v>0</v>
      </c>
      <c r="AM28" s="182">
        <f t="shared" si="15"/>
        <v>0</v>
      </c>
      <c r="AN28" s="182">
        <f t="shared" si="15"/>
        <v>0</v>
      </c>
      <c r="AO28" s="182">
        <f t="shared" si="15"/>
        <v>0</v>
      </c>
      <c r="AP28" s="182">
        <f t="shared" si="15"/>
        <v>0</v>
      </c>
      <c r="AQ28" s="182">
        <f t="shared" si="15"/>
        <v>0</v>
      </c>
      <c r="AR28" s="182">
        <f t="shared" si="15"/>
        <v>0</v>
      </c>
      <c r="AS28" s="182">
        <f t="shared" si="15"/>
        <v>0</v>
      </c>
      <c r="AT28" s="182">
        <f t="shared" si="15"/>
        <v>72939000000</v>
      </c>
      <c r="AU28" s="182">
        <f t="shared" si="15"/>
        <v>0</v>
      </c>
      <c r="AV28" s="182">
        <f t="shared" si="15"/>
        <v>0</v>
      </c>
      <c r="AW28" s="182">
        <f t="shared" si="15"/>
        <v>0</v>
      </c>
      <c r="AX28" s="182">
        <f t="shared" si="15"/>
        <v>0</v>
      </c>
      <c r="AY28" s="182">
        <f t="shared" si="15"/>
        <v>0</v>
      </c>
      <c r="AZ28" s="182">
        <f t="shared" si="15"/>
        <v>0</v>
      </c>
      <c r="BA28" s="182">
        <f t="shared" si="15"/>
        <v>0</v>
      </c>
      <c r="BB28" s="182">
        <f t="shared" si="15"/>
        <v>0</v>
      </c>
      <c r="BC28" s="182">
        <f t="shared" si="15"/>
        <v>0</v>
      </c>
      <c r="BD28" s="182">
        <f t="shared" si="15"/>
        <v>0</v>
      </c>
      <c r="BE28" s="182">
        <f t="shared" si="15"/>
        <v>0</v>
      </c>
      <c r="BF28" s="182">
        <f t="shared" si="15"/>
        <v>0</v>
      </c>
      <c r="BG28" s="182">
        <f t="shared" si="15"/>
        <v>0</v>
      </c>
      <c r="BH28" s="182">
        <f t="shared" si="15"/>
        <v>0</v>
      </c>
      <c r="BI28" s="182">
        <f t="shared" si="15"/>
        <v>0</v>
      </c>
      <c r="BJ28" s="182">
        <f t="shared" si="15"/>
        <v>0</v>
      </c>
      <c r="BK28" s="182">
        <f t="shared" si="15"/>
        <v>0</v>
      </c>
      <c r="BL28" s="182">
        <f t="shared" si="15"/>
        <v>0</v>
      </c>
      <c r="BM28" s="182">
        <f t="shared" si="15"/>
        <v>0</v>
      </c>
      <c r="BN28" s="182">
        <f t="shared" si="15"/>
        <v>0</v>
      </c>
      <c r="BO28" s="182">
        <f t="shared" si="15"/>
        <v>0</v>
      </c>
      <c r="BP28" s="182">
        <f t="shared" si="15"/>
        <v>0</v>
      </c>
      <c r="BQ28" s="182">
        <f t="shared" si="15"/>
        <v>0</v>
      </c>
      <c r="BR28" s="182">
        <f t="shared" si="15"/>
        <v>0</v>
      </c>
      <c r="BS28" s="182">
        <f t="shared" si="15"/>
        <v>73701000000</v>
      </c>
      <c r="BT28" s="182">
        <f t="shared" si="15"/>
        <v>0</v>
      </c>
      <c r="BU28" s="182">
        <f t="shared" si="15"/>
        <v>0</v>
      </c>
      <c r="BV28" s="182">
        <f t="shared" si="15"/>
        <v>0</v>
      </c>
      <c r="BW28" s="182">
        <f t="shared" si="15"/>
        <v>0</v>
      </c>
      <c r="BX28" s="182">
        <f t="shared" si="15"/>
        <v>0</v>
      </c>
      <c r="BY28" s="182">
        <f aca="true" t="shared" si="16" ref="BY28:EB28">+BY23+BY17+BY11</f>
        <v>0</v>
      </c>
      <c r="BZ28" s="182">
        <f t="shared" si="16"/>
        <v>0</v>
      </c>
      <c r="CA28" s="182">
        <f t="shared" si="16"/>
        <v>0</v>
      </c>
      <c r="CB28" s="182">
        <f t="shared" si="16"/>
        <v>0</v>
      </c>
      <c r="CC28" s="182">
        <f t="shared" si="16"/>
        <v>0</v>
      </c>
      <c r="CD28" s="182">
        <f t="shared" si="16"/>
        <v>0</v>
      </c>
      <c r="CE28" s="182">
        <f t="shared" si="16"/>
        <v>0</v>
      </c>
      <c r="CF28" s="182">
        <f t="shared" si="16"/>
        <v>0</v>
      </c>
      <c r="CG28" s="182">
        <f t="shared" si="16"/>
        <v>0</v>
      </c>
      <c r="CH28" s="182">
        <f t="shared" si="16"/>
        <v>0</v>
      </c>
      <c r="CI28" s="182">
        <f t="shared" si="16"/>
        <v>0</v>
      </c>
      <c r="CJ28" s="182">
        <f t="shared" si="16"/>
        <v>0</v>
      </c>
      <c r="CK28" s="182">
        <f t="shared" si="16"/>
        <v>0</v>
      </c>
      <c r="CL28" s="182">
        <f t="shared" si="16"/>
        <v>0</v>
      </c>
      <c r="CM28" s="182">
        <f t="shared" si="16"/>
        <v>0</v>
      </c>
      <c r="CN28" s="182">
        <f t="shared" si="16"/>
        <v>0</v>
      </c>
      <c r="CO28" s="182">
        <f t="shared" si="16"/>
        <v>0</v>
      </c>
      <c r="CP28" s="182">
        <f t="shared" si="16"/>
        <v>0</v>
      </c>
      <c r="CQ28" s="182">
        <f t="shared" si="16"/>
        <v>0</v>
      </c>
      <c r="CR28" s="182">
        <f>+CR23+CR17+CR11</f>
        <v>28983000000</v>
      </c>
      <c r="CS28" s="182">
        <f t="shared" si="16"/>
        <v>0</v>
      </c>
      <c r="CT28" s="182">
        <f t="shared" si="16"/>
        <v>0</v>
      </c>
      <c r="CU28" s="182">
        <f t="shared" si="16"/>
        <v>0</v>
      </c>
      <c r="CV28" s="182">
        <f t="shared" si="16"/>
        <v>0</v>
      </c>
      <c r="CW28" s="182">
        <f t="shared" si="16"/>
        <v>0</v>
      </c>
      <c r="CX28" s="182">
        <f t="shared" si="16"/>
        <v>0</v>
      </c>
      <c r="CY28" s="182">
        <f t="shared" si="16"/>
        <v>0</v>
      </c>
      <c r="CZ28" s="182">
        <f t="shared" si="16"/>
        <v>0</v>
      </c>
      <c r="DA28" s="182">
        <f t="shared" si="16"/>
        <v>0</v>
      </c>
      <c r="DB28" s="182">
        <f t="shared" si="16"/>
        <v>0</v>
      </c>
      <c r="DC28" s="182">
        <f t="shared" si="16"/>
        <v>0</v>
      </c>
      <c r="DD28" s="182">
        <f t="shared" si="16"/>
        <v>0</v>
      </c>
      <c r="DE28" s="182">
        <f t="shared" si="16"/>
        <v>0</v>
      </c>
      <c r="DF28" s="182">
        <f t="shared" si="16"/>
        <v>0</v>
      </c>
      <c r="DG28" s="182">
        <f t="shared" si="16"/>
        <v>0</v>
      </c>
      <c r="DH28" s="182">
        <f t="shared" si="16"/>
        <v>0</v>
      </c>
      <c r="DI28" s="182">
        <f t="shared" si="16"/>
        <v>0</v>
      </c>
      <c r="DJ28" s="182">
        <f t="shared" si="16"/>
        <v>0</v>
      </c>
      <c r="DK28" s="182">
        <f t="shared" si="16"/>
        <v>0</v>
      </c>
      <c r="DL28" s="182">
        <f t="shared" si="16"/>
        <v>0</v>
      </c>
      <c r="DM28" s="182">
        <f t="shared" si="16"/>
        <v>0</v>
      </c>
      <c r="DN28" s="182">
        <f t="shared" si="16"/>
        <v>0</v>
      </c>
      <c r="DO28" s="182">
        <f t="shared" si="16"/>
        <v>0</v>
      </c>
      <c r="DP28" s="182">
        <f t="shared" si="16"/>
        <v>0</v>
      </c>
      <c r="DQ28" s="182">
        <f t="shared" si="16"/>
        <v>0</v>
      </c>
      <c r="DR28" s="182">
        <f t="shared" si="16"/>
        <v>0</v>
      </c>
      <c r="DS28" s="182">
        <f t="shared" si="16"/>
        <v>0</v>
      </c>
      <c r="DT28" s="182">
        <f t="shared" si="16"/>
        <v>0</v>
      </c>
      <c r="DU28" s="182">
        <f t="shared" si="16"/>
        <v>0</v>
      </c>
      <c r="DV28" s="182">
        <f t="shared" si="16"/>
        <v>0</v>
      </c>
      <c r="DW28" s="182">
        <f t="shared" si="16"/>
        <v>0</v>
      </c>
      <c r="DX28" s="182">
        <f t="shared" si="16"/>
        <v>364124000</v>
      </c>
      <c r="DY28" s="182">
        <f t="shared" si="16"/>
        <v>462734074</v>
      </c>
      <c r="DZ28" s="182">
        <f t="shared" si="16"/>
        <v>0</v>
      </c>
      <c r="EA28" s="182">
        <f t="shared" si="16"/>
        <v>0</v>
      </c>
      <c r="EB28" s="182">
        <f t="shared" si="16"/>
        <v>0</v>
      </c>
      <c r="EC28" s="164">
        <f aca="true" t="shared" si="17" ref="EC28:EC30">DY28/M28</f>
        <v>0.30848938266666664</v>
      </c>
      <c r="ED28" s="183">
        <f aca="true" t="shared" si="18" ref="ED28:ED30">DY28/G28</f>
        <v>0.002357639101482113</v>
      </c>
      <c r="EE28" s="73"/>
      <c r="EF28" s="73"/>
      <c r="EG28" s="73"/>
      <c r="EH28" s="73"/>
      <c r="EI28" s="74"/>
      <c r="EJ28" s="73"/>
      <c r="EK28" s="73"/>
      <c r="EL28" s="73"/>
      <c r="EM28" s="73"/>
      <c r="EN28" s="74"/>
    </row>
    <row r="29" spans="1:144" s="50" customFormat="1" ht="28.5" customHeight="1">
      <c r="A29" s="255"/>
      <c r="B29" s="256"/>
      <c r="C29" s="256"/>
      <c r="D29" s="256"/>
      <c r="E29" s="256"/>
      <c r="F29" s="178" t="s">
        <v>90</v>
      </c>
      <c r="G29" s="98">
        <f>+G13+G19+G25</f>
        <v>0</v>
      </c>
      <c r="H29" s="97">
        <f>+H13+H19+H25</f>
        <v>0</v>
      </c>
      <c r="I29" s="96"/>
      <c r="J29" s="96"/>
      <c r="K29" s="96"/>
      <c r="L29" s="96"/>
      <c r="M29" s="96"/>
      <c r="N29" s="96"/>
      <c r="O29" s="96"/>
      <c r="P29" s="96"/>
      <c r="Q29" s="96"/>
      <c r="R29" s="96"/>
      <c r="S29" s="96"/>
      <c r="T29" s="96"/>
      <c r="U29" s="97">
        <f>+U13+U19+U25</f>
        <v>0</v>
      </c>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7">
        <f>+AT13+AT19+AT25</f>
        <v>0</v>
      </c>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f>+BS13+BS19+BS25</f>
        <v>0</v>
      </c>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f>+CR13+CR19+CR25</f>
        <v>0</v>
      </c>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149"/>
      <c r="DR29" s="149"/>
      <c r="DS29" s="149"/>
      <c r="DT29" s="149"/>
      <c r="DU29" s="149"/>
      <c r="DV29" s="149"/>
      <c r="DW29" s="149"/>
      <c r="DX29" s="149"/>
      <c r="DY29" s="180"/>
      <c r="DZ29" s="180"/>
      <c r="EA29" s="180"/>
      <c r="EB29" s="180"/>
      <c r="EC29" s="141"/>
      <c r="ED29" s="184"/>
      <c r="EE29" s="73"/>
      <c r="EF29" s="73"/>
      <c r="EG29" s="73"/>
      <c r="EH29" s="73"/>
      <c r="EI29" s="74"/>
      <c r="EJ29" s="73"/>
      <c r="EK29" s="73"/>
      <c r="EL29" s="73"/>
      <c r="EM29" s="73"/>
      <c r="EN29" s="74"/>
    </row>
    <row r="30" spans="1:144" s="50" customFormat="1" ht="35.25" customHeight="1" thickBot="1">
      <c r="A30" s="257"/>
      <c r="B30" s="258"/>
      <c r="C30" s="258"/>
      <c r="D30" s="258"/>
      <c r="E30" s="258"/>
      <c r="F30" s="179" t="s">
        <v>91</v>
      </c>
      <c r="G30" s="77">
        <f>+G28+G29</f>
        <v>196270105000</v>
      </c>
      <c r="H30" s="185">
        <f>+H28+H29</f>
        <v>1500000000</v>
      </c>
      <c r="I30" s="185">
        <f aca="true" t="shared" si="19" ref="I30:BT30">+I28+I29</f>
        <v>1500000000</v>
      </c>
      <c r="J30" s="185">
        <f t="shared" si="19"/>
        <v>0</v>
      </c>
      <c r="K30" s="185">
        <f t="shared" si="19"/>
        <v>1500000000</v>
      </c>
      <c r="L30" s="185">
        <f t="shared" si="19"/>
        <v>364124000</v>
      </c>
      <c r="M30" s="185">
        <f t="shared" si="19"/>
        <v>1500000000</v>
      </c>
      <c r="N30" s="185">
        <f t="shared" si="19"/>
        <v>462734074</v>
      </c>
      <c r="O30" s="185">
        <f t="shared" si="19"/>
        <v>0</v>
      </c>
      <c r="P30" s="185">
        <f t="shared" si="19"/>
        <v>0</v>
      </c>
      <c r="Q30" s="185">
        <f t="shared" si="19"/>
        <v>0</v>
      </c>
      <c r="R30" s="185">
        <f t="shared" si="19"/>
        <v>0</v>
      </c>
      <c r="S30" s="185">
        <f t="shared" si="19"/>
        <v>0</v>
      </c>
      <c r="T30" s="185">
        <f t="shared" si="19"/>
        <v>0</v>
      </c>
      <c r="U30" s="185">
        <f t="shared" si="19"/>
        <v>19147105000</v>
      </c>
      <c r="V30" s="185">
        <f t="shared" si="19"/>
        <v>0</v>
      </c>
      <c r="W30" s="185">
        <f t="shared" si="19"/>
        <v>0</v>
      </c>
      <c r="X30" s="185">
        <f t="shared" si="19"/>
        <v>0</v>
      </c>
      <c r="Y30" s="185">
        <f t="shared" si="19"/>
        <v>0</v>
      </c>
      <c r="Z30" s="185">
        <f t="shared" si="19"/>
        <v>0</v>
      </c>
      <c r="AA30" s="185">
        <f t="shared" si="19"/>
        <v>0</v>
      </c>
      <c r="AB30" s="185">
        <f t="shared" si="19"/>
        <v>0</v>
      </c>
      <c r="AC30" s="185">
        <f t="shared" si="19"/>
        <v>0</v>
      </c>
      <c r="AD30" s="185">
        <f t="shared" si="19"/>
        <v>0</v>
      </c>
      <c r="AE30" s="185">
        <f t="shared" si="19"/>
        <v>0</v>
      </c>
      <c r="AF30" s="185">
        <f t="shared" si="19"/>
        <v>0</v>
      </c>
      <c r="AG30" s="185">
        <f t="shared" si="19"/>
        <v>0</v>
      </c>
      <c r="AH30" s="185">
        <f t="shared" si="19"/>
        <v>0</v>
      </c>
      <c r="AI30" s="185">
        <f t="shared" si="19"/>
        <v>0</v>
      </c>
      <c r="AJ30" s="185">
        <f t="shared" si="19"/>
        <v>0</v>
      </c>
      <c r="AK30" s="185">
        <f t="shared" si="19"/>
        <v>0</v>
      </c>
      <c r="AL30" s="185">
        <f t="shared" si="19"/>
        <v>0</v>
      </c>
      <c r="AM30" s="185">
        <f t="shared" si="19"/>
        <v>0</v>
      </c>
      <c r="AN30" s="185">
        <f t="shared" si="19"/>
        <v>0</v>
      </c>
      <c r="AO30" s="185">
        <f t="shared" si="19"/>
        <v>0</v>
      </c>
      <c r="AP30" s="185">
        <f t="shared" si="19"/>
        <v>0</v>
      </c>
      <c r="AQ30" s="185">
        <f t="shared" si="19"/>
        <v>0</v>
      </c>
      <c r="AR30" s="185">
        <f t="shared" si="19"/>
        <v>0</v>
      </c>
      <c r="AS30" s="185">
        <f t="shared" si="19"/>
        <v>0</v>
      </c>
      <c r="AT30" s="185">
        <f t="shared" si="19"/>
        <v>72939000000</v>
      </c>
      <c r="AU30" s="185">
        <f t="shared" si="19"/>
        <v>0</v>
      </c>
      <c r="AV30" s="185">
        <f t="shared" si="19"/>
        <v>0</v>
      </c>
      <c r="AW30" s="185">
        <f t="shared" si="19"/>
        <v>0</v>
      </c>
      <c r="AX30" s="185">
        <f t="shared" si="19"/>
        <v>0</v>
      </c>
      <c r="AY30" s="185">
        <f t="shared" si="19"/>
        <v>0</v>
      </c>
      <c r="AZ30" s="185">
        <f t="shared" si="19"/>
        <v>0</v>
      </c>
      <c r="BA30" s="185">
        <f t="shared" si="19"/>
        <v>0</v>
      </c>
      <c r="BB30" s="185">
        <f t="shared" si="19"/>
        <v>0</v>
      </c>
      <c r="BC30" s="185">
        <f t="shared" si="19"/>
        <v>0</v>
      </c>
      <c r="BD30" s="185">
        <f t="shared" si="19"/>
        <v>0</v>
      </c>
      <c r="BE30" s="185">
        <f t="shared" si="19"/>
        <v>0</v>
      </c>
      <c r="BF30" s="185">
        <f t="shared" si="19"/>
        <v>0</v>
      </c>
      <c r="BG30" s="185">
        <f t="shared" si="19"/>
        <v>0</v>
      </c>
      <c r="BH30" s="185">
        <f t="shared" si="19"/>
        <v>0</v>
      </c>
      <c r="BI30" s="185">
        <f t="shared" si="19"/>
        <v>0</v>
      </c>
      <c r="BJ30" s="185">
        <f t="shared" si="19"/>
        <v>0</v>
      </c>
      <c r="BK30" s="185">
        <f t="shared" si="19"/>
        <v>0</v>
      </c>
      <c r="BL30" s="185">
        <f t="shared" si="19"/>
        <v>0</v>
      </c>
      <c r="BM30" s="185">
        <f t="shared" si="19"/>
        <v>0</v>
      </c>
      <c r="BN30" s="185">
        <f t="shared" si="19"/>
        <v>0</v>
      </c>
      <c r="BO30" s="185">
        <f t="shared" si="19"/>
        <v>0</v>
      </c>
      <c r="BP30" s="185">
        <f t="shared" si="19"/>
        <v>0</v>
      </c>
      <c r="BQ30" s="185">
        <f t="shared" si="19"/>
        <v>0</v>
      </c>
      <c r="BR30" s="185">
        <f t="shared" si="19"/>
        <v>0</v>
      </c>
      <c r="BS30" s="185">
        <f t="shared" si="19"/>
        <v>73701000000</v>
      </c>
      <c r="BT30" s="185">
        <f t="shared" si="19"/>
        <v>0</v>
      </c>
      <c r="BU30" s="185">
        <f aca="true" t="shared" si="20" ref="BU30:EB30">+BU28+BU29</f>
        <v>0</v>
      </c>
      <c r="BV30" s="185">
        <f t="shared" si="20"/>
        <v>0</v>
      </c>
      <c r="BW30" s="185">
        <f t="shared" si="20"/>
        <v>0</v>
      </c>
      <c r="BX30" s="185">
        <f t="shared" si="20"/>
        <v>0</v>
      </c>
      <c r="BY30" s="185">
        <f t="shared" si="20"/>
        <v>0</v>
      </c>
      <c r="BZ30" s="185">
        <f t="shared" si="20"/>
        <v>0</v>
      </c>
      <c r="CA30" s="185">
        <f t="shared" si="20"/>
        <v>0</v>
      </c>
      <c r="CB30" s="185">
        <f t="shared" si="20"/>
        <v>0</v>
      </c>
      <c r="CC30" s="185">
        <f t="shared" si="20"/>
        <v>0</v>
      </c>
      <c r="CD30" s="185">
        <f t="shared" si="20"/>
        <v>0</v>
      </c>
      <c r="CE30" s="185">
        <f t="shared" si="20"/>
        <v>0</v>
      </c>
      <c r="CF30" s="185">
        <f t="shared" si="20"/>
        <v>0</v>
      </c>
      <c r="CG30" s="185">
        <f t="shared" si="20"/>
        <v>0</v>
      </c>
      <c r="CH30" s="185">
        <f t="shared" si="20"/>
        <v>0</v>
      </c>
      <c r="CI30" s="185">
        <f t="shared" si="20"/>
        <v>0</v>
      </c>
      <c r="CJ30" s="185">
        <f t="shared" si="20"/>
        <v>0</v>
      </c>
      <c r="CK30" s="185">
        <f t="shared" si="20"/>
        <v>0</v>
      </c>
      <c r="CL30" s="185">
        <f t="shared" si="20"/>
        <v>0</v>
      </c>
      <c r="CM30" s="185">
        <f t="shared" si="20"/>
        <v>0</v>
      </c>
      <c r="CN30" s="185">
        <f t="shared" si="20"/>
        <v>0</v>
      </c>
      <c r="CO30" s="185">
        <f t="shared" si="20"/>
        <v>0</v>
      </c>
      <c r="CP30" s="185">
        <f t="shared" si="20"/>
        <v>0</v>
      </c>
      <c r="CQ30" s="185">
        <f t="shared" si="20"/>
        <v>0</v>
      </c>
      <c r="CR30" s="185">
        <f t="shared" si="20"/>
        <v>28983000000</v>
      </c>
      <c r="CS30" s="185">
        <f t="shared" si="20"/>
        <v>0</v>
      </c>
      <c r="CT30" s="185">
        <f t="shared" si="20"/>
        <v>0</v>
      </c>
      <c r="CU30" s="185">
        <f t="shared" si="20"/>
        <v>0</v>
      </c>
      <c r="CV30" s="185">
        <f t="shared" si="20"/>
        <v>0</v>
      </c>
      <c r="CW30" s="185">
        <f t="shared" si="20"/>
        <v>0</v>
      </c>
      <c r="CX30" s="185">
        <f t="shared" si="20"/>
        <v>0</v>
      </c>
      <c r="CY30" s="185">
        <f t="shared" si="20"/>
        <v>0</v>
      </c>
      <c r="CZ30" s="185">
        <f t="shared" si="20"/>
        <v>0</v>
      </c>
      <c r="DA30" s="185">
        <f t="shared" si="20"/>
        <v>0</v>
      </c>
      <c r="DB30" s="185">
        <f t="shared" si="20"/>
        <v>0</v>
      </c>
      <c r="DC30" s="185">
        <f t="shared" si="20"/>
        <v>0</v>
      </c>
      <c r="DD30" s="185">
        <f t="shared" si="20"/>
        <v>0</v>
      </c>
      <c r="DE30" s="185">
        <f t="shared" si="20"/>
        <v>0</v>
      </c>
      <c r="DF30" s="185">
        <f t="shared" si="20"/>
        <v>0</v>
      </c>
      <c r="DG30" s="185">
        <f t="shared" si="20"/>
        <v>0</v>
      </c>
      <c r="DH30" s="185">
        <f t="shared" si="20"/>
        <v>0</v>
      </c>
      <c r="DI30" s="185">
        <f t="shared" si="20"/>
        <v>0</v>
      </c>
      <c r="DJ30" s="185">
        <f t="shared" si="20"/>
        <v>0</v>
      </c>
      <c r="DK30" s="185">
        <f t="shared" si="20"/>
        <v>0</v>
      </c>
      <c r="DL30" s="185">
        <f t="shared" si="20"/>
        <v>0</v>
      </c>
      <c r="DM30" s="185">
        <f t="shared" si="20"/>
        <v>0</v>
      </c>
      <c r="DN30" s="185">
        <f t="shared" si="20"/>
        <v>0</v>
      </c>
      <c r="DO30" s="185">
        <f t="shared" si="20"/>
        <v>0</v>
      </c>
      <c r="DP30" s="185">
        <f t="shared" si="20"/>
        <v>0</v>
      </c>
      <c r="DQ30" s="185">
        <f t="shared" si="20"/>
        <v>0</v>
      </c>
      <c r="DR30" s="185">
        <f t="shared" si="20"/>
        <v>0</v>
      </c>
      <c r="DS30" s="185">
        <f t="shared" si="20"/>
        <v>0</v>
      </c>
      <c r="DT30" s="185">
        <f t="shared" si="20"/>
        <v>0</v>
      </c>
      <c r="DU30" s="185">
        <f t="shared" si="20"/>
        <v>0</v>
      </c>
      <c r="DV30" s="185">
        <f t="shared" si="20"/>
        <v>0</v>
      </c>
      <c r="DW30" s="185">
        <f t="shared" si="20"/>
        <v>0</v>
      </c>
      <c r="DX30" s="185">
        <f t="shared" si="20"/>
        <v>364124000</v>
      </c>
      <c r="DY30" s="185">
        <f t="shared" si="20"/>
        <v>462734074</v>
      </c>
      <c r="DZ30" s="185">
        <f t="shared" si="20"/>
        <v>0</v>
      </c>
      <c r="EA30" s="185">
        <f t="shared" si="20"/>
        <v>0</v>
      </c>
      <c r="EB30" s="185">
        <f t="shared" si="20"/>
        <v>0</v>
      </c>
      <c r="EC30" s="166">
        <f t="shared" si="17"/>
        <v>0.30848938266666664</v>
      </c>
      <c r="ED30" s="186">
        <f t="shared" si="18"/>
        <v>0.002357639101482113</v>
      </c>
      <c r="EE30" s="75"/>
      <c r="EF30" s="75"/>
      <c r="EG30" s="75"/>
      <c r="EH30" s="75"/>
      <c r="EI30" s="76"/>
      <c r="EJ30" s="75"/>
      <c r="EK30" s="75"/>
      <c r="EL30" s="75"/>
      <c r="EM30" s="75"/>
      <c r="EN30" s="76"/>
    </row>
    <row r="32" ht="15.75"/>
    <row r="33" spans="6:95" ht="15">
      <c r="F33" s="21" t="s">
        <v>67</v>
      </c>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BK33" s="1"/>
      <c r="BL33" s="1"/>
      <c r="BM33" s="1"/>
      <c r="BN33" s="1"/>
      <c r="BO33" s="1"/>
      <c r="BP33" s="1"/>
      <c r="BQ33" s="1"/>
      <c r="BR33" s="1"/>
      <c r="CG33" s="1"/>
      <c r="CH33" s="1"/>
      <c r="CI33" s="1"/>
      <c r="CJ33" s="1"/>
      <c r="CK33" s="1"/>
      <c r="CL33" s="1"/>
      <c r="CM33" s="1"/>
      <c r="CN33" s="1"/>
      <c r="CO33" s="1"/>
      <c r="CP33" s="1"/>
      <c r="CQ33" s="1"/>
    </row>
    <row r="34" spans="6:45" ht="15.75" customHeight="1">
      <c r="F34" s="22" t="s">
        <v>68</v>
      </c>
      <c r="G34" s="222" t="s">
        <v>69</v>
      </c>
      <c r="H34" s="222"/>
      <c r="I34" s="222"/>
      <c r="J34" s="222"/>
      <c r="K34" s="222"/>
      <c r="L34" s="222"/>
      <c r="M34" s="222"/>
      <c r="N34" s="222"/>
      <c r="O34" s="222"/>
      <c r="P34" s="222"/>
      <c r="Q34" s="222"/>
      <c r="R34" s="222"/>
      <c r="S34" s="222"/>
      <c r="T34" s="222"/>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row>
    <row r="35" spans="6:45" ht="15">
      <c r="F35" s="29">
        <v>12</v>
      </c>
      <c r="G35" s="310" t="s">
        <v>71</v>
      </c>
      <c r="H35" s="310"/>
      <c r="I35" s="310"/>
      <c r="J35" s="310"/>
      <c r="K35" s="310"/>
      <c r="L35" s="310"/>
      <c r="M35" s="310"/>
      <c r="N35" s="310"/>
      <c r="O35" s="310"/>
      <c r="P35" s="310"/>
      <c r="Q35" s="310"/>
      <c r="R35" s="310"/>
      <c r="S35" s="310"/>
      <c r="T35" s="310"/>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row>
  </sheetData>
  <mergeCells count="82">
    <mergeCell ref="EJ22:EJ27"/>
    <mergeCell ref="EK22:EK27"/>
    <mergeCell ref="EL22:EL27"/>
    <mergeCell ref="EM22:EM27"/>
    <mergeCell ref="EN22:EN27"/>
    <mergeCell ref="EJ16:EJ21"/>
    <mergeCell ref="EK16:EK21"/>
    <mergeCell ref="EL16:EL21"/>
    <mergeCell ref="EM16:EM21"/>
    <mergeCell ref="EN16:EN21"/>
    <mergeCell ref="EJ10:EJ15"/>
    <mergeCell ref="EK10:EK15"/>
    <mergeCell ref="EL10:EL15"/>
    <mergeCell ref="EM10:EM15"/>
    <mergeCell ref="EN10:EN15"/>
    <mergeCell ref="EJ7:EJ9"/>
    <mergeCell ref="EK7:EK9"/>
    <mergeCell ref="EL7:EL9"/>
    <mergeCell ref="EM7:EM9"/>
    <mergeCell ref="EN7:EN9"/>
    <mergeCell ref="EF7:EF9"/>
    <mergeCell ref="G34:T34"/>
    <mergeCell ref="G35:T35"/>
    <mergeCell ref="U34:AS34"/>
    <mergeCell ref="U35:AS35"/>
    <mergeCell ref="EC7:EC9"/>
    <mergeCell ref="G7:G9"/>
    <mergeCell ref="H8:T8"/>
    <mergeCell ref="H7:DP7"/>
    <mergeCell ref="DQ8:EB8"/>
    <mergeCell ref="DQ7:EB7"/>
    <mergeCell ref="A1:E3"/>
    <mergeCell ref="F1:EI1"/>
    <mergeCell ref="F2:EI2"/>
    <mergeCell ref="F3:DR3"/>
    <mergeCell ref="DS3:EI3"/>
    <mergeCell ref="A4:E4"/>
    <mergeCell ref="A5:E5"/>
    <mergeCell ref="EI7:EI9"/>
    <mergeCell ref="B10:B15"/>
    <mergeCell ref="C10:C15"/>
    <mergeCell ref="D10:D15"/>
    <mergeCell ref="EE10:EE15"/>
    <mergeCell ref="EE7:EE9"/>
    <mergeCell ref="E7:E9"/>
    <mergeCell ref="A7:A9"/>
    <mergeCell ref="EG7:EG9"/>
    <mergeCell ref="F5:EJ5"/>
    <mergeCell ref="F4:EJ4"/>
    <mergeCell ref="F7:F9"/>
    <mergeCell ref="EH7:EH9"/>
    <mergeCell ref="ED7:ED9"/>
    <mergeCell ref="B7:D8"/>
    <mergeCell ref="CR8:DP8"/>
    <mergeCell ref="U8:AS8"/>
    <mergeCell ref="AT8:BR8"/>
    <mergeCell ref="BS8:CQ8"/>
    <mergeCell ref="A10:A27"/>
    <mergeCell ref="A28:E30"/>
    <mergeCell ref="EG16:EG21"/>
    <mergeCell ref="D16:D21"/>
    <mergeCell ref="EF22:EF27"/>
    <mergeCell ref="EG22:EG27"/>
    <mergeCell ref="EE22:EE27"/>
    <mergeCell ref="C22:C27"/>
    <mergeCell ref="D22:D27"/>
    <mergeCell ref="E22:E27"/>
    <mergeCell ref="B16:B21"/>
    <mergeCell ref="C16:C21"/>
    <mergeCell ref="EE16:EE21"/>
    <mergeCell ref="EF16:EF21"/>
    <mergeCell ref="EI10:EI15"/>
    <mergeCell ref="EF10:EF15"/>
    <mergeCell ref="EH22:EH27"/>
    <mergeCell ref="EI22:EI27"/>
    <mergeCell ref="B22:B27"/>
    <mergeCell ref="EH16:EH21"/>
    <mergeCell ref="EI16:EI21"/>
    <mergeCell ref="EG10:EG15"/>
    <mergeCell ref="EH10:EH15"/>
    <mergeCell ref="E10:E15"/>
    <mergeCell ref="E16:E21"/>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G106"/>
  <sheetViews>
    <sheetView zoomScale="53" zoomScaleNormal="53" workbookViewId="0" topLeftCell="A28">
      <selection activeCell="A9" sqref="A9:A34"/>
    </sheetView>
  </sheetViews>
  <sheetFormatPr defaultColWidth="11.421875" defaultRowHeight="15"/>
  <cols>
    <col min="1" max="1" width="9.421875" style="5" customWidth="1"/>
    <col min="2" max="2" width="19.00390625" style="5" customWidth="1"/>
    <col min="3" max="3" width="37.8515625" style="16" customWidth="1"/>
    <col min="4" max="5" width="4.8515625" style="5" customWidth="1"/>
    <col min="6" max="6" width="13.00390625" style="5" customWidth="1"/>
    <col min="7" max="7" width="7.00390625" style="5" customWidth="1"/>
    <col min="8" max="8" width="6.7109375" style="5" customWidth="1"/>
    <col min="9" max="12" width="7.00390625" style="5" customWidth="1"/>
    <col min="13" max="13" width="6.140625" style="5" customWidth="1"/>
    <col min="14" max="14" width="10.140625" style="6" customWidth="1"/>
    <col min="15" max="18" width="9.57421875" style="6" customWidth="1"/>
    <col min="19" max="19" width="8.00390625" style="6" customWidth="1"/>
    <col min="20" max="20" width="11.140625" style="6" customWidth="1"/>
    <col min="21" max="21" width="12.421875" style="6" customWidth="1"/>
    <col min="22" max="22" width="70.28125" style="9" customWidth="1"/>
    <col min="23" max="23" width="54.00390625" style="9" customWidth="1"/>
    <col min="24" max="32" width="11.421875" style="9" customWidth="1"/>
    <col min="33" max="16384" width="11.421875" style="5" customWidth="1"/>
  </cols>
  <sheetData>
    <row r="1" spans="1:22" s="69" customFormat="1" ht="18.75" customHeight="1">
      <c r="A1" s="364"/>
      <c r="B1" s="365"/>
      <c r="C1" s="365"/>
      <c r="D1" s="383" t="s">
        <v>72</v>
      </c>
      <c r="E1" s="384"/>
      <c r="F1" s="384"/>
      <c r="G1" s="384"/>
      <c r="H1" s="384"/>
      <c r="I1" s="384"/>
      <c r="J1" s="384"/>
      <c r="K1" s="384"/>
      <c r="L1" s="384"/>
      <c r="M1" s="384"/>
      <c r="N1" s="384"/>
      <c r="O1" s="384"/>
      <c r="P1" s="384"/>
      <c r="Q1" s="384"/>
      <c r="R1" s="384"/>
      <c r="S1" s="384"/>
      <c r="T1" s="384"/>
      <c r="U1" s="384"/>
      <c r="V1" s="384"/>
    </row>
    <row r="2" spans="1:22" s="69" customFormat="1" ht="18.75" customHeight="1">
      <c r="A2" s="366"/>
      <c r="B2" s="367"/>
      <c r="C2" s="367"/>
      <c r="D2" s="385" t="s">
        <v>205</v>
      </c>
      <c r="E2" s="386"/>
      <c r="F2" s="386"/>
      <c r="G2" s="386"/>
      <c r="H2" s="386"/>
      <c r="I2" s="386"/>
      <c r="J2" s="386"/>
      <c r="K2" s="386"/>
      <c r="L2" s="386"/>
      <c r="M2" s="386"/>
      <c r="N2" s="386"/>
      <c r="O2" s="386"/>
      <c r="P2" s="386"/>
      <c r="Q2" s="386"/>
      <c r="R2" s="386"/>
      <c r="S2" s="386"/>
      <c r="T2" s="386"/>
      <c r="U2" s="386"/>
      <c r="V2" s="386"/>
    </row>
    <row r="3" spans="1:22" s="69" customFormat="1" ht="18.75" customHeight="1" thickBot="1">
      <c r="A3" s="368"/>
      <c r="B3" s="369"/>
      <c r="C3" s="369"/>
      <c r="D3" s="377" t="s">
        <v>73</v>
      </c>
      <c r="E3" s="378"/>
      <c r="F3" s="378"/>
      <c r="G3" s="378"/>
      <c r="H3" s="378"/>
      <c r="I3" s="378"/>
      <c r="J3" s="378"/>
      <c r="K3" s="378"/>
      <c r="L3" s="378"/>
      <c r="M3" s="378"/>
      <c r="N3" s="378"/>
      <c r="O3" s="378"/>
      <c r="P3" s="378"/>
      <c r="Q3" s="378"/>
      <c r="R3" s="378"/>
      <c r="S3" s="378"/>
      <c r="T3" s="378"/>
      <c r="U3" s="379"/>
      <c r="V3" s="192" t="s">
        <v>206</v>
      </c>
    </row>
    <row r="4" spans="1:137" s="69" customFormat="1" ht="18.75" customHeight="1" thickBot="1">
      <c r="A4" s="375" t="s">
        <v>0</v>
      </c>
      <c r="B4" s="376"/>
      <c r="C4" s="376"/>
      <c r="D4" s="387" t="s">
        <v>140</v>
      </c>
      <c r="E4" s="388"/>
      <c r="F4" s="388"/>
      <c r="G4" s="388"/>
      <c r="H4" s="388"/>
      <c r="I4" s="388"/>
      <c r="J4" s="388"/>
      <c r="K4" s="388"/>
      <c r="L4" s="388"/>
      <c r="M4" s="388"/>
      <c r="N4" s="388"/>
      <c r="O4" s="388"/>
      <c r="P4" s="388"/>
      <c r="Q4" s="388"/>
      <c r="R4" s="388"/>
      <c r="S4" s="388"/>
      <c r="T4" s="388"/>
      <c r="U4" s="388"/>
      <c r="V4" s="389"/>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row>
    <row r="5" spans="1:137" s="69" customFormat="1" ht="18.75" customHeight="1" thickBot="1">
      <c r="A5" s="373" t="s">
        <v>2</v>
      </c>
      <c r="B5" s="374"/>
      <c r="C5" s="374"/>
      <c r="D5" s="390" t="s">
        <v>144</v>
      </c>
      <c r="E5" s="391"/>
      <c r="F5" s="391"/>
      <c r="G5" s="391"/>
      <c r="H5" s="391"/>
      <c r="I5" s="391"/>
      <c r="J5" s="391"/>
      <c r="K5" s="391"/>
      <c r="L5" s="391"/>
      <c r="M5" s="391"/>
      <c r="N5" s="391"/>
      <c r="O5" s="391"/>
      <c r="P5" s="391"/>
      <c r="Q5" s="391"/>
      <c r="R5" s="391"/>
      <c r="S5" s="391"/>
      <c r="T5" s="391"/>
      <c r="U5" s="391"/>
      <c r="V5" s="392"/>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row>
    <row r="6" spans="1:21" s="7" customFormat="1" ht="10.5" customHeight="1" thickBot="1">
      <c r="A6" s="232"/>
      <c r="B6" s="233"/>
      <c r="C6" s="233"/>
      <c r="D6" s="380"/>
      <c r="E6" s="380"/>
      <c r="F6" s="380"/>
      <c r="G6" s="380"/>
      <c r="H6" s="380"/>
      <c r="I6" s="380"/>
      <c r="J6" s="380"/>
      <c r="K6" s="380"/>
      <c r="L6" s="380"/>
      <c r="M6" s="380"/>
      <c r="N6" s="380"/>
      <c r="O6" s="380"/>
      <c r="P6" s="380"/>
      <c r="Q6" s="380"/>
      <c r="R6" s="380"/>
      <c r="S6" s="380"/>
      <c r="T6" s="381"/>
      <c r="U6" s="381"/>
    </row>
    <row r="7" spans="1:22" s="8" customFormat="1" ht="32.25" customHeight="1">
      <c r="A7" s="370" t="s">
        <v>30</v>
      </c>
      <c r="B7" s="370" t="s">
        <v>31</v>
      </c>
      <c r="C7" s="370" t="s">
        <v>131</v>
      </c>
      <c r="D7" s="372" t="s">
        <v>32</v>
      </c>
      <c r="E7" s="372"/>
      <c r="F7" s="370" t="s">
        <v>143</v>
      </c>
      <c r="G7" s="370"/>
      <c r="H7" s="370"/>
      <c r="I7" s="370"/>
      <c r="J7" s="370"/>
      <c r="K7" s="370"/>
      <c r="L7" s="370"/>
      <c r="M7" s="370"/>
      <c r="N7" s="370"/>
      <c r="O7" s="370"/>
      <c r="P7" s="370"/>
      <c r="Q7" s="370"/>
      <c r="R7" s="370"/>
      <c r="S7" s="370"/>
      <c r="T7" s="382" t="s">
        <v>36</v>
      </c>
      <c r="U7" s="382"/>
      <c r="V7" s="402" t="s">
        <v>318</v>
      </c>
    </row>
    <row r="8" spans="1:22" s="8" customFormat="1" ht="32.25" customHeight="1" thickBot="1">
      <c r="A8" s="371"/>
      <c r="B8" s="371"/>
      <c r="C8" s="371"/>
      <c r="D8" s="41" t="s">
        <v>33</v>
      </c>
      <c r="E8" s="41" t="s">
        <v>34</v>
      </c>
      <c r="F8" s="41" t="s">
        <v>35</v>
      </c>
      <c r="G8" s="42" t="s">
        <v>9</v>
      </c>
      <c r="H8" s="42" t="s">
        <v>10</v>
      </c>
      <c r="I8" s="42" t="s">
        <v>11</v>
      </c>
      <c r="J8" s="42" t="s">
        <v>12</v>
      </c>
      <c r="K8" s="42" t="s">
        <v>13</v>
      </c>
      <c r="L8" s="42" t="s">
        <v>14</v>
      </c>
      <c r="M8" s="42" t="s">
        <v>15</v>
      </c>
      <c r="N8" s="42" t="s">
        <v>16</v>
      </c>
      <c r="O8" s="42" t="s">
        <v>17</v>
      </c>
      <c r="P8" s="42" t="s">
        <v>18</v>
      </c>
      <c r="Q8" s="42" t="s">
        <v>19</v>
      </c>
      <c r="R8" s="42" t="s">
        <v>20</v>
      </c>
      <c r="S8" s="43" t="s">
        <v>21</v>
      </c>
      <c r="T8" s="43" t="s">
        <v>37</v>
      </c>
      <c r="U8" s="43" t="s">
        <v>38</v>
      </c>
      <c r="V8" s="403"/>
    </row>
    <row r="9" spans="1:23" s="52" customFormat="1" ht="37.5" customHeight="1">
      <c r="A9" s="349" t="s">
        <v>147</v>
      </c>
      <c r="B9" s="355" t="s">
        <v>170</v>
      </c>
      <c r="C9" s="352" t="s">
        <v>207</v>
      </c>
      <c r="D9" s="353" t="s">
        <v>222</v>
      </c>
      <c r="E9" s="353"/>
      <c r="F9" s="51" t="s">
        <v>22</v>
      </c>
      <c r="G9" s="54"/>
      <c r="H9" s="54"/>
      <c r="I9" s="54"/>
      <c r="J9" s="54"/>
      <c r="K9" s="54"/>
      <c r="L9" s="56"/>
      <c r="M9" s="190"/>
      <c r="N9" s="190">
        <v>0.2</v>
      </c>
      <c r="O9" s="190">
        <v>0.2</v>
      </c>
      <c r="P9" s="190">
        <v>0.2</v>
      </c>
      <c r="Q9" s="190">
        <v>0.2</v>
      </c>
      <c r="R9" s="190">
        <v>0.2</v>
      </c>
      <c r="S9" s="51">
        <f aca="true" t="shared" si="0" ref="S9:S14">SUM(G9:R9)</f>
        <v>1</v>
      </c>
      <c r="T9" s="393">
        <v>0.3</v>
      </c>
      <c r="U9" s="399">
        <v>0.1</v>
      </c>
      <c r="V9" s="404" t="s">
        <v>259</v>
      </c>
      <c r="W9" s="415"/>
    </row>
    <row r="10" spans="1:23" s="52" customFormat="1" ht="37.5" customHeight="1">
      <c r="A10" s="350"/>
      <c r="B10" s="356"/>
      <c r="C10" s="348"/>
      <c r="D10" s="345"/>
      <c r="E10" s="345"/>
      <c r="F10" s="53" t="s">
        <v>23</v>
      </c>
      <c r="G10" s="54"/>
      <c r="H10" s="54"/>
      <c r="I10" s="54"/>
      <c r="J10" s="54"/>
      <c r="K10" s="54"/>
      <c r="L10" s="54"/>
      <c r="M10" s="190"/>
      <c r="N10" s="190">
        <v>0.2</v>
      </c>
      <c r="O10" s="190">
        <v>0.2</v>
      </c>
      <c r="P10" s="190"/>
      <c r="Q10" s="190"/>
      <c r="R10" s="190"/>
      <c r="S10" s="53">
        <f t="shared" si="0"/>
        <v>0.4</v>
      </c>
      <c r="T10" s="394"/>
      <c r="U10" s="397"/>
      <c r="V10" s="405"/>
      <c r="W10" s="415"/>
    </row>
    <row r="11" spans="1:22" s="52" customFormat="1" ht="37.5" customHeight="1">
      <c r="A11" s="350"/>
      <c r="B11" s="356"/>
      <c r="C11" s="348" t="s">
        <v>208</v>
      </c>
      <c r="D11" s="345" t="s">
        <v>222</v>
      </c>
      <c r="E11" s="345"/>
      <c r="F11" s="55" t="s">
        <v>22</v>
      </c>
      <c r="G11" s="54"/>
      <c r="H11" s="54"/>
      <c r="I11" s="54"/>
      <c r="J11" s="54"/>
      <c r="K11" s="54"/>
      <c r="L11" s="56"/>
      <c r="M11" s="190"/>
      <c r="N11" s="190">
        <v>0.2</v>
      </c>
      <c r="O11" s="190">
        <v>0.2</v>
      </c>
      <c r="P11" s="190">
        <v>0.2</v>
      </c>
      <c r="Q11" s="190">
        <v>0.2</v>
      </c>
      <c r="R11" s="190">
        <v>0.2</v>
      </c>
      <c r="S11" s="55">
        <f t="shared" si="0"/>
        <v>1</v>
      </c>
      <c r="T11" s="394"/>
      <c r="U11" s="397">
        <v>0.1</v>
      </c>
      <c r="V11" s="406" t="s">
        <v>305</v>
      </c>
    </row>
    <row r="12" spans="1:22" s="52" customFormat="1" ht="37.5" customHeight="1">
      <c r="A12" s="350"/>
      <c r="B12" s="356"/>
      <c r="C12" s="348"/>
      <c r="D12" s="345"/>
      <c r="E12" s="345"/>
      <c r="F12" s="53" t="s">
        <v>23</v>
      </c>
      <c r="G12" s="54"/>
      <c r="H12" s="54"/>
      <c r="I12" s="54"/>
      <c r="J12" s="54"/>
      <c r="K12" s="54"/>
      <c r="L12" s="54"/>
      <c r="M12" s="190"/>
      <c r="N12" s="190">
        <v>0.2</v>
      </c>
      <c r="O12" s="190">
        <v>0.2</v>
      </c>
      <c r="P12" s="190"/>
      <c r="Q12" s="190"/>
      <c r="R12" s="190"/>
      <c r="S12" s="53">
        <f t="shared" si="0"/>
        <v>0.4</v>
      </c>
      <c r="T12" s="394"/>
      <c r="U12" s="397"/>
      <c r="V12" s="406"/>
    </row>
    <row r="13" spans="1:29" s="58" customFormat="1" ht="66.75" customHeight="1">
      <c r="A13" s="350"/>
      <c r="B13" s="356"/>
      <c r="C13" s="348" t="s">
        <v>209</v>
      </c>
      <c r="D13" s="345" t="s">
        <v>222</v>
      </c>
      <c r="E13" s="345"/>
      <c r="F13" s="55" t="s">
        <v>22</v>
      </c>
      <c r="G13" s="54"/>
      <c r="H13" s="54"/>
      <c r="I13" s="54"/>
      <c r="J13" s="54"/>
      <c r="K13" s="54"/>
      <c r="L13" s="56"/>
      <c r="M13" s="190"/>
      <c r="N13" s="190">
        <v>0.2</v>
      </c>
      <c r="O13" s="190">
        <v>0.2</v>
      </c>
      <c r="P13" s="190">
        <v>0.2</v>
      </c>
      <c r="Q13" s="190">
        <v>0.2</v>
      </c>
      <c r="R13" s="190">
        <v>0.2</v>
      </c>
      <c r="S13" s="55">
        <f t="shared" si="0"/>
        <v>1</v>
      </c>
      <c r="T13" s="394"/>
      <c r="U13" s="397">
        <v>0.1</v>
      </c>
      <c r="V13" s="406" t="s">
        <v>260</v>
      </c>
      <c r="W13" s="57"/>
      <c r="X13" s="57"/>
      <c r="Y13" s="57"/>
      <c r="Z13" s="57"/>
      <c r="AA13" s="57"/>
      <c r="AB13" s="57"/>
      <c r="AC13" s="57"/>
    </row>
    <row r="14" spans="1:29" s="58" customFormat="1" ht="61.5" customHeight="1" thickBot="1">
      <c r="A14" s="350"/>
      <c r="B14" s="357"/>
      <c r="C14" s="354"/>
      <c r="D14" s="400"/>
      <c r="E14" s="400"/>
      <c r="F14" s="59" t="s">
        <v>23</v>
      </c>
      <c r="G14" s="54"/>
      <c r="H14" s="54"/>
      <c r="I14" s="54"/>
      <c r="J14" s="54"/>
      <c r="K14" s="54"/>
      <c r="L14" s="54"/>
      <c r="M14" s="94"/>
      <c r="N14" s="190">
        <v>0.2</v>
      </c>
      <c r="O14" s="94">
        <v>0.2</v>
      </c>
      <c r="P14" s="94"/>
      <c r="Q14" s="94"/>
      <c r="R14" s="94"/>
      <c r="S14" s="59">
        <f t="shared" si="0"/>
        <v>0.4</v>
      </c>
      <c r="T14" s="395"/>
      <c r="U14" s="401"/>
      <c r="V14" s="407"/>
      <c r="W14" s="57"/>
      <c r="X14" s="57"/>
      <c r="Y14" s="57"/>
      <c r="Z14" s="57"/>
      <c r="AA14" s="57"/>
      <c r="AB14" s="57"/>
      <c r="AC14" s="57"/>
    </row>
    <row r="15" spans="1:22" s="52" customFormat="1" ht="49.5" customHeight="1">
      <c r="A15" s="350"/>
      <c r="B15" s="358" t="s">
        <v>158</v>
      </c>
      <c r="C15" s="361" t="s">
        <v>236</v>
      </c>
      <c r="D15" s="363" t="s">
        <v>222</v>
      </c>
      <c r="E15" s="363"/>
      <c r="F15" s="60" t="s">
        <v>22</v>
      </c>
      <c r="G15" s="54"/>
      <c r="H15" s="54"/>
      <c r="I15" s="54"/>
      <c r="J15" s="54"/>
      <c r="K15" s="54"/>
      <c r="L15" s="56"/>
      <c r="M15" s="190"/>
      <c r="N15" s="190">
        <v>0</v>
      </c>
      <c r="O15" s="190">
        <v>0.1</v>
      </c>
      <c r="P15" s="190">
        <v>0.5</v>
      </c>
      <c r="Q15" s="190">
        <v>0.4</v>
      </c>
      <c r="R15" s="190"/>
      <c r="S15" s="60">
        <f aca="true" t="shared" si="1" ref="S15:S22">SUM(G15:R15)</f>
        <v>1</v>
      </c>
      <c r="T15" s="393">
        <v>0.35</v>
      </c>
      <c r="U15" s="396">
        <v>0.0875</v>
      </c>
      <c r="V15" s="408" t="s">
        <v>311</v>
      </c>
    </row>
    <row r="16" spans="1:22" s="52" customFormat="1" ht="47.25" customHeight="1">
      <c r="A16" s="350"/>
      <c r="B16" s="359"/>
      <c r="C16" s="362"/>
      <c r="D16" s="345"/>
      <c r="E16" s="345"/>
      <c r="F16" s="53" t="s">
        <v>23</v>
      </c>
      <c r="G16" s="54"/>
      <c r="H16" s="54"/>
      <c r="I16" s="54"/>
      <c r="J16" s="54"/>
      <c r="K16" s="54"/>
      <c r="L16" s="54"/>
      <c r="M16" s="190"/>
      <c r="N16" s="190">
        <v>0</v>
      </c>
      <c r="O16" s="190">
        <v>0.1</v>
      </c>
      <c r="P16" s="190"/>
      <c r="Q16" s="190"/>
      <c r="R16" s="190"/>
      <c r="S16" s="53">
        <f t="shared" si="1"/>
        <v>0.1</v>
      </c>
      <c r="T16" s="394"/>
      <c r="U16" s="397"/>
      <c r="V16" s="409"/>
    </row>
    <row r="17" spans="1:22" s="52" customFormat="1" ht="37.5" customHeight="1">
      <c r="A17" s="350"/>
      <c r="B17" s="359"/>
      <c r="C17" s="398" t="s">
        <v>229</v>
      </c>
      <c r="D17" s="345" t="s">
        <v>222</v>
      </c>
      <c r="E17" s="345"/>
      <c r="F17" s="55" t="s">
        <v>22</v>
      </c>
      <c r="G17" s="54"/>
      <c r="H17" s="54"/>
      <c r="I17" s="54"/>
      <c r="J17" s="54"/>
      <c r="K17" s="54"/>
      <c r="L17" s="56"/>
      <c r="M17" s="190"/>
      <c r="N17" s="190">
        <v>0</v>
      </c>
      <c r="O17" s="190">
        <v>0</v>
      </c>
      <c r="P17" s="190">
        <v>0.2</v>
      </c>
      <c r="Q17" s="190">
        <v>0.5</v>
      </c>
      <c r="R17" s="190">
        <v>0.3</v>
      </c>
      <c r="S17" s="55">
        <f t="shared" si="1"/>
        <v>1</v>
      </c>
      <c r="T17" s="394"/>
      <c r="U17" s="396">
        <v>0.0875</v>
      </c>
      <c r="V17" s="411" t="s">
        <v>261</v>
      </c>
    </row>
    <row r="18" spans="1:22" s="52" customFormat="1" ht="37.5" customHeight="1">
      <c r="A18" s="350"/>
      <c r="B18" s="359"/>
      <c r="C18" s="362"/>
      <c r="D18" s="345"/>
      <c r="E18" s="345"/>
      <c r="F18" s="53" t="s">
        <v>23</v>
      </c>
      <c r="G18" s="54"/>
      <c r="H18" s="54"/>
      <c r="I18" s="54"/>
      <c r="J18" s="54"/>
      <c r="K18" s="54"/>
      <c r="L18" s="54"/>
      <c r="M18" s="190"/>
      <c r="N18" s="190">
        <v>0</v>
      </c>
      <c r="O18" s="190">
        <v>0.1</v>
      </c>
      <c r="P18" s="190"/>
      <c r="Q18" s="190"/>
      <c r="R18" s="190"/>
      <c r="S18" s="53">
        <f t="shared" si="1"/>
        <v>0.1</v>
      </c>
      <c r="T18" s="394"/>
      <c r="U18" s="397"/>
      <c r="V18" s="412"/>
    </row>
    <row r="19" spans="1:29" s="58" customFormat="1" ht="37.5" customHeight="1">
      <c r="A19" s="350"/>
      <c r="B19" s="359"/>
      <c r="C19" s="348" t="s">
        <v>230</v>
      </c>
      <c r="D19" s="345" t="s">
        <v>222</v>
      </c>
      <c r="E19" s="345"/>
      <c r="F19" s="55" t="s">
        <v>22</v>
      </c>
      <c r="G19" s="54"/>
      <c r="H19" s="54"/>
      <c r="I19" s="54"/>
      <c r="J19" s="54"/>
      <c r="K19" s="54"/>
      <c r="L19" s="56"/>
      <c r="M19" s="190"/>
      <c r="N19" s="190">
        <v>0</v>
      </c>
      <c r="O19" s="190">
        <v>0</v>
      </c>
      <c r="P19" s="190">
        <v>0.2</v>
      </c>
      <c r="Q19" s="190">
        <v>0.5</v>
      </c>
      <c r="R19" s="190">
        <v>0.3</v>
      </c>
      <c r="S19" s="55">
        <f aca="true" t="shared" si="2" ref="S19:S20">SUM(G19:R19)</f>
        <v>1</v>
      </c>
      <c r="T19" s="394"/>
      <c r="U19" s="396">
        <v>0.0875</v>
      </c>
      <c r="V19" s="411" t="s">
        <v>312</v>
      </c>
      <c r="W19" s="57"/>
      <c r="X19" s="57"/>
      <c r="Y19" s="57"/>
      <c r="Z19" s="57"/>
      <c r="AA19" s="57"/>
      <c r="AB19" s="57"/>
      <c r="AC19" s="57"/>
    </row>
    <row r="20" spans="1:29" s="58" customFormat="1" ht="37.5" customHeight="1">
      <c r="A20" s="350"/>
      <c r="B20" s="359"/>
      <c r="C20" s="348"/>
      <c r="D20" s="345"/>
      <c r="E20" s="345"/>
      <c r="F20" s="53" t="s">
        <v>23</v>
      </c>
      <c r="G20" s="54"/>
      <c r="H20" s="54"/>
      <c r="I20" s="54"/>
      <c r="J20" s="54"/>
      <c r="K20" s="54"/>
      <c r="L20" s="54"/>
      <c r="M20" s="94"/>
      <c r="N20" s="190">
        <v>0</v>
      </c>
      <c r="O20" s="190">
        <v>0</v>
      </c>
      <c r="P20" s="190"/>
      <c r="Q20" s="190"/>
      <c r="R20" s="190"/>
      <c r="S20" s="53">
        <f t="shared" si="2"/>
        <v>0</v>
      </c>
      <c r="T20" s="394"/>
      <c r="U20" s="397"/>
      <c r="V20" s="412"/>
      <c r="W20" s="57"/>
      <c r="X20" s="57"/>
      <c r="Y20" s="57"/>
      <c r="Z20" s="57"/>
      <c r="AA20" s="57"/>
      <c r="AB20" s="57"/>
      <c r="AC20" s="57"/>
    </row>
    <row r="21" spans="1:29" s="58" customFormat="1" ht="37.5" customHeight="1">
      <c r="A21" s="350"/>
      <c r="B21" s="359"/>
      <c r="C21" s="348" t="s">
        <v>231</v>
      </c>
      <c r="D21" s="345" t="s">
        <v>222</v>
      </c>
      <c r="E21" s="345"/>
      <c r="F21" s="55" t="s">
        <v>22</v>
      </c>
      <c r="G21" s="54"/>
      <c r="H21" s="54"/>
      <c r="I21" s="54"/>
      <c r="J21" s="54"/>
      <c r="K21" s="54"/>
      <c r="L21" s="56"/>
      <c r="M21" s="190"/>
      <c r="N21" s="190">
        <v>0</v>
      </c>
      <c r="O21" s="190">
        <v>0</v>
      </c>
      <c r="P21" s="190">
        <v>0.1</v>
      </c>
      <c r="Q21" s="190">
        <v>0.2</v>
      </c>
      <c r="R21" s="190">
        <v>0.7</v>
      </c>
      <c r="S21" s="55">
        <f t="shared" si="1"/>
        <v>1</v>
      </c>
      <c r="T21" s="394"/>
      <c r="U21" s="396">
        <v>0.0875</v>
      </c>
      <c r="V21" s="411" t="s">
        <v>262</v>
      </c>
      <c r="W21" s="57"/>
      <c r="X21" s="57"/>
      <c r="Y21" s="57"/>
      <c r="Z21" s="57"/>
      <c r="AA21" s="57"/>
      <c r="AB21" s="57"/>
      <c r="AC21" s="57"/>
    </row>
    <row r="22" spans="1:29" s="58" customFormat="1" ht="37.5" customHeight="1" thickBot="1">
      <c r="A22" s="350"/>
      <c r="B22" s="360"/>
      <c r="C22" s="348"/>
      <c r="D22" s="345"/>
      <c r="E22" s="345"/>
      <c r="F22" s="53" t="s">
        <v>23</v>
      </c>
      <c r="G22" s="54"/>
      <c r="H22" s="54"/>
      <c r="I22" s="54"/>
      <c r="J22" s="54"/>
      <c r="K22" s="54"/>
      <c r="L22" s="54"/>
      <c r="M22" s="94"/>
      <c r="N22" s="190">
        <v>0</v>
      </c>
      <c r="O22" s="190">
        <v>0.05</v>
      </c>
      <c r="P22" s="190"/>
      <c r="Q22" s="190"/>
      <c r="R22" s="190"/>
      <c r="S22" s="53">
        <f t="shared" si="1"/>
        <v>0.05</v>
      </c>
      <c r="T22" s="395"/>
      <c r="U22" s="397"/>
      <c r="V22" s="412"/>
      <c r="W22" s="57"/>
      <c r="X22" s="57"/>
      <c r="Y22" s="57"/>
      <c r="Z22" s="57"/>
      <c r="AA22" s="57"/>
      <c r="AB22" s="57"/>
      <c r="AC22" s="57"/>
    </row>
    <row r="23" spans="1:22" s="52" customFormat="1" ht="37.5" customHeight="1">
      <c r="A23" s="350"/>
      <c r="B23" s="341" t="s">
        <v>317</v>
      </c>
      <c r="C23" s="348" t="s">
        <v>239</v>
      </c>
      <c r="D23" s="345" t="s">
        <v>222</v>
      </c>
      <c r="E23" s="345"/>
      <c r="F23" s="55" t="s">
        <v>22</v>
      </c>
      <c r="G23" s="54"/>
      <c r="H23" s="54"/>
      <c r="I23" s="54"/>
      <c r="J23" s="54"/>
      <c r="K23" s="54"/>
      <c r="L23" s="56"/>
      <c r="M23" s="190"/>
      <c r="N23" s="190">
        <v>0.2</v>
      </c>
      <c r="O23" s="190">
        <v>0.5</v>
      </c>
      <c r="P23" s="190">
        <v>0.3</v>
      </c>
      <c r="Q23" s="190">
        <v>0</v>
      </c>
      <c r="R23" s="190">
        <v>0</v>
      </c>
      <c r="S23" s="55">
        <f aca="true" t="shared" si="3" ref="S23:S24">SUM(G23:R23)</f>
        <v>1</v>
      </c>
      <c r="T23" s="394">
        <v>0.35</v>
      </c>
      <c r="U23" s="399">
        <v>0.0584</v>
      </c>
      <c r="V23" s="410" t="s">
        <v>263</v>
      </c>
    </row>
    <row r="24" spans="1:22" s="52" customFormat="1" ht="37.5" customHeight="1" thickBot="1">
      <c r="A24" s="350"/>
      <c r="B24" s="341"/>
      <c r="C24" s="348"/>
      <c r="D24" s="345"/>
      <c r="E24" s="345"/>
      <c r="F24" s="53" t="s">
        <v>23</v>
      </c>
      <c r="G24" s="54"/>
      <c r="H24" s="54"/>
      <c r="I24" s="54"/>
      <c r="J24" s="54"/>
      <c r="K24" s="54"/>
      <c r="L24" s="54"/>
      <c r="M24" s="190"/>
      <c r="N24" s="190">
        <v>0.2</v>
      </c>
      <c r="O24" s="190">
        <v>0.5</v>
      </c>
      <c r="P24" s="190"/>
      <c r="Q24" s="190"/>
      <c r="R24" s="190"/>
      <c r="S24" s="53">
        <f t="shared" si="3"/>
        <v>0.7</v>
      </c>
      <c r="T24" s="394"/>
      <c r="U24" s="397"/>
      <c r="V24" s="409"/>
    </row>
    <row r="25" spans="1:22" s="52" customFormat="1" ht="48.75" customHeight="1">
      <c r="A25" s="350"/>
      <c r="B25" s="341"/>
      <c r="C25" s="346" t="s">
        <v>237</v>
      </c>
      <c r="D25" s="345" t="s">
        <v>222</v>
      </c>
      <c r="E25" s="345"/>
      <c r="F25" s="55" t="s">
        <v>22</v>
      </c>
      <c r="G25" s="54"/>
      <c r="H25" s="54"/>
      <c r="I25" s="54"/>
      <c r="J25" s="54"/>
      <c r="K25" s="54"/>
      <c r="L25" s="56"/>
      <c r="M25" s="190"/>
      <c r="N25" s="190">
        <v>0</v>
      </c>
      <c r="O25" s="190">
        <v>0.2</v>
      </c>
      <c r="P25" s="190">
        <v>0.3</v>
      </c>
      <c r="Q25" s="190">
        <v>0.3</v>
      </c>
      <c r="R25" s="190">
        <v>0.2</v>
      </c>
      <c r="S25" s="55">
        <f>SUM(G25:R25)</f>
        <v>1</v>
      </c>
      <c r="T25" s="394"/>
      <c r="U25" s="396">
        <v>0.0583</v>
      </c>
      <c r="V25" s="410" t="s">
        <v>264</v>
      </c>
    </row>
    <row r="26" spans="1:22" s="52" customFormat="1" ht="49.5" customHeight="1" thickBot="1">
      <c r="A26" s="350"/>
      <c r="B26" s="341"/>
      <c r="C26" s="347"/>
      <c r="D26" s="345"/>
      <c r="E26" s="345"/>
      <c r="F26" s="53" t="s">
        <v>23</v>
      </c>
      <c r="G26" s="54"/>
      <c r="H26" s="54"/>
      <c r="I26" s="54"/>
      <c r="J26" s="54"/>
      <c r="K26" s="54"/>
      <c r="L26" s="54"/>
      <c r="M26" s="190"/>
      <c r="N26" s="190">
        <v>0</v>
      </c>
      <c r="O26" s="190">
        <v>0.2</v>
      </c>
      <c r="P26" s="190"/>
      <c r="Q26" s="190"/>
      <c r="R26" s="190"/>
      <c r="S26" s="53">
        <f aca="true" t="shared" si="4" ref="S26">SUM(G26:R26)</f>
        <v>0.2</v>
      </c>
      <c r="T26" s="394"/>
      <c r="U26" s="397"/>
      <c r="V26" s="409"/>
    </row>
    <row r="27" spans="1:22" s="52" customFormat="1" ht="37.5" customHeight="1">
      <c r="A27" s="350"/>
      <c r="B27" s="341"/>
      <c r="C27" s="346" t="s">
        <v>232</v>
      </c>
      <c r="D27" s="345" t="s">
        <v>222</v>
      </c>
      <c r="E27" s="345"/>
      <c r="F27" s="55" t="s">
        <v>22</v>
      </c>
      <c r="G27" s="54"/>
      <c r="H27" s="54"/>
      <c r="I27" s="54"/>
      <c r="J27" s="54"/>
      <c r="K27" s="54"/>
      <c r="L27" s="56"/>
      <c r="M27" s="190"/>
      <c r="N27" s="190">
        <v>0.15</v>
      </c>
      <c r="O27" s="190">
        <v>0.25</v>
      </c>
      <c r="P27" s="190">
        <v>0.3</v>
      </c>
      <c r="Q27" s="190">
        <v>0.2</v>
      </c>
      <c r="R27" s="190">
        <v>0.1</v>
      </c>
      <c r="S27" s="55">
        <f aca="true" t="shared" si="5" ref="S27:S28">SUM(G27:R27)</f>
        <v>0.9999999999999999</v>
      </c>
      <c r="T27" s="394"/>
      <c r="U27" s="396">
        <v>0.0583</v>
      </c>
      <c r="V27" s="410" t="s">
        <v>265</v>
      </c>
    </row>
    <row r="28" spans="1:22" s="52" customFormat="1" ht="37.5" customHeight="1" thickBot="1">
      <c r="A28" s="350"/>
      <c r="B28" s="341"/>
      <c r="C28" s="347"/>
      <c r="D28" s="345"/>
      <c r="E28" s="345"/>
      <c r="F28" s="53" t="s">
        <v>23</v>
      </c>
      <c r="G28" s="54"/>
      <c r="H28" s="54"/>
      <c r="I28" s="54"/>
      <c r="J28" s="54"/>
      <c r="K28" s="54"/>
      <c r="L28" s="54"/>
      <c r="M28" s="190"/>
      <c r="N28" s="191">
        <v>0</v>
      </c>
      <c r="O28" s="191">
        <v>0.25</v>
      </c>
      <c r="P28" s="191"/>
      <c r="Q28" s="191"/>
      <c r="R28" s="191"/>
      <c r="S28" s="53">
        <f t="shared" si="5"/>
        <v>0.25</v>
      </c>
      <c r="T28" s="394"/>
      <c r="U28" s="397"/>
      <c r="V28" s="409"/>
    </row>
    <row r="29" spans="1:22" s="52" customFormat="1" ht="54.75" customHeight="1">
      <c r="A29" s="350"/>
      <c r="B29" s="341"/>
      <c r="C29" s="343" t="s">
        <v>238</v>
      </c>
      <c r="D29" s="345" t="s">
        <v>222</v>
      </c>
      <c r="E29" s="345"/>
      <c r="F29" s="55" t="s">
        <v>22</v>
      </c>
      <c r="G29" s="54"/>
      <c r="H29" s="54"/>
      <c r="I29" s="54"/>
      <c r="J29" s="54"/>
      <c r="K29" s="54"/>
      <c r="L29" s="56"/>
      <c r="M29" s="190"/>
      <c r="N29" s="94">
        <v>0</v>
      </c>
      <c r="O29" s="94">
        <v>0.2</v>
      </c>
      <c r="P29" s="94">
        <v>0.3</v>
      </c>
      <c r="Q29" s="94">
        <v>0.3</v>
      </c>
      <c r="R29" s="94">
        <v>0.2</v>
      </c>
      <c r="S29" s="55">
        <f aca="true" t="shared" si="6" ref="S29:S30">SUM(G29:R29)</f>
        <v>1</v>
      </c>
      <c r="T29" s="394"/>
      <c r="U29" s="396">
        <v>0.0583</v>
      </c>
      <c r="V29" s="410" t="s">
        <v>266</v>
      </c>
    </row>
    <row r="30" spans="1:22" s="52" customFormat="1" ht="45" customHeight="1">
      <c r="A30" s="350"/>
      <c r="B30" s="341"/>
      <c r="C30" s="344"/>
      <c r="D30" s="345"/>
      <c r="E30" s="345"/>
      <c r="F30" s="53" t="s">
        <v>23</v>
      </c>
      <c r="G30" s="54"/>
      <c r="H30" s="54"/>
      <c r="I30" s="54"/>
      <c r="J30" s="54"/>
      <c r="K30" s="54"/>
      <c r="L30" s="54"/>
      <c r="M30" s="190"/>
      <c r="N30" s="94">
        <v>0</v>
      </c>
      <c r="O30" s="94">
        <v>0.2</v>
      </c>
      <c r="P30" s="94"/>
      <c r="Q30" s="94"/>
      <c r="R30" s="94"/>
      <c r="S30" s="53">
        <f t="shared" si="6"/>
        <v>0.2</v>
      </c>
      <c r="T30" s="394"/>
      <c r="U30" s="397"/>
      <c r="V30" s="409"/>
    </row>
    <row r="31" spans="1:22" s="52" customFormat="1" ht="37.5" customHeight="1">
      <c r="A31" s="350"/>
      <c r="B31" s="341"/>
      <c r="C31" s="343" t="s">
        <v>233</v>
      </c>
      <c r="D31" s="345" t="s">
        <v>222</v>
      </c>
      <c r="E31" s="345"/>
      <c r="F31" s="55" t="s">
        <v>22</v>
      </c>
      <c r="G31" s="54"/>
      <c r="H31" s="54"/>
      <c r="I31" s="54"/>
      <c r="J31" s="54"/>
      <c r="K31" s="54"/>
      <c r="L31" s="56"/>
      <c r="M31" s="190"/>
      <c r="N31" s="94">
        <v>0</v>
      </c>
      <c r="O31" s="94">
        <v>0</v>
      </c>
      <c r="P31" s="94">
        <v>0</v>
      </c>
      <c r="Q31" s="94">
        <v>0.5</v>
      </c>
      <c r="R31" s="94">
        <v>0.5</v>
      </c>
      <c r="S31" s="55">
        <f aca="true" t="shared" si="7" ref="S31:S34">SUM(G31:R31)</f>
        <v>1</v>
      </c>
      <c r="T31" s="394"/>
      <c r="U31" s="396">
        <v>0.0583</v>
      </c>
      <c r="V31" s="411" t="s">
        <v>223</v>
      </c>
    </row>
    <row r="32" spans="1:22" s="52" customFormat="1" ht="37.5" customHeight="1" thickBot="1">
      <c r="A32" s="350"/>
      <c r="B32" s="341"/>
      <c r="C32" s="344"/>
      <c r="D32" s="345"/>
      <c r="E32" s="345"/>
      <c r="F32" s="53" t="s">
        <v>23</v>
      </c>
      <c r="G32" s="54"/>
      <c r="H32" s="54"/>
      <c r="I32" s="54"/>
      <c r="J32" s="54"/>
      <c r="K32" s="54"/>
      <c r="L32" s="54"/>
      <c r="M32" s="190"/>
      <c r="N32" s="191">
        <v>0</v>
      </c>
      <c r="O32" s="191">
        <v>0</v>
      </c>
      <c r="P32" s="191"/>
      <c r="Q32" s="191"/>
      <c r="R32" s="191"/>
      <c r="S32" s="53">
        <f t="shared" si="7"/>
        <v>0</v>
      </c>
      <c r="T32" s="394"/>
      <c r="U32" s="397"/>
      <c r="V32" s="412"/>
    </row>
    <row r="33" spans="1:29" s="58" customFormat="1" ht="37.5" customHeight="1">
      <c r="A33" s="350"/>
      <c r="B33" s="341"/>
      <c r="C33" s="346" t="s">
        <v>234</v>
      </c>
      <c r="D33" s="345" t="s">
        <v>222</v>
      </c>
      <c r="E33" s="345"/>
      <c r="F33" s="55" t="s">
        <v>22</v>
      </c>
      <c r="G33" s="54"/>
      <c r="H33" s="54"/>
      <c r="I33" s="54"/>
      <c r="J33" s="54"/>
      <c r="K33" s="54"/>
      <c r="L33" s="56"/>
      <c r="M33" s="190"/>
      <c r="N33" s="94">
        <v>0</v>
      </c>
      <c r="O33" s="94">
        <v>0</v>
      </c>
      <c r="P33" s="94">
        <v>0.2</v>
      </c>
      <c r="Q33" s="94">
        <v>0.5</v>
      </c>
      <c r="R33" s="94">
        <v>0.3</v>
      </c>
      <c r="S33" s="55">
        <f t="shared" si="7"/>
        <v>1</v>
      </c>
      <c r="T33" s="394"/>
      <c r="U33" s="399">
        <v>0.0584</v>
      </c>
      <c r="V33" s="413" t="s">
        <v>267</v>
      </c>
      <c r="W33" s="57"/>
      <c r="X33" s="57"/>
      <c r="Y33" s="57"/>
      <c r="Z33" s="57"/>
      <c r="AA33" s="57"/>
      <c r="AB33" s="57"/>
      <c r="AC33" s="57"/>
    </row>
    <row r="34" spans="1:29" s="58" customFormat="1" ht="37.5" customHeight="1" thickBot="1">
      <c r="A34" s="351"/>
      <c r="B34" s="342"/>
      <c r="C34" s="347"/>
      <c r="D34" s="345"/>
      <c r="E34" s="345"/>
      <c r="F34" s="53" t="s">
        <v>23</v>
      </c>
      <c r="G34" s="54"/>
      <c r="H34" s="54"/>
      <c r="I34" s="54"/>
      <c r="J34" s="54"/>
      <c r="K34" s="54"/>
      <c r="L34" s="54"/>
      <c r="M34" s="94"/>
      <c r="N34" s="191">
        <v>0</v>
      </c>
      <c r="O34" s="191">
        <v>0.05</v>
      </c>
      <c r="P34" s="191"/>
      <c r="Q34" s="191"/>
      <c r="R34" s="191"/>
      <c r="S34" s="53">
        <f t="shared" si="7"/>
        <v>0.05</v>
      </c>
      <c r="T34" s="395"/>
      <c r="U34" s="397"/>
      <c r="V34" s="414"/>
      <c r="W34" s="57"/>
      <c r="X34" s="57"/>
      <c r="Y34" s="57"/>
      <c r="Z34" s="57"/>
      <c r="AA34" s="57"/>
      <c r="AB34" s="57"/>
      <c r="AC34" s="57"/>
    </row>
    <row r="35" spans="1:32" s="11" customFormat="1" ht="18.75" customHeight="1" thickBot="1">
      <c r="A35" s="339" t="s">
        <v>24</v>
      </c>
      <c r="B35" s="340"/>
      <c r="C35" s="340"/>
      <c r="D35" s="340"/>
      <c r="E35" s="340"/>
      <c r="F35" s="340"/>
      <c r="G35" s="340"/>
      <c r="H35" s="340"/>
      <c r="I35" s="340"/>
      <c r="J35" s="340"/>
      <c r="K35" s="340"/>
      <c r="L35" s="340"/>
      <c r="M35" s="340"/>
      <c r="N35" s="340"/>
      <c r="O35" s="340"/>
      <c r="P35" s="340"/>
      <c r="Q35" s="340"/>
      <c r="R35" s="340"/>
      <c r="S35" s="340"/>
      <c r="T35" s="65">
        <f>SUM(T9:T34)</f>
        <v>0.9999999999999999</v>
      </c>
      <c r="U35" s="65">
        <f>SUM(U9:U34)</f>
        <v>1.0000000000000002</v>
      </c>
      <c r="V35" s="30"/>
      <c r="W35" s="10"/>
      <c r="X35" s="10"/>
      <c r="Y35" s="10"/>
      <c r="Z35" s="10"/>
      <c r="AA35" s="10"/>
      <c r="AB35" s="10"/>
      <c r="AC35" s="10"/>
      <c r="AD35" s="10"/>
      <c r="AE35" s="10"/>
      <c r="AF35" s="10"/>
    </row>
    <row r="36" spans="1:21" ht="15">
      <c r="A36" s="9"/>
      <c r="B36" s="9"/>
      <c r="C36" s="15"/>
      <c r="D36" s="9"/>
      <c r="E36" s="9"/>
      <c r="F36" s="9"/>
      <c r="G36" s="9"/>
      <c r="H36" s="9"/>
      <c r="I36" s="9"/>
      <c r="J36" s="9"/>
      <c r="K36" s="9"/>
      <c r="L36" s="9"/>
      <c r="M36" s="9"/>
      <c r="N36" s="12"/>
      <c r="O36" s="12"/>
      <c r="P36" s="12"/>
      <c r="Q36" s="12"/>
      <c r="R36" s="12"/>
      <c r="S36" s="12"/>
      <c r="T36" s="12"/>
      <c r="U36" s="12"/>
    </row>
    <row r="37" spans="1:21" ht="15">
      <c r="A37" s="9"/>
      <c r="B37" s="9"/>
      <c r="C37" s="15"/>
      <c r="D37" s="9"/>
      <c r="E37" s="9"/>
      <c r="F37" s="9"/>
      <c r="G37" s="9"/>
      <c r="H37" s="9"/>
      <c r="I37" s="9"/>
      <c r="J37" s="9"/>
      <c r="K37" s="9"/>
      <c r="L37" s="9"/>
      <c r="M37" s="9"/>
      <c r="N37" s="12"/>
      <c r="O37" s="12"/>
      <c r="P37" s="12"/>
      <c r="Q37" s="12"/>
      <c r="R37" s="12"/>
      <c r="S37" s="12"/>
      <c r="T37" s="12"/>
      <c r="U37" s="12"/>
    </row>
    <row r="38" spans="1:21" ht="15">
      <c r="A38" s="187" t="s">
        <v>67</v>
      </c>
      <c r="B38"/>
      <c r="C38"/>
      <c r="D38"/>
      <c r="E38"/>
      <c r="F38" s="188"/>
      <c r="G38" s="188"/>
      <c r="H38" s="188"/>
      <c r="I38" s="188"/>
      <c r="J38" s="188"/>
      <c r="K38" s="188"/>
      <c r="L38" s="188"/>
      <c r="M38" s="188"/>
      <c r="N38" s="188"/>
      <c r="O38" s="188"/>
      <c r="P38" s="12"/>
      <c r="Q38" s="12"/>
      <c r="R38" s="12"/>
      <c r="S38" s="12"/>
      <c r="T38" s="12"/>
      <c r="U38" s="12"/>
    </row>
    <row r="39" spans="1:21" ht="15" customHeight="1">
      <c r="A39" s="116" t="s">
        <v>68</v>
      </c>
      <c r="B39" s="222" t="s">
        <v>69</v>
      </c>
      <c r="C39" s="222"/>
      <c r="D39" s="222"/>
      <c r="E39" s="222"/>
      <c r="F39" s="222"/>
      <c r="G39" s="222"/>
      <c r="H39" s="222"/>
      <c r="I39" s="223" t="s">
        <v>70</v>
      </c>
      <c r="J39" s="223"/>
      <c r="K39" s="223"/>
      <c r="L39" s="223"/>
      <c r="M39" s="223"/>
      <c r="N39" s="223"/>
      <c r="O39" s="223"/>
      <c r="P39" s="12"/>
      <c r="Q39" s="12"/>
      <c r="R39" s="12"/>
      <c r="S39" s="12"/>
      <c r="T39" s="12"/>
      <c r="U39" s="12"/>
    </row>
    <row r="40" spans="1:21" ht="33.75" customHeight="1">
      <c r="A40" s="189">
        <v>12</v>
      </c>
      <c r="B40" s="224" t="s">
        <v>315</v>
      </c>
      <c r="C40" s="224"/>
      <c r="D40" s="224"/>
      <c r="E40" s="224"/>
      <c r="F40" s="224"/>
      <c r="G40" s="224"/>
      <c r="H40" s="224"/>
      <c r="I40" s="225" t="s">
        <v>316</v>
      </c>
      <c r="J40" s="225"/>
      <c r="K40" s="225"/>
      <c r="L40" s="225"/>
      <c r="M40" s="225"/>
      <c r="N40" s="225"/>
      <c r="O40" s="225"/>
      <c r="P40" s="12"/>
      <c r="Q40" s="12"/>
      <c r="R40" s="12"/>
      <c r="S40" s="12"/>
      <c r="T40" s="12"/>
      <c r="U40" s="12"/>
    </row>
    <row r="41" spans="1:21" ht="15">
      <c r="A41" s="9"/>
      <c r="B41" s="9"/>
      <c r="C41" s="15"/>
      <c r="D41" s="9"/>
      <c r="E41" s="9"/>
      <c r="F41" s="9"/>
      <c r="G41" s="9"/>
      <c r="H41" s="9"/>
      <c r="I41" s="9"/>
      <c r="J41" s="9"/>
      <c r="K41" s="9"/>
      <c r="L41" s="9"/>
      <c r="M41" s="9"/>
      <c r="N41" s="12"/>
      <c r="O41" s="12"/>
      <c r="P41" s="12"/>
      <c r="Q41" s="12"/>
      <c r="R41" s="12"/>
      <c r="S41" s="12"/>
      <c r="T41" s="12"/>
      <c r="U41" s="12"/>
    </row>
    <row r="42" spans="1:21" ht="15">
      <c r="A42" s="9"/>
      <c r="B42" s="9"/>
      <c r="C42" s="15"/>
      <c r="D42" s="9"/>
      <c r="E42" s="9"/>
      <c r="F42" s="9"/>
      <c r="G42" s="9"/>
      <c r="H42" s="9"/>
      <c r="I42" s="9"/>
      <c r="J42" s="9"/>
      <c r="K42" s="9"/>
      <c r="L42" s="9"/>
      <c r="M42" s="9"/>
      <c r="N42" s="12"/>
      <c r="O42" s="12"/>
      <c r="P42" s="12"/>
      <c r="Q42" s="12"/>
      <c r="R42" s="12"/>
      <c r="S42" s="12"/>
      <c r="T42" s="12"/>
      <c r="U42" s="12"/>
    </row>
    <row r="43" spans="1:21" ht="15">
      <c r="A43" s="9"/>
      <c r="B43" s="9"/>
      <c r="C43" s="15"/>
      <c r="D43" s="9"/>
      <c r="E43" s="9"/>
      <c r="F43" s="9"/>
      <c r="G43" s="9"/>
      <c r="H43" s="9"/>
      <c r="I43" s="9"/>
      <c r="J43" s="9"/>
      <c r="K43" s="9"/>
      <c r="L43" s="9"/>
      <c r="M43" s="9"/>
      <c r="N43" s="12"/>
      <c r="O43" s="12"/>
      <c r="P43" s="12"/>
      <c r="Q43" s="12"/>
      <c r="R43" s="12"/>
      <c r="S43" s="12"/>
      <c r="T43" s="12"/>
      <c r="U43" s="12"/>
    </row>
    <row r="44" spans="1:21" ht="15">
      <c r="A44" s="9"/>
      <c r="B44" s="9"/>
      <c r="C44" s="15"/>
      <c r="D44" s="9"/>
      <c r="E44" s="9"/>
      <c r="F44" s="9"/>
      <c r="G44" s="9"/>
      <c r="H44" s="9"/>
      <c r="I44" s="9"/>
      <c r="J44" s="9"/>
      <c r="K44" s="9"/>
      <c r="L44" s="9"/>
      <c r="M44" s="9"/>
      <c r="N44" s="12"/>
      <c r="O44" s="12"/>
      <c r="P44" s="12"/>
      <c r="Q44" s="12"/>
      <c r="R44" s="12"/>
      <c r="S44" s="12"/>
      <c r="T44" s="12"/>
      <c r="U44" s="12"/>
    </row>
    <row r="45" spans="1:21" ht="15">
      <c r="A45" s="9"/>
      <c r="B45" s="9"/>
      <c r="C45" s="15"/>
      <c r="D45" s="9"/>
      <c r="E45" s="9"/>
      <c r="F45" s="9"/>
      <c r="G45" s="9"/>
      <c r="H45" s="9"/>
      <c r="I45" s="9"/>
      <c r="J45" s="9"/>
      <c r="K45" s="9"/>
      <c r="L45" s="9"/>
      <c r="M45" s="9"/>
      <c r="N45" s="12"/>
      <c r="O45" s="12"/>
      <c r="P45" s="12"/>
      <c r="Q45" s="12"/>
      <c r="R45" s="12"/>
      <c r="S45" s="12"/>
      <c r="T45" s="12"/>
      <c r="U45" s="12"/>
    </row>
    <row r="46" spans="1:21" ht="15">
      <c r="A46" s="9"/>
      <c r="B46" s="9"/>
      <c r="C46" s="15"/>
      <c r="D46" s="9"/>
      <c r="E46" s="9"/>
      <c r="F46" s="9"/>
      <c r="G46" s="9"/>
      <c r="H46" s="9"/>
      <c r="I46" s="9"/>
      <c r="J46" s="9"/>
      <c r="K46" s="9"/>
      <c r="L46" s="9"/>
      <c r="M46" s="9"/>
      <c r="N46" s="12"/>
      <c r="O46" s="12"/>
      <c r="P46" s="12"/>
      <c r="Q46" s="12"/>
      <c r="R46" s="12"/>
      <c r="S46" s="12"/>
      <c r="T46" s="12"/>
      <c r="U46" s="12"/>
    </row>
    <row r="47" spans="1:21" ht="15">
      <c r="A47" s="9"/>
      <c r="B47" s="9"/>
      <c r="C47" s="15"/>
      <c r="D47" s="9"/>
      <c r="E47" s="9"/>
      <c r="F47" s="9"/>
      <c r="G47" s="9"/>
      <c r="H47" s="9"/>
      <c r="I47" s="9"/>
      <c r="J47" s="9"/>
      <c r="K47" s="9"/>
      <c r="L47" s="9"/>
      <c r="M47" s="9"/>
      <c r="N47" s="12"/>
      <c r="O47" s="12"/>
      <c r="P47" s="12"/>
      <c r="Q47" s="12"/>
      <c r="R47" s="12"/>
      <c r="S47" s="12"/>
      <c r="T47" s="12"/>
      <c r="U47" s="12"/>
    </row>
    <row r="48" spans="1:21" ht="15">
      <c r="A48" s="9"/>
      <c r="B48" s="9"/>
      <c r="C48" s="15"/>
      <c r="D48" s="9"/>
      <c r="E48" s="9"/>
      <c r="F48" s="9"/>
      <c r="G48" s="9"/>
      <c r="H48" s="9"/>
      <c r="I48" s="9"/>
      <c r="J48" s="9"/>
      <c r="K48" s="9"/>
      <c r="L48" s="9"/>
      <c r="M48" s="9"/>
      <c r="N48" s="12"/>
      <c r="O48" s="12"/>
      <c r="P48" s="12"/>
      <c r="Q48" s="12"/>
      <c r="R48" s="12"/>
      <c r="S48" s="12"/>
      <c r="T48" s="12"/>
      <c r="U48" s="12"/>
    </row>
    <row r="49" spans="1:21" ht="15">
      <c r="A49" s="9"/>
      <c r="B49" s="9"/>
      <c r="C49" s="15"/>
      <c r="D49" s="9"/>
      <c r="E49" s="9"/>
      <c r="F49" s="9"/>
      <c r="G49" s="9"/>
      <c r="H49" s="9"/>
      <c r="I49" s="9"/>
      <c r="J49" s="9"/>
      <c r="K49" s="9"/>
      <c r="L49" s="9"/>
      <c r="M49" s="9"/>
      <c r="N49" s="12"/>
      <c r="O49" s="12"/>
      <c r="P49" s="12"/>
      <c r="Q49" s="12"/>
      <c r="R49" s="12"/>
      <c r="S49" s="12"/>
      <c r="T49" s="12"/>
      <c r="U49" s="12"/>
    </row>
    <row r="50" spans="1:21" ht="15">
      <c r="A50" s="9"/>
      <c r="B50" s="9"/>
      <c r="C50" s="15"/>
      <c r="D50" s="9"/>
      <c r="E50" s="9"/>
      <c r="F50" s="9"/>
      <c r="G50" s="9"/>
      <c r="H50" s="9"/>
      <c r="I50" s="9"/>
      <c r="J50" s="9"/>
      <c r="K50" s="9"/>
      <c r="L50" s="9"/>
      <c r="M50" s="9"/>
      <c r="N50" s="12"/>
      <c r="O50" s="12"/>
      <c r="P50" s="12"/>
      <c r="Q50" s="12"/>
      <c r="R50" s="12"/>
      <c r="S50" s="12"/>
      <c r="T50" s="12"/>
      <c r="U50" s="12"/>
    </row>
    <row r="51" spans="1:21" ht="15">
      <c r="A51" s="9"/>
      <c r="B51" s="9"/>
      <c r="C51" s="15"/>
      <c r="D51" s="9"/>
      <c r="E51" s="9"/>
      <c r="F51" s="9"/>
      <c r="G51" s="9"/>
      <c r="H51" s="9"/>
      <c r="I51" s="9"/>
      <c r="J51" s="9"/>
      <c r="K51" s="9"/>
      <c r="L51" s="9"/>
      <c r="M51" s="9"/>
      <c r="N51" s="12"/>
      <c r="O51" s="12"/>
      <c r="P51" s="12"/>
      <c r="Q51" s="12"/>
      <c r="R51" s="12"/>
      <c r="S51" s="12"/>
      <c r="T51" s="12"/>
      <c r="U51" s="12"/>
    </row>
    <row r="52" spans="1:21" ht="15">
      <c r="A52" s="9"/>
      <c r="B52" s="9"/>
      <c r="C52" s="15"/>
      <c r="D52" s="9"/>
      <c r="E52" s="9"/>
      <c r="F52" s="9"/>
      <c r="G52" s="9"/>
      <c r="H52" s="9"/>
      <c r="I52" s="9"/>
      <c r="J52" s="9"/>
      <c r="K52" s="9"/>
      <c r="L52" s="9"/>
      <c r="M52" s="9"/>
      <c r="N52" s="12"/>
      <c r="O52" s="12"/>
      <c r="P52" s="12"/>
      <c r="Q52" s="12"/>
      <c r="R52" s="12"/>
      <c r="S52" s="12"/>
      <c r="T52" s="12"/>
      <c r="U52" s="12"/>
    </row>
    <row r="53" spans="1:21" ht="15">
      <c r="A53" s="9"/>
      <c r="B53" s="9"/>
      <c r="C53" s="15"/>
      <c r="D53" s="9"/>
      <c r="E53" s="9"/>
      <c r="F53" s="9"/>
      <c r="G53" s="9"/>
      <c r="H53" s="9"/>
      <c r="I53" s="9"/>
      <c r="J53" s="9"/>
      <c r="K53" s="9"/>
      <c r="L53" s="9"/>
      <c r="M53" s="9"/>
      <c r="N53" s="12"/>
      <c r="O53" s="12"/>
      <c r="P53" s="12"/>
      <c r="Q53" s="12"/>
      <c r="R53" s="12"/>
      <c r="S53" s="12"/>
      <c r="T53" s="12"/>
      <c r="U53" s="12"/>
    </row>
    <row r="54" spans="1:21" ht="15">
      <c r="A54" s="9"/>
      <c r="B54" s="9"/>
      <c r="C54" s="15"/>
      <c r="D54" s="9"/>
      <c r="E54" s="9"/>
      <c r="F54" s="9"/>
      <c r="G54" s="9"/>
      <c r="H54" s="9"/>
      <c r="I54" s="9"/>
      <c r="J54" s="9"/>
      <c r="K54" s="9"/>
      <c r="L54" s="9"/>
      <c r="M54" s="9"/>
      <c r="N54" s="12"/>
      <c r="O54" s="12"/>
      <c r="P54" s="12"/>
      <c r="Q54" s="12"/>
      <c r="R54" s="12"/>
      <c r="S54" s="12"/>
      <c r="T54" s="12"/>
      <c r="U54" s="12"/>
    </row>
    <row r="55" spans="1:21" ht="15">
      <c r="A55" s="9"/>
      <c r="B55" s="9"/>
      <c r="C55" s="15"/>
      <c r="D55" s="9"/>
      <c r="E55" s="9"/>
      <c r="F55" s="9"/>
      <c r="G55" s="9"/>
      <c r="H55" s="9"/>
      <c r="I55" s="9"/>
      <c r="J55" s="9"/>
      <c r="K55" s="9"/>
      <c r="L55" s="9"/>
      <c r="M55" s="9"/>
      <c r="N55" s="12"/>
      <c r="O55" s="12"/>
      <c r="P55" s="12"/>
      <c r="Q55" s="12"/>
      <c r="R55" s="12"/>
      <c r="S55" s="12"/>
      <c r="T55" s="12"/>
      <c r="U55" s="12"/>
    </row>
    <row r="56" spans="1:21" ht="15">
      <c r="A56" s="9"/>
      <c r="B56" s="9"/>
      <c r="C56" s="15"/>
      <c r="D56" s="9"/>
      <c r="E56" s="9"/>
      <c r="F56" s="9"/>
      <c r="G56" s="9"/>
      <c r="H56" s="9"/>
      <c r="I56" s="9"/>
      <c r="J56" s="9"/>
      <c r="K56" s="9"/>
      <c r="L56" s="9"/>
      <c r="M56" s="9"/>
      <c r="N56" s="12"/>
      <c r="O56" s="12"/>
      <c r="P56" s="12"/>
      <c r="Q56" s="12"/>
      <c r="R56" s="12"/>
      <c r="S56" s="12"/>
      <c r="T56" s="12"/>
      <c r="U56" s="12"/>
    </row>
    <row r="57" spans="1:21" ht="15">
      <c r="A57" s="9"/>
      <c r="B57" s="9"/>
      <c r="C57" s="15"/>
      <c r="D57" s="9"/>
      <c r="E57" s="9"/>
      <c r="F57" s="9"/>
      <c r="G57" s="9"/>
      <c r="H57" s="9"/>
      <c r="I57" s="9"/>
      <c r="J57" s="9"/>
      <c r="K57" s="9"/>
      <c r="L57" s="9"/>
      <c r="M57" s="9"/>
      <c r="N57" s="12"/>
      <c r="O57" s="12"/>
      <c r="P57" s="12"/>
      <c r="Q57" s="12"/>
      <c r="R57" s="12"/>
      <c r="S57" s="12"/>
      <c r="T57" s="12"/>
      <c r="U57" s="12"/>
    </row>
    <row r="58" spans="1:21" ht="15">
      <c r="A58" s="9"/>
      <c r="B58" s="9"/>
      <c r="C58" s="15"/>
      <c r="D58" s="9"/>
      <c r="E58" s="9"/>
      <c r="F58" s="9"/>
      <c r="G58" s="9"/>
      <c r="H58" s="9"/>
      <c r="I58" s="9"/>
      <c r="J58" s="9"/>
      <c r="K58" s="9"/>
      <c r="L58" s="9"/>
      <c r="M58" s="9"/>
      <c r="N58" s="12"/>
      <c r="O58" s="12"/>
      <c r="P58" s="12"/>
      <c r="Q58" s="12"/>
      <c r="R58" s="12"/>
      <c r="S58" s="12"/>
      <c r="T58" s="12"/>
      <c r="U58" s="12"/>
    </row>
    <row r="59" spans="1:21" ht="15">
      <c r="A59" s="9"/>
      <c r="B59" s="9"/>
      <c r="C59" s="15"/>
      <c r="D59" s="9"/>
      <c r="E59" s="9"/>
      <c r="F59" s="9"/>
      <c r="G59" s="9"/>
      <c r="H59" s="9"/>
      <c r="I59" s="9"/>
      <c r="J59" s="9"/>
      <c r="K59" s="9"/>
      <c r="L59" s="9"/>
      <c r="M59" s="9"/>
      <c r="N59" s="12"/>
      <c r="O59" s="12"/>
      <c r="P59" s="12"/>
      <c r="Q59" s="12"/>
      <c r="R59" s="12"/>
      <c r="S59" s="12"/>
      <c r="T59" s="12"/>
      <c r="U59" s="12"/>
    </row>
    <row r="60" spans="1:21" ht="15">
      <c r="A60" s="9"/>
      <c r="B60" s="9"/>
      <c r="C60" s="15"/>
      <c r="D60" s="9"/>
      <c r="E60" s="9"/>
      <c r="F60" s="9"/>
      <c r="G60" s="9"/>
      <c r="H60" s="9"/>
      <c r="I60" s="9"/>
      <c r="J60" s="9"/>
      <c r="K60" s="9"/>
      <c r="L60" s="9"/>
      <c r="M60" s="9"/>
      <c r="N60" s="12"/>
      <c r="O60" s="12"/>
      <c r="P60" s="12"/>
      <c r="Q60" s="12"/>
      <c r="R60" s="12"/>
      <c r="S60" s="12"/>
      <c r="T60" s="12"/>
      <c r="U60" s="12"/>
    </row>
    <row r="61" spans="1:21" ht="15">
      <c r="A61" s="9"/>
      <c r="B61" s="9"/>
      <c r="C61" s="15"/>
      <c r="D61" s="9"/>
      <c r="E61" s="9"/>
      <c r="F61" s="9"/>
      <c r="G61" s="9"/>
      <c r="H61" s="9"/>
      <c r="I61" s="9"/>
      <c r="J61" s="9"/>
      <c r="K61" s="9"/>
      <c r="L61" s="9"/>
      <c r="M61" s="9"/>
      <c r="N61" s="12"/>
      <c r="O61" s="12"/>
      <c r="P61" s="12"/>
      <c r="Q61" s="12"/>
      <c r="R61" s="12"/>
      <c r="S61" s="12"/>
      <c r="T61" s="12"/>
      <c r="U61" s="12"/>
    </row>
    <row r="62" spans="1:21" ht="15">
      <c r="A62" s="9"/>
      <c r="B62" s="9"/>
      <c r="C62" s="15"/>
      <c r="D62" s="9"/>
      <c r="E62" s="9"/>
      <c r="F62" s="9"/>
      <c r="G62" s="9"/>
      <c r="H62" s="9"/>
      <c r="I62" s="9"/>
      <c r="J62" s="9"/>
      <c r="K62" s="9"/>
      <c r="L62" s="9"/>
      <c r="M62" s="9"/>
      <c r="N62" s="12"/>
      <c r="O62" s="12"/>
      <c r="P62" s="12"/>
      <c r="Q62" s="12"/>
      <c r="R62" s="12"/>
      <c r="S62" s="12"/>
      <c r="T62" s="12"/>
      <c r="U62" s="12"/>
    </row>
    <row r="63" spans="1:21" ht="15">
      <c r="A63" s="9"/>
      <c r="B63" s="9"/>
      <c r="C63" s="15"/>
      <c r="D63" s="9"/>
      <c r="E63" s="9"/>
      <c r="F63" s="9"/>
      <c r="G63" s="9"/>
      <c r="H63" s="9"/>
      <c r="I63" s="9"/>
      <c r="J63" s="9"/>
      <c r="K63" s="9"/>
      <c r="L63" s="9"/>
      <c r="M63" s="9"/>
      <c r="N63" s="12"/>
      <c r="O63" s="12"/>
      <c r="P63" s="12"/>
      <c r="Q63" s="12"/>
      <c r="R63" s="12"/>
      <c r="S63" s="12"/>
      <c r="T63" s="12"/>
      <c r="U63" s="12"/>
    </row>
    <row r="64" spans="1:21" ht="15">
      <c r="A64" s="9"/>
      <c r="B64" s="9"/>
      <c r="C64" s="15"/>
      <c r="D64" s="9"/>
      <c r="E64" s="9"/>
      <c r="F64" s="9"/>
      <c r="G64" s="9"/>
      <c r="H64" s="9"/>
      <c r="I64" s="9"/>
      <c r="J64" s="9"/>
      <c r="K64" s="9"/>
      <c r="L64" s="9"/>
      <c r="M64" s="9"/>
      <c r="N64" s="12"/>
      <c r="O64" s="12"/>
      <c r="P64" s="12"/>
      <c r="Q64" s="12"/>
      <c r="R64" s="12"/>
      <c r="S64" s="12"/>
      <c r="T64" s="12"/>
      <c r="U64" s="12"/>
    </row>
    <row r="65" spans="1:21" ht="15">
      <c r="A65" s="9"/>
      <c r="B65" s="9"/>
      <c r="C65" s="15"/>
      <c r="D65" s="9"/>
      <c r="E65" s="9"/>
      <c r="F65" s="9"/>
      <c r="G65" s="9"/>
      <c r="H65" s="9"/>
      <c r="I65" s="9"/>
      <c r="J65" s="9"/>
      <c r="K65" s="9"/>
      <c r="L65" s="9"/>
      <c r="M65" s="9"/>
      <c r="N65" s="12"/>
      <c r="O65" s="12"/>
      <c r="P65" s="12"/>
      <c r="Q65" s="12"/>
      <c r="R65" s="12"/>
      <c r="S65" s="12"/>
      <c r="T65" s="12"/>
      <c r="U65" s="12"/>
    </row>
    <row r="66" spans="1:21" ht="15">
      <c r="A66" s="9"/>
      <c r="B66" s="9"/>
      <c r="C66" s="15"/>
      <c r="D66" s="9"/>
      <c r="E66" s="9"/>
      <c r="F66" s="9"/>
      <c r="G66" s="9"/>
      <c r="H66" s="9"/>
      <c r="I66" s="9"/>
      <c r="J66" s="9"/>
      <c r="K66" s="9"/>
      <c r="L66" s="9"/>
      <c r="M66" s="9"/>
      <c r="N66" s="12"/>
      <c r="O66" s="12"/>
      <c r="P66" s="12"/>
      <c r="Q66" s="12"/>
      <c r="R66" s="12"/>
      <c r="S66" s="12"/>
      <c r="T66" s="12"/>
      <c r="U66" s="12"/>
    </row>
    <row r="67" spans="1:21" ht="15">
      <c r="A67" s="9"/>
      <c r="B67" s="9"/>
      <c r="C67" s="15"/>
      <c r="D67" s="9"/>
      <c r="E67" s="9"/>
      <c r="F67" s="9"/>
      <c r="G67" s="9"/>
      <c r="H67" s="9"/>
      <c r="I67" s="9"/>
      <c r="J67" s="9"/>
      <c r="K67" s="9"/>
      <c r="L67" s="9"/>
      <c r="M67" s="9"/>
      <c r="N67" s="12"/>
      <c r="O67" s="12"/>
      <c r="P67" s="12"/>
      <c r="Q67" s="12"/>
      <c r="R67" s="12"/>
      <c r="S67" s="12"/>
      <c r="T67" s="12"/>
      <c r="U67" s="12"/>
    </row>
    <row r="68" spans="1:21" ht="15">
      <c r="A68" s="9"/>
      <c r="B68" s="9"/>
      <c r="C68" s="15"/>
      <c r="D68" s="9"/>
      <c r="E68" s="9"/>
      <c r="F68" s="9"/>
      <c r="G68" s="9"/>
      <c r="H68" s="9"/>
      <c r="I68" s="9"/>
      <c r="J68" s="9"/>
      <c r="K68" s="9"/>
      <c r="L68" s="9"/>
      <c r="M68" s="9"/>
      <c r="N68" s="12"/>
      <c r="O68" s="12"/>
      <c r="P68" s="12"/>
      <c r="Q68" s="12"/>
      <c r="R68" s="12"/>
      <c r="S68" s="12"/>
      <c r="T68" s="12"/>
      <c r="U68" s="12"/>
    </row>
    <row r="69" spans="1:21" ht="15">
      <c r="A69" s="9"/>
      <c r="B69" s="9"/>
      <c r="C69" s="15"/>
      <c r="D69" s="9"/>
      <c r="E69" s="9"/>
      <c r="F69" s="9"/>
      <c r="G69" s="9"/>
      <c r="H69" s="9"/>
      <c r="I69" s="9"/>
      <c r="J69" s="9"/>
      <c r="K69" s="9"/>
      <c r="L69" s="9"/>
      <c r="M69" s="9"/>
      <c r="N69" s="12"/>
      <c r="O69" s="12"/>
      <c r="P69" s="12"/>
      <c r="Q69" s="12"/>
      <c r="R69" s="12"/>
      <c r="S69" s="12"/>
      <c r="T69" s="12"/>
      <c r="U69" s="12"/>
    </row>
    <row r="70" spans="1:21" ht="15">
      <c r="A70" s="9"/>
      <c r="B70" s="9"/>
      <c r="C70" s="15"/>
      <c r="D70" s="9"/>
      <c r="E70" s="9"/>
      <c r="F70" s="9"/>
      <c r="G70" s="9"/>
      <c r="H70" s="9"/>
      <c r="I70" s="9"/>
      <c r="J70" s="9"/>
      <c r="K70" s="9"/>
      <c r="L70" s="9"/>
      <c r="M70" s="9"/>
      <c r="N70" s="12"/>
      <c r="O70" s="12"/>
      <c r="P70" s="12"/>
      <c r="Q70" s="12"/>
      <c r="R70" s="12"/>
      <c r="S70" s="12"/>
      <c r="T70" s="12"/>
      <c r="U70" s="12"/>
    </row>
    <row r="71" spans="1:21" ht="15">
      <c r="A71" s="9"/>
      <c r="B71" s="9"/>
      <c r="C71" s="15"/>
      <c r="D71" s="9"/>
      <c r="E71" s="9"/>
      <c r="F71" s="9"/>
      <c r="G71" s="9"/>
      <c r="H71" s="9"/>
      <c r="I71" s="9"/>
      <c r="J71" s="9"/>
      <c r="K71" s="9"/>
      <c r="L71" s="9"/>
      <c r="M71" s="9"/>
      <c r="N71" s="12"/>
      <c r="O71" s="12"/>
      <c r="P71" s="12"/>
      <c r="Q71" s="12"/>
      <c r="R71" s="12"/>
      <c r="S71" s="12"/>
      <c r="T71" s="12"/>
      <c r="U71" s="12"/>
    </row>
    <row r="72" spans="1:21" ht="15">
      <c r="A72" s="9"/>
      <c r="B72" s="9"/>
      <c r="C72" s="15"/>
      <c r="D72" s="9"/>
      <c r="E72" s="9"/>
      <c r="F72" s="9"/>
      <c r="G72" s="9"/>
      <c r="H72" s="9"/>
      <c r="I72" s="9"/>
      <c r="J72" s="9"/>
      <c r="K72" s="9"/>
      <c r="L72" s="9"/>
      <c r="M72" s="9"/>
      <c r="N72" s="12"/>
      <c r="O72" s="12"/>
      <c r="P72" s="12"/>
      <c r="Q72" s="12"/>
      <c r="R72" s="12"/>
      <c r="S72" s="12"/>
      <c r="T72" s="12"/>
      <c r="U72" s="12"/>
    </row>
    <row r="73" spans="1:21" ht="15">
      <c r="A73" s="9"/>
      <c r="B73" s="9"/>
      <c r="C73" s="15"/>
      <c r="D73" s="9"/>
      <c r="E73" s="9"/>
      <c r="F73" s="9"/>
      <c r="G73" s="9"/>
      <c r="H73" s="9"/>
      <c r="I73" s="9"/>
      <c r="J73" s="9"/>
      <c r="K73" s="9"/>
      <c r="L73" s="9"/>
      <c r="M73" s="9"/>
      <c r="N73" s="12"/>
      <c r="O73" s="12"/>
      <c r="P73" s="12"/>
      <c r="Q73" s="12"/>
      <c r="R73" s="12"/>
      <c r="S73" s="12"/>
      <c r="T73" s="12"/>
      <c r="U73" s="12"/>
    </row>
    <row r="74" spans="1:21" ht="15">
      <c r="A74" s="9"/>
      <c r="B74" s="9"/>
      <c r="C74" s="15"/>
      <c r="D74" s="9"/>
      <c r="E74" s="9"/>
      <c r="F74" s="9"/>
      <c r="G74" s="9"/>
      <c r="H74" s="9"/>
      <c r="I74" s="9"/>
      <c r="J74" s="9"/>
      <c r="K74" s="9"/>
      <c r="L74" s="9"/>
      <c r="M74" s="9"/>
      <c r="N74" s="12"/>
      <c r="O74" s="12"/>
      <c r="P74" s="12"/>
      <c r="Q74" s="12"/>
      <c r="R74" s="12"/>
      <c r="S74" s="12"/>
      <c r="T74" s="12"/>
      <c r="U74" s="12"/>
    </row>
    <row r="75" spans="1:21" ht="15">
      <c r="A75" s="9"/>
      <c r="B75" s="9"/>
      <c r="C75" s="15"/>
      <c r="D75" s="9"/>
      <c r="E75" s="9"/>
      <c r="F75" s="9"/>
      <c r="G75" s="9"/>
      <c r="H75" s="9"/>
      <c r="I75" s="9"/>
      <c r="J75" s="9"/>
      <c r="K75" s="9"/>
      <c r="L75" s="9"/>
      <c r="M75" s="9"/>
      <c r="N75" s="12"/>
      <c r="O75" s="12"/>
      <c r="P75" s="12"/>
      <c r="Q75" s="12"/>
      <c r="R75" s="12"/>
      <c r="S75" s="12"/>
      <c r="T75" s="12"/>
      <c r="U75" s="12"/>
    </row>
    <row r="76" spans="1:21" ht="15">
      <c r="A76" s="9"/>
      <c r="B76" s="9"/>
      <c r="C76" s="15"/>
      <c r="D76" s="9"/>
      <c r="E76" s="9"/>
      <c r="F76" s="9"/>
      <c r="G76" s="9"/>
      <c r="H76" s="9"/>
      <c r="I76" s="9"/>
      <c r="J76" s="9"/>
      <c r="K76" s="9"/>
      <c r="L76" s="9"/>
      <c r="M76" s="9"/>
      <c r="N76" s="12"/>
      <c r="O76" s="12"/>
      <c r="P76" s="12"/>
      <c r="Q76" s="12"/>
      <c r="R76" s="12"/>
      <c r="S76" s="12"/>
      <c r="T76" s="12"/>
      <c r="U76" s="12"/>
    </row>
    <row r="77" spans="1:21" ht="15">
      <c r="A77" s="9"/>
      <c r="B77" s="9"/>
      <c r="C77" s="15"/>
      <c r="D77" s="9"/>
      <c r="E77" s="9"/>
      <c r="F77" s="9"/>
      <c r="G77" s="9"/>
      <c r="H77" s="9"/>
      <c r="I77" s="9"/>
      <c r="J77" s="9"/>
      <c r="K77" s="9"/>
      <c r="L77" s="9"/>
      <c r="M77" s="9"/>
      <c r="N77" s="12"/>
      <c r="O77" s="12"/>
      <c r="P77" s="12"/>
      <c r="Q77" s="12"/>
      <c r="R77" s="12"/>
      <c r="S77" s="12"/>
      <c r="T77" s="12"/>
      <c r="U77" s="12"/>
    </row>
    <row r="78" spans="1:21" ht="15">
      <c r="A78" s="9"/>
      <c r="B78" s="9"/>
      <c r="C78" s="15"/>
      <c r="D78" s="9"/>
      <c r="E78" s="9"/>
      <c r="F78" s="9"/>
      <c r="G78" s="9"/>
      <c r="H78" s="9"/>
      <c r="I78" s="9"/>
      <c r="J78" s="9"/>
      <c r="K78" s="9"/>
      <c r="L78" s="9"/>
      <c r="M78" s="9"/>
      <c r="N78" s="12"/>
      <c r="O78" s="12"/>
      <c r="P78" s="12"/>
      <c r="Q78" s="12"/>
      <c r="R78" s="12"/>
      <c r="S78" s="12"/>
      <c r="T78" s="12"/>
      <c r="U78" s="12"/>
    </row>
    <row r="79" spans="1:21" ht="15">
      <c r="A79" s="9"/>
      <c r="B79" s="9"/>
      <c r="C79" s="15"/>
      <c r="D79" s="9"/>
      <c r="E79" s="9"/>
      <c r="F79" s="9"/>
      <c r="G79" s="9"/>
      <c r="H79" s="9"/>
      <c r="I79" s="9"/>
      <c r="J79" s="9"/>
      <c r="K79" s="9"/>
      <c r="L79" s="9"/>
      <c r="M79" s="9"/>
      <c r="N79" s="12"/>
      <c r="O79" s="12"/>
      <c r="P79" s="12"/>
      <c r="Q79" s="12"/>
      <c r="R79" s="12"/>
      <c r="S79" s="12"/>
      <c r="T79" s="12"/>
      <c r="U79" s="12"/>
    </row>
    <row r="80" spans="1:21" ht="15">
      <c r="A80" s="9"/>
      <c r="B80" s="9"/>
      <c r="C80" s="15"/>
      <c r="D80" s="9"/>
      <c r="E80" s="9"/>
      <c r="F80" s="9"/>
      <c r="G80" s="9"/>
      <c r="H80" s="9"/>
      <c r="I80" s="9"/>
      <c r="J80" s="9"/>
      <c r="K80" s="9"/>
      <c r="L80" s="9"/>
      <c r="M80" s="9"/>
      <c r="N80" s="12"/>
      <c r="O80" s="12"/>
      <c r="P80" s="12"/>
      <c r="Q80" s="12"/>
      <c r="R80" s="12"/>
      <c r="S80" s="12"/>
      <c r="T80" s="12"/>
      <c r="U80" s="12"/>
    </row>
    <row r="81" spans="1:21" ht="15">
      <c r="A81" s="9"/>
      <c r="B81" s="9"/>
      <c r="C81" s="15"/>
      <c r="D81" s="9"/>
      <c r="E81" s="9"/>
      <c r="F81" s="9"/>
      <c r="G81" s="9"/>
      <c r="H81" s="9"/>
      <c r="I81" s="9"/>
      <c r="J81" s="9"/>
      <c r="K81" s="9"/>
      <c r="L81" s="9"/>
      <c r="M81" s="9"/>
      <c r="N81" s="12"/>
      <c r="O81" s="12"/>
      <c r="P81" s="12"/>
      <c r="Q81" s="12"/>
      <c r="R81" s="12"/>
      <c r="S81" s="12"/>
      <c r="T81" s="12"/>
      <c r="U81" s="12"/>
    </row>
    <row r="82" spans="1:21" ht="15">
      <c r="A82" s="9"/>
      <c r="B82" s="9"/>
      <c r="C82" s="15"/>
      <c r="D82" s="9"/>
      <c r="E82" s="9"/>
      <c r="F82" s="9"/>
      <c r="G82" s="9"/>
      <c r="H82" s="9"/>
      <c r="I82" s="9"/>
      <c r="J82" s="9"/>
      <c r="K82" s="9"/>
      <c r="L82" s="9"/>
      <c r="M82" s="9"/>
      <c r="N82" s="12"/>
      <c r="O82" s="12"/>
      <c r="P82" s="12"/>
      <c r="Q82" s="12"/>
      <c r="R82" s="12"/>
      <c r="S82" s="12"/>
      <c r="T82" s="12"/>
      <c r="U82" s="12"/>
    </row>
    <row r="83" spans="1:21" ht="15">
      <c r="A83" s="9"/>
      <c r="B83" s="9"/>
      <c r="C83" s="15"/>
      <c r="D83" s="9"/>
      <c r="E83" s="9"/>
      <c r="F83" s="9"/>
      <c r="G83" s="9"/>
      <c r="H83" s="9"/>
      <c r="I83" s="9"/>
      <c r="J83" s="9"/>
      <c r="K83" s="9"/>
      <c r="L83" s="9"/>
      <c r="M83" s="9"/>
      <c r="N83" s="12"/>
      <c r="O83" s="12"/>
      <c r="P83" s="12"/>
      <c r="Q83" s="12"/>
      <c r="R83" s="12"/>
      <c r="S83" s="12"/>
      <c r="T83" s="12"/>
      <c r="U83" s="12"/>
    </row>
    <row r="84" spans="1:21" ht="15">
      <c r="A84" s="9"/>
      <c r="B84" s="9"/>
      <c r="C84" s="15"/>
      <c r="D84" s="9"/>
      <c r="E84" s="9"/>
      <c r="F84" s="9"/>
      <c r="G84" s="9"/>
      <c r="H84" s="9"/>
      <c r="I84" s="9"/>
      <c r="J84" s="9"/>
      <c r="K84" s="9"/>
      <c r="L84" s="9"/>
      <c r="M84" s="9"/>
      <c r="N84" s="12"/>
      <c r="O84" s="12"/>
      <c r="P84" s="12"/>
      <c r="Q84" s="12"/>
      <c r="R84" s="12"/>
      <c r="S84" s="12"/>
      <c r="T84" s="12"/>
      <c r="U84" s="12"/>
    </row>
    <row r="85" spans="1:21" ht="15">
      <c r="A85" s="9"/>
      <c r="B85" s="9"/>
      <c r="C85" s="15"/>
      <c r="D85" s="9"/>
      <c r="E85" s="9"/>
      <c r="F85" s="9"/>
      <c r="G85" s="9"/>
      <c r="H85" s="9"/>
      <c r="I85" s="9"/>
      <c r="J85" s="9"/>
      <c r="K85" s="9"/>
      <c r="L85" s="9"/>
      <c r="M85" s="9"/>
      <c r="N85" s="12"/>
      <c r="O85" s="12"/>
      <c r="P85" s="12"/>
      <c r="Q85" s="12"/>
      <c r="R85" s="12"/>
      <c r="S85" s="12"/>
      <c r="T85" s="12"/>
      <c r="U85" s="12"/>
    </row>
    <row r="86" spans="1:21" ht="15">
      <c r="A86" s="9"/>
      <c r="B86" s="9"/>
      <c r="C86" s="15"/>
      <c r="D86" s="9"/>
      <c r="E86" s="9"/>
      <c r="F86" s="9"/>
      <c r="G86" s="9"/>
      <c r="H86" s="9"/>
      <c r="I86" s="9"/>
      <c r="J86" s="9"/>
      <c r="K86" s="9"/>
      <c r="L86" s="9"/>
      <c r="M86" s="9"/>
      <c r="N86" s="12"/>
      <c r="O86" s="12"/>
      <c r="P86" s="12"/>
      <c r="Q86" s="12"/>
      <c r="R86" s="12"/>
      <c r="S86" s="12"/>
      <c r="T86" s="12"/>
      <c r="U86" s="12"/>
    </row>
    <row r="87" spans="1:21" ht="15">
      <c r="A87" s="9"/>
      <c r="B87" s="9"/>
      <c r="C87" s="15"/>
      <c r="D87" s="9"/>
      <c r="E87" s="9"/>
      <c r="F87" s="9"/>
      <c r="G87" s="9"/>
      <c r="H87" s="9"/>
      <c r="I87" s="9"/>
      <c r="J87" s="9"/>
      <c r="K87" s="9"/>
      <c r="L87" s="9"/>
      <c r="M87" s="9"/>
      <c r="N87" s="12"/>
      <c r="O87" s="12"/>
      <c r="P87" s="12"/>
      <c r="Q87" s="12"/>
      <c r="R87" s="12"/>
      <c r="S87" s="12"/>
      <c r="T87" s="12"/>
      <c r="U87" s="12"/>
    </row>
    <row r="88" spans="1:21" ht="15">
      <c r="A88" s="9"/>
      <c r="B88" s="9"/>
      <c r="C88" s="15"/>
      <c r="D88" s="9"/>
      <c r="E88" s="9"/>
      <c r="F88" s="9"/>
      <c r="G88" s="9"/>
      <c r="H88" s="9"/>
      <c r="I88" s="9"/>
      <c r="J88" s="9"/>
      <c r="K88" s="9"/>
      <c r="L88" s="9"/>
      <c r="M88" s="9"/>
      <c r="N88" s="12"/>
      <c r="O88" s="12"/>
      <c r="P88" s="12"/>
      <c r="Q88" s="12"/>
      <c r="R88" s="12"/>
      <c r="S88" s="12"/>
      <c r="T88" s="12"/>
      <c r="U88" s="12"/>
    </row>
    <row r="89" spans="1:21" ht="15">
      <c r="A89" s="9"/>
      <c r="B89" s="9"/>
      <c r="C89" s="15"/>
      <c r="D89" s="9"/>
      <c r="E89" s="9"/>
      <c r="F89" s="9"/>
      <c r="G89" s="9"/>
      <c r="H89" s="9"/>
      <c r="I89" s="9"/>
      <c r="J89" s="9"/>
      <c r="K89" s="9"/>
      <c r="L89" s="9"/>
      <c r="M89" s="9"/>
      <c r="N89" s="12"/>
      <c r="O89" s="12"/>
      <c r="P89" s="12"/>
      <c r="Q89" s="12"/>
      <c r="R89" s="12"/>
      <c r="S89" s="12"/>
      <c r="T89" s="12"/>
      <c r="U89" s="12"/>
    </row>
    <row r="90" spans="1:21" ht="15">
      <c r="A90" s="9"/>
      <c r="B90" s="9"/>
      <c r="C90" s="15"/>
      <c r="D90" s="9"/>
      <c r="E90" s="9"/>
      <c r="F90" s="9"/>
      <c r="G90" s="9"/>
      <c r="H90" s="9"/>
      <c r="I90" s="9"/>
      <c r="J90" s="9"/>
      <c r="K90" s="9"/>
      <c r="L90" s="9"/>
      <c r="M90" s="9"/>
      <c r="N90" s="12"/>
      <c r="O90" s="12"/>
      <c r="P90" s="12"/>
      <c r="Q90" s="12"/>
      <c r="R90" s="12"/>
      <c r="S90" s="12"/>
      <c r="T90" s="12"/>
      <c r="U90" s="12"/>
    </row>
    <row r="91" spans="1:21" ht="15">
      <c r="A91" s="9"/>
      <c r="B91" s="9"/>
      <c r="C91" s="15"/>
      <c r="D91" s="9"/>
      <c r="E91" s="9"/>
      <c r="F91" s="9"/>
      <c r="G91" s="9"/>
      <c r="H91" s="9"/>
      <c r="I91" s="9"/>
      <c r="J91" s="9"/>
      <c r="K91" s="9"/>
      <c r="L91" s="9"/>
      <c r="M91" s="9"/>
      <c r="N91" s="12"/>
      <c r="O91" s="12"/>
      <c r="P91" s="12"/>
      <c r="Q91" s="12"/>
      <c r="R91" s="12"/>
      <c r="S91" s="12"/>
      <c r="T91" s="12"/>
      <c r="U91" s="12"/>
    </row>
    <row r="92" spans="1:21" ht="15">
      <c r="A92" s="9"/>
      <c r="B92" s="9"/>
      <c r="C92" s="15"/>
      <c r="D92" s="9"/>
      <c r="E92" s="9"/>
      <c r="F92" s="9"/>
      <c r="G92" s="9"/>
      <c r="H92" s="9"/>
      <c r="I92" s="9"/>
      <c r="J92" s="9"/>
      <c r="K92" s="9"/>
      <c r="L92" s="9"/>
      <c r="M92" s="9"/>
      <c r="N92" s="12"/>
      <c r="O92" s="12"/>
      <c r="P92" s="12"/>
      <c r="Q92" s="12"/>
      <c r="R92" s="12"/>
      <c r="S92" s="12"/>
      <c r="T92" s="12"/>
      <c r="U92" s="12"/>
    </row>
    <row r="93" spans="1:21" ht="15">
      <c r="A93" s="9"/>
      <c r="B93" s="9"/>
      <c r="C93" s="15"/>
      <c r="D93" s="9"/>
      <c r="E93" s="9"/>
      <c r="F93" s="9"/>
      <c r="G93" s="9"/>
      <c r="H93" s="9"/>
      <c r="I93" s="9"/>
      <c r="J93" s="9"/>
      <c r="K93" s="9"/>
      <c r="L93" s="9"/>
      <c r="M93" s="9"/>
      <c r="N93" s="12"/>
      <c r="O93" s="12"/>
      <c r="P93" s="12"/>
      <c r="Q93" s="12"/>
      <c r="R93" s="12"/>
      <c r="S93" s="12"/>
      <c r="T93" s="12"/>
      <c r="U93" s="12"/>
    </row>
    <row r="94" spans="1:21" ht="15">
      <c r="A94" s="9"/>
      <c r="B94" s="9"/>
      <c r="C94" s="15"/>
      <c r="D94" s="9"/>
      <c r="E94" s="9"/>
      <c r="F94" s="9"/>
      <c r="G94" s="9"/>
      <c r="H94" s="9"/>
      <c r="I94" s="9"/>
      <c r="J94" s="9"/>
      <c r="K94" s="9"/>
      <c r="L94" s="9"/>
      <c r="M94" s="9"/>
      <c r="N94" s="12"/>
      <c r="O94" s="12"/>
      <c r="P94" s="12"/>
      <c r="Q94" s="12"/>
      <c r="R94" s="12"/>
      <c r="S94" s="12"/>
      <c r="T94" s="12"/>
      <c r="U94" s="12"/>
    </row>
    <row r="95" spans="1:21" ht="15">
      <c r="A95" s="9"/>
      <c r="B95" s="9"/>
      <c r="C95" s="15"/>
      <c r="D95" s="9"/>
      <c r="E95" s="9"/>
      <c r="F95" s="9"/>
      <c r="G95" s="9"/>
      <c r="H95" s="9"/>
      <c r="I95" s="9"/>
      <c r="J95" s="9"/>
      <c r="K95" s="9"/>
      <c r="L95" s="9"/>
      <c r="M95" s="9"/>
      <c r="N95" s="12"/>
      <c r="O95" s="12"/>
      <c r="P95" s="12"/>
      <c r="Q95" s="12"/>
      <c r="R95" s="12"/>
      <c r="S95" s="12"/>
      <c r="T95" s="12"/>
      <c r="U95" s="12"/>
    </row>
    <row r="96" spans="1:21" ht="15">
      <c r="A96" s="9"/>
      <c r="B96" s="9"/>
      <c r="C96" s="15"/>
      <c r="D96" s="9"/>
      <c r="E96" s="9"/>
      <c r="F96" s="9"/>
      <c r="G96" s="9"/>
      <c r="H96" s="9"/>
      <c r="I96" s="9"/>
      <c r="J96" s="9"/>
      <c r="K96" s="9"/>
      <c r="L96" s="9"/>
      <c r="M96" s="9"/>
      <c r="N96" s="12"/>
      <c r="O96" s="12"/>
      <c r="P96" s="12"/>
      <c r="Q96" s="12"/>
      <c r="R96" s="12"/>
      <c r="S96" s="12"/>
      <c r="T96" s="12"/>
      <c r="U96" s="12"/>
    </row>
    <row r="97" spans="1:21" ht="15">
      <c r="A97" s="9"/>
      <c r="B97" s="9"/>
      <c r="C97" s="15"/>
      <c r="D97" s="9"/>
      <c r="E97" s="9"/>
      <c r="F97" s="9"/>
      <c r="G97" s="9"/>
      <c r="H97" s="9"/>
      <c r="I97" s="9"/>
      <c r="J97" s="9"/>
      <c r="K97" s="9"/>
      <c r="L97" s="9"/>
      <c r="M97" s="9"/>
      <c r="N97" s="12"/>
      <c r="O97" s="12"/>
      <c r="P97" s="12"/>
      <c r="Q97" s="12"/>
      <c r="R97" s="12"/>
      <c r="S97" s="12"/>
      <c r="T97" s="12"/>
      <c r="U97" s="12"/>
    </row>
    <row r="98" spans="1:21" ht="15">
      <c r="A98" s="9"/>
      <c r="B98" s="9"/>
      <c r="C98" s="15"/>
      <c r="D98" s="9"/>
      <c r="E98" s="9"/>
      <c r="F98" s="9"/>
      <c r="G98" s="9"/>
      <c r="H98" s="9"/>
      <c r="I98" s="9"/>
      <c r="J98" s="9"/>
      <c r="K98" s="9"/>
      <c r="L98" s="9"/>
      <c r="M98" s="9"/>
      <c r="N98" s="12"/>
      <c r="O98" s="12"/>
      <c r="P98" s="12"/>
      <c r="Q98" s="12"/>
      <c r="R98" s="12"/>
      <c r="S98" s="12"/>
      <c r="T98" s="12"/>
      <c r="U98" s="12"/>
    </row>
    <row r="99" spans="1:21" ht="15">
      <c r="A99" s="9"/>
      <c r="B99" s="9"/>
      <c r="C99" s="15"/>
      <c r="D99" s="9"/>
      <c r="E99" s="9"/>
      <c r="F99" s="9"/>
      <c r="G99" s="9"/>
      <c r="H99" s="9"/>
      <c r="I99" s="9"/>
      <c r="J99" s="9"/>
      <c r="K99" s="9"/>
      <c r="L99" s="9"/>
      <c r="M99" s="9"/>
      <c r="N99" s="12"/>
      <c r="O99" s="12"/>
      <c r="P99" s="12"/>
      <c r="Q99" s="12"/>
      <c r="R99" s="12"/>
      <c r="S99" s="12"/>
      <c r="T99" s="12"/>
      <c r="U99" s="12"/>
    </row>
    <row r="100" spans="1:21" ht="15">
      <c r="A100" s="9"/>
      <c r="B100" s="9"/>
      <c r="C100" s="15"/>
      <c r="D100" s="9"/>
      <c r="E100" s="9"/>
      <c r="F100" s="9"/>
      <c r="G100" s="9"/>
      <c r="H100" s="9"/>
      <c r="I100" s="9"/>
      <c r="J100" s="9"/>
      <c r="K100" s="9"/>
      <c r="L100" s="9"/>
      <c r="M100" s="9"/>
      <c r="N100" s="12"/>
      <c r="O100" s="12"/>
      <c r="P100" s="12"/>
      <c r="Q100" s="12"/>
      <c r="R100" s="12"/>
      <c r="S100" s="12"/>
      <c r="T100" s="12"/>
      <c r="U100" s="12"/>
    </row>
    <row r="101" spans="1:21" ht="15">
      <c r="A101" s="9"/>
      <c r="B101" s="9"/>
      <c r="C101" s="15"/>
      <c r="D101" s="9"/>
      <c r="E101" s="9"/>
      <c r="F101" s="9"/>
      <c r="G101" s="9"/>
      <c r="H101" s="9"/>
      <c r="I101" s="9"/>
      <c r="J101" s="9"/>
      <c r="K101" s="9"/>
      <c r="L101" s="9"/>
      <c r="M101" s="9"/>
      <c r="N101" s="12"/>
      <c r="O101" s="12"/>
      <c r="P101" s="12"/>
      <c r="Q101" s="12"/>
      <c r="R101" s="12"/>
      <c r="S101" s="12"/>
      <c r="T101" s="12"/>
      <c r="U101" s="12"/>
    </row>
    <row r="102" spans="1:21" ht="15">
      <c r="A102" s="9"/>
      <c r="B102" s="9"/>
      <c r="C102" s="15"/>
      <c r="D102" s="9"/>
      <c r="E102" s="9"/>
      <c r="F102" s="9"/>
      <c r="G102" s="9"/>
      <c r="H102" s="9"/>
      <c r="I102" s="9"/>
      <c r="J102" s="9"/>
      <c r="K102" s="9"/>
      <c r="L102" s="9"/>
      <c r="M102" s="9"/>
      <c r="N102" s="12"/>
      <c r="O102" s="12"/>
      <c r="P102" s="12"/>
      <c r="Q102" s="12"/>
      <c r="R102" s="12"/>
      <c r="S102" s="12"/>
      <c r="T102" s="12"/>
      <c r="U102" s="12"/>
    </row>
    <row r="103" spans="3:14" ht="15">
      <c r="C103" s="15"/>
      <c r="D103" s="9"/>
      <c r="E103" s="9"/>
      <c r="F103" s="9"/>
      <c r="G103" s="9"/>
      <c r="H103" s="9"/>
      <c r="I103" s="9"/>
      <c r="J103" s="9"/>
      <c r="K103" s="9"/>
      <c r="L103" s="9"/>
      <c r="M103" s="9"/>
      <c r="N103" s="12"/>
    </row>
    <row r="104" spans="3:14" ht="15">
      <c r="C104" s="15"/>
      <c r="D104" s="9"/>
      <c r="E104" s="9"/>
      <c r="F104" s="9"/>
      <c r="G104" s="9"/>
      <c r="H104" s="9"/>
      <c r="I104" s="9"/>
      <c r="J104" s="9"/>
      <c r="K104" s="9"/>
      <c r="L104" s="9"/>
      <c r="M104" s="9"/>
      <c r="N104" s="12"/>
    </row>
    <row r="105" spans="3:14" ht="15">
      <c r="C105" s="15"/>
      <c r="D105" s="9"/>
      <c r="E105" s="9"/>
      <c r="F105" s="9"/>
      <c r="G105" s="9"/>
      <c r="H105" s="9"/>
      <c r="I105" s="9"/>
      <c r="J105" s="9"/>
      <c r="K105" s="9"/>
      <c r="L105" s="9"/>
      <c r="M105" s="9"/>
      <c r="N105" s="12"/>
    </row>
    <row r="106" spans="3:14" ht="15">
      <c r="C106" s="15"/>
      <c r="D106" s="9"/>
      <c r="E106" s="9"/>
      <c r="F106" s="9"/>
      <c r="G106" s="9"/>
      <c r="H106" s="9"/>
      <c r="I106" s="9"/>
      <c r="J106" s="9"/>
      <c r="K106" s="9"/>
      <c r="L106" s="9"/>
      <c r="M106" s="9"/>
      <c r="N106" s="12"/>
    </row>
  </sheetData>
  <mergeCells count="94">
    <mergeCell ref="V27:V28"/>
    <mergeCell ref="V29:V30"/>
    <mergeCell ref="V31:V32"/>
    <mergeCell ref="V33:V34"/>
    <mergeCell ref="W9:W10"/>
    <mergeCell ref="V17:V18"/>
    <mergeCell ref="V19:V20"/>
    <mergeCell ref="V21:V22"/>
    <mergeCell ref="V23:V24"/>
    <mergeCell ref="V25:V26"/>
    <mergeCell ref="V7:V8"/>
    <mergeCell ref="V9:V10"/>
    <mergeCell ref="V11:V12"/>
    <mergeCell ref="V13:V14"/>
    <mergeCell ref="V15:V16"/>
    <mergeCell ref="U9:U10"/>
    <mergeCell ref="D11:D12"/>
    <mergeCell ref="U33:U34"/>
    <mergeCell ref="T23:T34"/>
    <mergeCell ref="U31:U32"/>
    <mergeCell ref="E13:E14"/>
    <mergeCell ref="D13:D14"/>
    <mergeCell ref="U13:U14"/>
    <mergeCell ref="E11:E12"/>
    <mergeCell ref="T9:T14"/>
    <mergeCell ref="U11:U12"/>
    <mergeCell ref="U25:U26"/>
    <mergeCell ref="U29:U30"/>
    <mergeCell ref="U23:U24"/>
    <mergeCell ref="U27:U28"/>
    <mergeCell ref="U21:U22"/>
    <mergeCell ref="T15:T22"/>
    <mergeCell ref="E15:E16"/>
    <mergeCell ref="U15:U16"/>
    <mergeCell ref="C17:C18"/>
    <mergeCell ref="D17:D18"/>
    <mergeCell ref="E17:E18"/>
    <mergeCell ref="U17:U18"/>
    <mergeCell ref="C19:C20"/>
    <mergeCell ref="D19:D20"/>
    <mergeCell ref="E19:E20"/>
    <mergeCell ref="U19:U20"/>
    <mergeCell ref="D15:D16"/>
    <mergeCell ref="A1:C3"/>
    <mergeCell ref="C7:C8"/>
    <mergeCell ref="D7:E7"/>
    <mergeCell ref="F7:S7"/>
    <mergeCell ref="A5:C5"/>
    <mergeCell ref="A4:C4"/>
    <mergeCell ref="A7:A8"/>
    <mergeCell ref="B7:B8"/>
    <mergeCell ref="D3:U3"/>
    <mergeCell ref="A6:U6"/>
    <mergeCell ref="T7:U7"/>
    <mergeCell ref="D1:V1"/>
    <mergeCell ref="D2:V2"/>
    <mergeCell ref="D4:V4"/>
    <mergeCell ref="D5:V5"/>
    <mergeCell ref="A9:A34"/>
    <mergeCell ref="C11:C12"/>
    <mergeCell ref="C9:C10"/>
    <mergeCell ref="D9:D10"/>
    <mergeCell ref="E9:E10"/>
    <mergeCell ref="C27:C28"/>
    <mergeCell ref="E29:E30"/>
    <mergeCell ref="C21:C22"/>
    <mergeCell ref="D21:D22"/>
    <mergeCell ref="E21:E22"/>
    <mergeCell ref="D27:D28"/>
    <mergeCell ref="E27:E28"/>
    <mergeCell ref="C13:C14"/>
    <mergeCell ref="B9:B14"/>
    <mergeCell ref="B15:B22"/>
    <mergeCell ref="C15:C16"/>
    <mergeCell ref="B23:B34"/>
    <mergeCell ref="C31:C32"/>
    <mergeCell ref="D31:D32"/>
    <mergeCell ref="E31:E32"/>
    <mergeCell ref="C33:C34"/>
    <mergeCell ref="C23:C24"/>
    <mergeCell ref="D23:D24"/>
    <mergeCell ref="E23:E24"/>
    <mergeCell ref="D33:D34"/>
    <mergeCell ref="E33:E34"/>
    <mergeCell ref="C29:C30"/>
    <mergeCell ref="D29:D30"/>
    <mergeCell ref="C25:C26"/>
    <mergeCell ref="D25:D26"/>
    <mergeCell ref="E25:E26"/>
    <mergeCell ref="A35:S35"/>
    <mergeCell ref="B40:H40"/>
    <mergeCell ref="B39:H39"/>
    <mergeCell ref="I39:O39"/>
    <mergeCell ref="I40:O40"/>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129EB-4DB1-44E4-9684-C58A76B0E5C0}">
  <dimension ref="A1:AY37"/>
  <sheetViews>
    <sheetView zoomScale="78" zoomScaleNormal="78" workbookViewId="0" topLeftCell="A16">
      <selection activeCell="F15" sqref="F15:F16"/>
    </sheetView>
  </sheetViews>
  <sheetFormatPr defaultColWidth="11.421875" defaultRowHeight="15"/>
  <cols>
    <col min="5" max="5" width="22.421875" style="0" customWidth="1"/>
    <col min="6" max="6" width="18.28125" style="0" customWidth="1"/>
    <col min="7" max="12" width="11.421875" style="0" hidden="1" customWidth="1"/>
    <col min="13" max="13" width="18.7109375" style="0" customWidth="1"/>
    <col min="14" max="15" width="18.00390625" style="0" customWidth="1"/>
    <col min="16" max="25" width="11.421875" style="0" hidden="1" customWidth="1"/>
    <col min="27" max="27" width="15.00390625" style="0" bestFit="1" customWidth="1"/>
    <col min="28" max="28" width="15.28125" style="0" bestFit="1" customWidth="1"/>
    <col min="32" max="32" width="27.140625" style="0" customWidth="1"/>
  </cols>
  <sheetData>
    <row r="1" spans="1:47" ht="15">
      <c r="A1" s="416"/>
      <c r="B1" s="417"/>
      <c r="C1" s="417"/>
      <c r="D1" s="417"/>
      <c r="E1" s="420" t="s">
        <v>72</v>
      </c>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row>
    <row r="2" spans="1:47" ht="16.5" thickBot="1">
      <c r="A2" s="418"/>
      <c r="B2" s="419"/>
      <c r="C2" s="419"/>
      <c r="D2" s="419"/>
      <c r="E2" s="421" t="s">
        <v>314</v>
      </c>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row>
    <row r="3" spans="1:47" ht="16.5" thickBot="1">
      <c r="A3" s="418"/>
      <c r="B3" s="419"/>
      <c r="C3" s="419"/>
      <c r="D3" s="419"/>
      <c r="E3" s="422" t="s">
        <v>73</v>
      </c>
      <c r="F3" s="423"/>
      <c r="G3" s="423"/>
      <c r="H3" s="423"/>
      <c r="I3" s="423"/>
      <c r="J3" s="423"/>
      <c r="K3" s="423"/>
      <c r="L3" s="423"/>
      <c r="M3" s="423"/>
      <c r="N3" s="423"/>
      <c r="O3" s="423"/>
      <c r="P3" s="423"/>
      <c r="Q3" s="423"/>
      <c r="R3" s="423"/>
      <c r="S3" s="423"/>
      <c r="T3" s="423"/>
      <c r="U3" s="423"/>
      <c r="V3" s="423"/>
      <c r="W3" s="423"/>
      <c r="X3" s="423"/>
      <c r="Y3" s="423"/>
      <c r="Z3" s="423"/>
      <c r="AA3" s="423"/>
      <c r="AB3" s="423"/>
      <c r="AC3" s="423"/>
      <c r="AD3" s="424"/>
      <c r="AE3" s="425" t="s">
        <v>136</v>
      </c>
      <c r="AF3" s="426"/>
      <c r="AG3" s="426"/>
      <c r="AH3" s="426"/>
      <c r="AI3" s="426"/>
      <c r="AJ3" s="426"/>
      <c r="AK3" s="426"/>
      <c r="AL3" s="426"/>
      <c r="AM3" s="426"/>
      <c r="AN3" s="426"/>
      <c r="AO3" s="426"/>
      <c r="AP3" s="426"/>
      <c r="AQ3" s="426"/>
      <c r="AR3" s="426"/>
      <c r="AS3" s="426"/>
      <c r="AT3" s="426"/>
      <c r="AU3" s="427"/>
    </row>
    <row r="4" spans="1:47" ht="18.75" thickBot="1">
      <c r="A4" s="428" t="s">
        <v>0</v>
      </c>
      <c r="B4" s="429"/>
      <c r="C4" s="429"/>
      <c r="D4" s="430"/>
      <c r="E4" s="431" t="s">
        <v>140</v>
      </c>
      <c r="F4" s="431"/>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3"/>
    </row>
    <row r="5" spans="1:47" ht="18.75" thickBot="1">
      <c r="A5" s="445" t="s">
        <v>2</v>
      </c>
      <c r="B5" s="446"/>
      <c r="C5" s="446"/>
      <c r="D5" s="447"/>
      <c r="E5" s="448" t="s">
        <v>144</v>
      </c>
      <c r="F5" s="448"/>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50"/>
    </row>
    <row r="6" spans="1:47" ht="18.75" thickBot="1">
      <c r="A6" s="451" t="s">
        <v>313</v>
      </c>
      <c r="B6" s="452"/>
      <c r="C6" s="452"/>
      <c r="D6" s="453"/>
      <c r="E6" s="454" t="s">
        <v>319</v>
      </c>
      <c r="F6" s="455"/>
      <c r="G6" s="455"/>
      <c r="H6" s="455"/>
      <c r="I6" s="455"/>
      <c r="J6" s="455"/>
      <c r="K6" s="455"/>
      <c r="L6" s="455"/>
      <c r="M6" s="455"/>
      <c r="N6" s="455"/>
      <c r="O6" s="455"/>
      <c r="P6" s="455"/>
      <c r="Q6" s="455"/>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7"/>
    </row>
    <row r="7" spans="1:47" ht="18.75" thickBot="1">
      <c r="A7" s="458"/>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60"/>
    </row>
    <row r="8" spans="1:51" ht="36.75" customHeight="1">
      <c r="A8" s="437" t="s">
        <v>26</v>
      </c>
      <c r="B8" s="438" t="s">
        <v>27</v>
      </c>
      <c r="C8" s="463" t="s">
        <v>132</v>
      </c>
      <c r="D8" s="465" t="s">
        <v>28</v>
      </c>
      <c r="E8" s="467" t="s">
        <v>130</v>
      </c>
      <c r="F8" s="125"/>
      <c r="G8" s="434" t="s">
        <v>64</v>
      </c>
      <c r="H8" s="434"/>
      <c r="I8" s="434"/>
      <c r="J8" s="434"/>
      <c r="K8" s="434"/>
      <c r="L8" s="434"/>
      <c r="M8" s="434"/>
      <c r="N8" s="434"/>
      <c r="O8" s="434"/>
      <c r="P8" s="434"/>
      <c r="Q8" s="434"/>
      <c r="R8" s="434"/>
      <c r="S8" s="435"/>
      <c r="T8" s="436" t="s">
        <v>119</v>
      </c>
      <c r="U8" s="434"/>
      <c r="V8" s="434"/>
      <c r="W8" s="434"/>
      <c r="X8" s="434"/>
      <c r="Y8" s="434"/>
      <c r="Z8" s="434"/>
      <c r="AA8" s="434"/>
      <c r="AB8" s="434"/>
      <c r="AC8" s="434"/>
      <c r="AD8" s="434"/>
      <c r="AE8" s="434"/>
      <c r="AF8" s="435"/>
      <c r="AG8" s="437" t="s">
        <v>29</v>
      </c>
      <c r="AH8" s="438"/>
      <c r="AI8" s="438"/>
      <c r="AJ8" s="438"/>
      <c r="AK8" s="438"/>
      <c r="AL8" s="439" t="s">
        <v>125</v>
      </c>
      <c r="AM8" s="440"/>
      <c r="AN8" s="441" t="s">
        <v>126</v>
      </c>
      <c r="AO8" s="434"/>
      <c r="AP8" s="434"/>
      <c r="AQ8" s="434"/>
      <c r="AR8" s="434"/>
      <c r="AS8" s="434"/>
      <c r="AT8" s="434"/>
      <c r="AU8" s="434"/>
      <c r="AV8" s="434"/>
      <c r="AW8" s="434"/>
      <c r="AX8" s="442"/>
      <c r="AY8" s="443" t="s">
        <v>128</v>
      </c>
    </row>
    <row r="9" spans="1:51" ht="69" customHeight="1" thickBot="1">
      <c r="A9" s="461"/>
      <c r="B9" s="462"/>
      <c r="C9" s="464"/>
      <c r="D9" s="466"/>
      <c r="E9" s="468"/>
      <c r="F9" s="123" t="s">
        <v>66</v>
      </c>
      <c r="G9" s="78" t="s">
        <v>9</v>
      </c>
      <c r="H9" s="78" t="s">
        <v>10</v>
      </c>
      <c r="I9" s="78" t="s">
        <v>11</v>
      </c>
      <c r="J9" s="78" t="s">
        <v>12</v>
      </c>
      <c r="K9" s="78" t="s">
        <v>13</v>
      </c>
      <c r="L9" s="78" t="s">
        <v>14</v>
      </c>
      <c r="M9" s="78" t="s">
        <v>15</v>
      </c>
      <c r="N9" s="78" t="s">
        <v>16</v>
      </c>
      <c r="O9" s="78" t="s">
        <v>17</v>
      </c>
      <c r="P9" s="78" t="s">
        <v>18</v>
      </c>
      <c r="Q9" s="78" t="s">
        <v>19</v>
      </c>
      <c r="R9" s="78" t="s">
        <v>20</v>
      </c>
      <c r="S9" s="122" t="s">
        <v>120</v>
      </c>
      <c r="T9" s="78" t="s">
        <v>9</v>
      </c>
      <c r="U9" s="78" t="s">
        <v>10</v>
      </c>
      <c r="V9" s="78" t="s">
        <v>11</v>
      </c>
      <c r="W9" s="78" t="s">
        <v>12</v>
      </c>
      <c r="X9" s="78" t="s">
        <v>13</v>
      </c>
      <c r="Y9" s="78" t="s">
        <v>14</v>
      </c>
      <c r="Z9" s="78" t="s">
        <v>15</v>
      </c>
      <c r="AA9" s="78" t="s">
        <v>16</v>
      </c>
      <c r="AB9" s="78" t="s">
        <v>17</v>
      </c>
      <c r="AC9" s="78" t="s">
        <v>18</v>
      </c>
      <c r="AD9" s="78" t="s">
        <v>19</v>
      </c>
      <c r="AE9" s="124" t="s">
        <v>20</v>
      </c>
      <c r="AF9" s="124" t="s">
        <v>121</v>
      </c>
      <c r="AG9" s="123" t="s">
        <v>122</v>
      </c>
      <c r="AH9" s="124" t="s">
        <v>123</v>
      </c>
      <c r="AI9" s="124" t="s">
        <v>124</v>
      </c>
      <c r="AJ9" s="124" t="s">
        <v>127</v>
      </c>
      <c r="AK9" s="124" t="s">
        <v>241</v>
      </c>
      <c r="AL9" s="124" t="s">
        <v>133</v>
      </c>
      <c r="AM9" s="124" t="s">
        <v>134</v>
      </c>
      <c r="AN9" s="79" t="s">
        <v>242</v>
      </c>
      <c r="AO9" s="79" t="s">
        <v>243</v>
      </c>
      <c r="AP9" s="79" t="s">
        <v>244</v>
      </c>
      <c r="AQ9" s="79" t="s">
        <v>245</v>
      </c>
      <c r="AR9" s="79" t="s">
        <v>246</v>
      </c>
      <c r="AS9" s="79" t="s">
        <v>247</v>
      </c>
      <c r="AT9" s="79" t="s">
        <v>248</v>
      </c>
      <c r="AU9" s="79" t="s">
        <v>249</v>
      </c>
      <c r="AV9" s="79" t="s">
        <v>250</v>
      </c>
      <c r="AW9" s="79" t="s">
        <v>251</v>
      </c>
      <c r="AX9" s="80" t="s">
        <v>252</v>
      </c>
      <c r="AY9" s="444"/>
    </row>
    <row r="10" spans="1:51" ht="18">
      <c r="A10" s="469">
        <v>1</v>
      </c>
      <c r="B10" s="472" t="s">
        <v>148</v>
      </c>
      <c r="C10" s="475" t="s">
        <v>155</v>
      </c>
      <c r="D10" s="81" t="s">
        <v>85</v>
      </c>
      <c r="E10" s="82">
        <v>80</v>
      </c>
      <c r="F10" s="82">
        <v>0.1</v>
      </c>
      <c r="G10" s="83"/>
      <c r="H10" s="83"/>
      <c r="I10" s="83"/>
      <c r="J10" s="83"/>
      <c r="K10" s="83"/>
      <c r="L10" s="83"/>
      <c r="M10" s="115">
        <f>+F10</f>
        <v>0.1</v>
      </c>
      <c r="N10" s="115">
        <v>0.1</v>
      </c>
      <c r="O10" s="115">
        <v>0.1</v>
      </c>
      <c r="P10" s="83"/>
      <c r="Q10" s="83"/>
      <c r="R10" s="61"/>
      <c r="S10" s="62"/>
      <c r="T10" s="62"/>
      <c r="U10" s="62"/>
      <c r="V10" s="62"/>
      <c r="W10" s="62"/>
      <c r="X10" s="62"/>
      <c r="Y10" s="62"/>
      <c r="Z10" s="62">
        <v>0</v>
      </c>
      <c r="AA10" s="83">
        <v>0</v>
      </c>
      <c r="AB10" s="62">
        <v>0</v>
      </c>
      <c r="AC10" s="63"/>
      <c r="AD10" s="64"/>
      <c r="AE10" s="62"/>
      <c r="AF10" s="478" t="s">
        <v>268</v>
      </c>
      <c r="AG10" s="475" t="s">
        <v>149</v>
      </c>
      <c r="AH10" s="481" t="s">
        <v>253</v>
      </c>
      <c r="AI10" s="481"/>
      <c r="AJ10" s="503" t="s">
        <v>150</v>
      </c>
      <c r="AK10" s="475" t="s">
        <v>151</v>
      </c>
      <c r="AL10" s="472"/>
      <c r="AM10" s="472"/>
      <c r="AN10" s="506">
        <v>698.977</v>
      </c>
      <c r="AO10" s="472"/>
      <c r="AP10" s="472"/>
      <c r="AQ10" s="497" t="s">
        <v>153</v>
      </c>
      <c r="AR10" s="497" t="s">
        <v>153</v>
      </c>
      <c r="AS10" s="500"/>
      <c r="AT10" s="497" t="s">
        <v>153</v>
      </c>
      <c r="AU10" s="486" t="s">
        <v>152</v>
      </c>
      <c r="AV10" s="486"/>
      <c r="AW10" s="486"/>
      <c r="AX10" s="489"/>
      <c r="AY10" s="492"/>
    </row>
    <row r="11" spans="1:51" ht="18">
      <c r="A11" s="470"/>
      <c r="B11" s="473"/>
      <c r="C11" s="476"/>
      <c r="D11" s="84" t="s">
        <v>6</v>
      </c>
      <c r="E11" s="85">
        <v>73250000000</v>
      </c>
      <c r="F11" s="85">
        <v>250000000</v>
      </c>
      <c r="G11" s="121"/>
      <c r="H11" s="121"/>
      <c r="I11" s="121"/>
      <c r="J11" s="121"/>
      <c r="K11" s="121"/>
      <c r="L11" s="121"/>
      <c r="M11" s="86">
        <f>+'[2]INVERSIÓN'!K11</f>
        <v>250000000</v>
      </c>
      <c r="N11" s="85">
        <v>250000000</v>
      </c>
      <c r="O11" s="85">
        <v>381000000</v>
      </c>
      <c r="P11" s="85"/>
      <c r="Q11" s="85"/>
      <c r="R11" s="85"/>
      <c r="S11" s="85"/>
      <c r="T11" s="85"/>
      <c r="U11" s="85"/>
      <c r="V11" s="85"/>
      <c r="W11" s="85"/>
      <c r="X11" s="85"/>
      <c r="Y11" s="85"/>
      <c r="Z11" s="86">
        <v>0</v>
      </c>
      <c r="AA11" s="85">
        <f>+'[2]INVERSIÓN'!DX11</f>
        <v>83288000</v>
      </c>
      <c r="AB11" s="85">
        <f>+'[2]INVERSIÓN'!DY11</f>
        <v>83288000</v>
      </c>
      <c r="AC11" s="121"/>
      <c r="AD11" s="121"/>
      <c r="AE11" s="27"/>
      <c r="AF11" s="479"/>
      <c r="AG11" s="476"/>
      <c r="AH11" s="482"/>
      <c r="AI11" s="482"/>
      <c r="AJ11" s="504"/>
      <c r="AK11" s="476"/>
      <c r="AL11" s="473"/>
      <c r="AM11" s="473"/>
      <c r="AN11" s="507"/>
      <c r="AO11" s="473"/>
      <c r="AP11" s="473"/>
      <c r="AQ11" s="498"/>
      <c r="AR11" s="498"/>
      <c r="AS11" s="501"/>
      <c r="AT11" s="498"/>
      <c r="AU11" s="487"/>
      <c r="AV11" s="487"/>
      <c r="AW11" s="487"/>
      <c r="AX11" s="490"/>
      <c r="AY11" s="493"/>
    </row>
    <row r="12" spans="1:51" ht="27">
      <c r="A12" s="470"/>
      <c r="B12" s="473"/>
      <c r="C12" s="476"/>
      <c r="D12" s="84" t="s">
        <v>86</v>
      </c>
      <c r="E12" s="121"/>
      <c r="F12" s="121"/>
      <c r="G12" s="120"/>
      <c r="H12" s="120"/>
      <c r="I12" s="120"/>
      <c r="J12" s="120"/>
      <c r="K12" s="120"/>
      <c r="L12" s="120"/>
      <c r="M12" s="121"/>
      <c r="N12" s="121"/>
      <c r="O12" s="120"/>
      <c r="P12" s="120"/>
      <c r="Q12" s="120"/>
      <c r="R12" s="120"/>
      <c r="S12" s="28"/>
      <c r="T12" s="28"/>
      <c r="U12" s="28"/>
      <c r="V12" s="28"/>
      <c r="W12" s="28"/>
      <c r="X12" s="28"/>
      <c r="Y12" s="28"/>
      <c r="Z12" s="121"/>
      <c r="AA12" s="121"/>
      <c r="AB12" s="28"/>
      <c r="AC12" s="120"/>
      <c r="AD12" s="121"/>
      <c r="AE12" s="28"/>
      <c r="AF12" s="479"/>
      <c r="AG12" s="476"/>
      <c r="AH12" s="482"/>
      <c r="AI12" s="482"/>
      <c r="AJ12" s="504"/>
      <c r="AK12" s="476"/>
      <c r="AL12" s="473"/>
      <c r="AM12" s="473"/>
      <c r="AN12" s="507"/>
      <c r="AO12" s="473"/>
      <c r="AP12" s="473"/>
      <c r="AQ12" s="498"/>
      <c r="AR12" s="498"/>
      <c r="AS12" s="501"/>
      <c r="AT12" s="498"/>
      <c r="AU12" s="487"/>
      <c r="AV12" s="487"/>
      <c r="AW12" s="487"/>
      <c r="AX12" s="490"/>
      <c r="AY12" s="493"/>
    </row>
    <row r="13" spans="1:51" ht="27">
      <c r="A13" s="470"/>
      <c r="B13" s="473"/>
      <c r="C13" s="476"/>
      <c r="D13" s="84" t="s">
        <v>7</v>
      </c>
      <c r="E13" s="121"/>
      <c r="F13" s="121"/>
      <c r="G13" s="120"/>
      <c r="H13" s="120"/>
      <c r="I13" s="120"/>
      <c r="J13" s="120"/>
      <c r="K13" s="120"/>
      <c r="L13" s="120"/>
      <c r="M13" s="121"/>
      <c r="N13" s="121"/>
      <c r="O13" s="120"/>
      <c r="P13" s="120"/>
      <c r="Q13" s="120"/>
      <c r="R13" s="120"/>
      <c r="S13" s="28"/>
      <c r="T13" s="28"/>
      <c r="U13" s="28"/>
      <c r="V13" s="28"/>
      <c r="W13" s="28"/>
      <c r="X13" s="28"/>
      <c r="Y13" s="28"/>
      <c r="Z13" s="121"/>
      <c r="AA13" s="121"/>
      <c r="AB13" s="28"/>
      <c r="AC13" s="120"/>
      <c r="AD13" s="121"/>
      <c r="AE13" s="85"/>
      <c r="AF13" s="479"/>
      <c r="AG13" s="476"/>
      <c r="AH13" s="482"/>
      <c r="AI13" s="482"/>
      <c r="AJ13" s="504"/>
      <c r="AK13" s="476"/>
      <c r="AL13" s="473"/>
      <c r="AM13" s="473"/>
      <c r="AN13" s="507"/>
      <c r="AO13" s="473"/>
      <c r="AP13" s="473"/>
      <c r="AQ13" s="498"/>
      <c r="AR13" s="498"/>
      <c r="AS13" s="501"/>
      <c r="AT13" s="498"/>
      <c r="AU13" s="487"/>
      <c r="AV13" s="487"/>
      <c r="AW13" s="487"/>
      <c r="AX13" s="490"/>
      <c r="AY13" s="493"/>
    </row>
    <row r="14" spans="1:51" ht="27">
      <c r="A14" s="470"/>
      <c r="B14" s="473"/>
      <c r="C14" s="476"/>
      <c r="D14" s="84" t="s">
        <v>87</v>
      </c>
      <c r="E14" s="87">
        <f>+E10</f>
        <v>80</v>
      </c>
      <c r="F14" s="87">
        <f>+F10</f>
        <v>0.1</v>
      </c>
      <c r="G14" s="87">
        <f aca="true" t="shared" si="0" ref="G14:V15">+G10</f>
        <v>0</v>
      </c>
      <c r="H14" s="87">
        <f t="shared" si="0"/>
        <v>0</v>
      </c>
      <c r="I14" s="87">
        <f t="shared" si="0"/>
        <v>0</v>
      </c>
      <c r="J14" s="87">
        <f t="shared" si="0"/>
        <v>0</v>
      </c>
      <c r="K14" s="87">
        <f t="shared" si="0"/>
        <v>0</v>
      </c>
      <c r="L14" s="87">
        <f t="shared" si="0"/>
        <v>0</v>
      </c>
      <c r="M14" s="87">
        <f t="shared" si="0"/>
        <v>0.1</v>
      </c>
      <c r="N14" s="87">
        <f t="shared" si="0"/>
        <v>0.1</v>
      </c>
      <c r="O14" s="87">
        <f t="shared" si="0"/>
        <v>0.1</v>
      </c>
      <c r="P14" s="121"/>
      <c r="Q14" s="121"/>
      <c r="R14" s="121"/>
      <c r="S14" s="121"/>
      <c r="T14" s="121"/>
      <c r="U14" s="121"/>
      <c r="V14" s="121"/>
      <c r="W14" s="121"/>
      <c r="X14" s="121"/>
      <c r="Y14" s="121"/>
      <c r="Z14" s="121"/>
      <c r="AA14" s="121"/>
      <c r="AB14" s="28"/>
      <c r="AC14" s="120"/>
      <c r="AD14" s="121"/>
      <c r="AE14" s="28"/>
      <c r="AF14" s="479"/>
      <c r="AG14" s="476"/>
      <c r="AH14" s="482"/>
      <c r="AI14" s="482"/>
      <c r="AJ14" s="504"/>
      <c r="AK14" s="476"/>
      <c r="AL14" s="473"/>
      <c r="AM14" s="473"/>
      <c r="AN14" s="507"/>
      <c r="AO14" s="473"/>
      <c r="AP14" s="473"/>
      <c r="AQ14" s="498"/>
      <c r="AR14" s="498"/>
      <c r="AS14" s="501"/>
      <c r="AT14" s="498"/>
      <c r="AU14" s="487"/>
      <c r="AV14" s="487"/>
      <c r="AW14" s="487"/>
      <c r="AX14" s="490"/>
      <c r="AY14" s="493"/>
    </row>
    <row r="15" spans="1:51" ht="15">
      <c r="A15" s="470"/>
      <c r="B15" s="473"/>
      <c r="C15" s="476"/>
      <c r="D15" s="495" t="s">
        <v>89</v>
      </c>
      <c r="E15" s="484">
        <f>+E11</f>
        <v>73250000000</v>
      </c>
      <c r="F15" s="484">
        <f>+F11</f>
        <v>250000000</v>
      </c>
      <c r="G15" s="484">
        <f t="shared" si="0"/>
        <v>0</v>
      </c>
      <c r="H15" s="484">
        <f t="shared" si="0"/>
        <v>0</v>
      </c>
      <c r="I15" s="484">
        <f t="shared" si="0"/>
        <v>0</v>
      </c>
      <c r="J15" s="484">
        <f t="shared" si="0"/>
        <v>0</v>
      </c>
      <c r="K15" s="484">
        <f t="shared" si="0"/>
        <v>0</v>
      </c>
      <c r="L15" s="484">
        <f t="shared" si="0"/>
        <v>0</v>
      </c>
      <c r="M15" s="484">
        <f t="shared" si="0"/>
        <v>250000000</v>
      </c>
      <c r="N15" s="484">
        <f t="shared" si="0"/>
        <v>250000000</v>
      </c>
      <c r="O15" s="484">
        <f t="shared" si="0"/>
        <v>381000000</v>
      </c>
      <c r="P15" s="509"/>
      <c r="Q15" s="509"/>
      <c r="R15" s="509"/>
      <c r="S15" s="509"/>
      <c r="T15" s="509">
        <f t="shared" si="0"/>
        <v>0</v>
      </c>
      <c r="U15" s="509">
        <f t="shared" si="0"/>
        <v>0</v>
      </c>
      <c r="V15" s="509">
        <f t="shared" si="0"/>
        <v>0</v>
      </c>
      <c r="W15" s="509">
        <f aca="true" t="shared" si="1" ref="W15:AB15">+W11</f>
        <v>0</v>
      </c>
      <c r="X15" s="509">
        <f t="shared" si="1"/>
        <v>0</v>
      </c>
      <c r="Y15" s="509">
        <f t="shared" si="1"/>
        <v>0</v>
      </c>
      <c r="Z15" s="509">
        <f t="shared" si="1"/>
        <v>0</v>
      </c>
      <c r="AA15" s="484">
        <f t="shared" si="1"/>
        <v>83288000</v>
      </c>
      <c r="AB15" s="484">
        <f t="shared" si="1"/>
        <v>83288000</v>
      </c>
      <c r="AC15" s="511"/>
      <c r="AD15" s="511"/>
      <c r="AE15" s="511"/>
      <c r="AF15" s="479"/>
      <c r="AG15" s="476"/>
      <c r="AH15" s="482"/>
      <c r="AI15" s="482"/>
      <c r="AJ15" s="504"/>
      <c r="AK15" s="476"/>
      <c r="AL15" s="473"/>
      <c r="AM15" s="473"/>
      <c r="AN15" s="507"/>
      <c r="AO15" s="473"/>
      <c r="AP15" s="473"/>
      <c r="AQ15" s="498"/>
      <c r="AR15" s="498"/>
      <c r="AS15" s="501"/>
      <c r="AT15" s="498"/>
      <c r="AU15" s="487"/>
      <c r="AV15" s="487"/>
      <c r="AW15" s="487"/>
      <c r="AX15" s="490"/>
      <c r="AY15" s="493"/>
    </row>
    <row r="16" spans="1:51" ht="15.75" thickBot="1">
      <c r="A16" s="471"/>
      <c r="B16" s="474"/>
      <c r="C16" s="477"/>
      <c r="D16" s="496"/>
      <c r="E16" s="485"/>
      <c r="F16" s="485"/>
      <c r="G16" s="485"/>
      <c r="H16" s="485"/>
      <c r="I16" s="485"/>
      <c r="J16" s="485"/>
      <c r="K16" s="485"/>
      <c r="L16" s="485"/>
      <c r="M16" s="485"/>
      <c r="N16" s="485"/>
      <c r="O16" s="485"/>
      <c r="P16" s="510"/>
      <c r="Q16" s="510"/>
      <c r="R16" s="510"/>
      <c r="S16" s="510"/>
      <c r="T16" s="510"/>
      <c r="U16" s="510"/>
      <c r="V16" s="510"/>
      <c r="W16" s="510"/>
      <c r="X16" s="510"/>
      <c r="Y16" s="510"/>
      <c r="Z16" s="510"/>
      <c r="AA16" s="485"/>
      <c r="AB16" s="485"/>
      <c r="AC16" s="512"/>
      <c r="AD16" s="512"/>
      <c r="AE16" s="512"/>
      <c r="AF16" s="480"/>
      <c r="AG16" s="477"/>
      <c r="AH16" s="483"/>
      <c r="AI16" s="483"/>
      <c r="AJ16" s="505"/>
      <c r="AK16" s="477"/>
      <c r="AL16" s="474"/>
      <c r="AM16" s="474"/>
      <c r="AN16" s="508"/>
      <c r="AO16" s="474"/>
      <c r="AP16" s="474"/>
      <c r="AQ16" s="499"/>
      <c r="AR16" s="499"/>
      <c r="AS16" s="502"/>
      <c r="AT16" s="499"/>
      <c r="AU16" s="488"/>
      <c r="AV16" s="488"/>
      <c r="AW16" s="488"/>
      <c r="AX16" s="491"/>
      <c r="AY16" s="494"/>
    </row>
    <row r="17" spans="1:51" ht="18">
      <c r="A17" s="469">
        <v>2</v>
      </c>
      <c r="B17" s="472" t="s">
        <v>158</v>
      </c>
      <c r="C17" s="475" t="s">
        <v>154</v>
      </c>
      <c r="D17" s="81" t="s">
        <v>85</v>
      </c>
      <c r="E17" s="82">
        <v>153</v>
      </c>
      <c r="F17" s="82">
        <v>0.1</v>
      </c>
      <c r="G17" s="83"/>
      <c r="H17" s="83"/>
      <c r="I17" s="83"/>
      <c r="J17" s="83"/>
      <c r="K17" s="83"/>
      <c r="L17" s="83"/>
      <c r="M17" s="115">
        <v>0.1</v>
      </c>
      <c r="N17" s="115">
        <v>0.1</v>
      </c>
      <c r="O17" s="115">
        <v>0.1</v>
      </c>
      <c r="P17" s="83"/>
      <c r="Q17" s="83"/>
      <c r="R17" s="61"/>
      <c r="S17" s="62"/>
      <c r="T17" s="62"/>
      <c r="U17" s="62"/>
      <c r="V17" s="62"/>
      <c r="W17" s="62"/>
      <c r="X17" s="62"/>
      <c r="Y17" s="62"/>
      <c r="Z17" s="62">
        <v>0</v>
      </c>
      <c r="AA17" s="83">
        <v>0</v>
      </c>
      <c r="AB17" s="62">
        <v>0</v>
      </c>
      <c r="AC17" s="63"/>
      <c r="AD17" s="64"/>
      <c r="AE17" s="62"/>
      <c r="AF17" s="478"/>
      <c r="AG17" s="475" t="s">
        <v>165</v>
      </c>
      <c r="AH17" s="481" t="s">
        <v>166</v>
      </c>
      <c r="AI17" s="481" t="s">
        <v>167</v>
      </c>
      <c r="AJ17" s="503" t="s">
        <v>168</v>
      </c>
      <c r="AK17" s="475" t="s">
        <v>169</v>
      </c>
      <c r="AL17" s="472"/>
      <c r="AM17" s="472"/>
      <c r="AN17" s="506">
        <v>698.977</v>
      </c>
      <c r="AO17" s="472"/>
      <c r="AP17" s="472"/>
      <c r="AQ17" s="497"/>
      <c r="AR17" s="497"/>
      <c r="AS17" s="497"/>
      <c r="AT17" s="497"/>
      <c r="AU17" s="486" t="s">
        <v>152</v>
      </c>
      <c r="AV17" s="497"/>
      <c r="AW17" s="497"/>
      <c r="AX17" s="497"/>
      <c r="AY17" s="497"/>
    </row>
    <row r="18" spans="1:51" ht="18">
      <c r="A18" s="470"/>
      <c r="B18" s="473"/>
      <c r="C18" s="476"/>
      <c r="D18" s="84" t="s">
        <v>6</v>
      </c>
      <c r="E18" s="85">
        <v>85960000000</v>
      </c>
      <c r="F18" s="85">
        <v>700000000</v>
      </c>
      <c r="G18" s="121"/>
      <c r="H18" s="121"/>
      <c r="I18" s="121"/>
      <c r="J18" s="121"/>
      <c r="K18" s="121"/>
      <c r="L18" s="121"/>
      <c r="M18" s="86">
        <v>700000000</v>
      </c>
      <c r="N18" s="121">
        <v>700000000</v>
      </c>
      <c r="O18" s="121">
        <v>669000000</v>
      </c>
      <c r="P18" s="121"/>
      <c r="Q18" s="121"/>
      <c r="R18" s="121"/>
      <c r="S18" s="27"/>
      <c r="T18" s="27"/>
      <c r="U18" s="27"/>
      <c r="V18" s="27"/>
      <c r="W18" s="27"/>
      <c r="X18" s="27"/>
      <c r="Y18" s="27"/>
      <c r="Z18" s="86">
        <v>0</v>
      </c>
      <c r="AA18" s="119">
        <f>+'[2]INVERSIÓN'!DX17</f>
        <v>156704000</v>
      </c>
      <c r="AB18" s="95">
        <f>+'[2]INVERSIÓN'!DY17</f>
        <v>255314074</v>
      </c>
      <c r="AC18" s="121"/>
      <c r="AD18" s="121"/>
      <c r="AE18" s="27"/>
      <c r="AF18" s="479"/>
      <c r="AG18" s="476"/>
      <c r="AH18" s="482"/>
      <c r="AI18" s="482"/>
      <c r="AJ18" s="504"/>
      <c r="AK18" s="476"/>
      <c r="AL18" s="473"/>
      <c r="AM18" s="473"/>
      <c r="AN18" s="507"/>
      <c r="AO18" s="473"/>
      <c r="AP18" s="473"/>
      <c r="AQ18" s="498"/>
      <c r="AR18" s="498"/>
      <c r="AS18" s="498"/>
      <c r="AT18" s="498"/>
      <c r="AU18" s="487"/>
      <c r="AV18" s="498"/>
      <c r="AW18" s="498"/>
      <c r="AX18" s="498"/>
      <c r="AY18" s="498"/>
    </row>
    <row r="19" spans="1:51" ht="27">
      <c r="A19" s="470"/>
      <c r="B19" s="473"/>
      <c r="C19" s="476"/>
      <c r="D19" s="84" t="s">
        <v>86</v>
      </c>
      <c r="E19" s="121"/>
      <c r="F19" s="121"/>
      <c r="G19" s="120"/>
      <c r="H19" s="120"/>
      <c r="I19" s="120"/>
      <c r="J19" s="120"/>
      <c r="K19" s="120"/>
      <c r="L19" s="120"/>
      <c r="M19" s="121"/>
      <c r="N19" s="121"/>
      <c r="O19" s="120"/>
      <c r="P19" s="120"/>
      <c r="Q19" s="120"/>
      <c r="R19" s="120"/>
      <c r="S19" s="28"/>
      <c r="T19" s="28"/>
      <c r="U19" s="28"/>
      <c r="V19" s="28"/>
      <c r="W19" s="28"/>
      <c r="X19" s="28"/>
      <c r="Y19" s="28"/>
      <c r="Z19" s="121"/>
      <c r="AA19" s="121"/>
      <c r="AB19" s="28"/>
      <c r="AC19" s="120"/>
      <c r="AD19" s="121"/>
      <c r="AE19" s="28"/>
      <c r="AF19" s="479"/>
      <c r="AG19" s="476"/>
      <c r="AH19" s="482"/>
      <c r="AI19" s="482"/>
      <c r="AJ19" s="504"/>
      <c r="AK19" s="476"/>
      <c r="AL19" s="473"/>
      <c r="AM19" s="473"/>
      <c r="AN19" s="507"/>
      <c r="AO19" s="473"/>
      <c r="AP19" s="473"/>
      <c r="AQ19" s="498"/>
      <c r="AR19" s="498"/>
      <c r="AS19" s="498"/>
      <c r="AT19" s="498"/>
      <c r="AU19" s="487"/>
      <c r="AV19" s="498"/>
      <c r="AW19" s="498"/>
      <c r="AX19" s="498"/>
      <c r="AY19" s="498"/>
    </row>
    <row r="20" spans="1:51" ht="27">
      <c r="A20" s="470"/>
      <c r="B20" s="473"/>
      <c r="C20" s="476"/>
      <c r="D20" s="84" t="s">
        <v>7</v>
      </c>
      <c r="E20" s="121"/>
      <c r="F20" s="121"/>
      <c r="G20" s="120"/>
      <c r="H20" s="120"/>
      <c r="I20" s="120"/>
      <c r="J20" s="120"/>
      <c r="K20" s="120"/>
      <c r="L20" s="120"/>
      <c r="M20" s="121"/>
      <c r="N20" s="121"/>
      <c r="O20" s="120"/>
      <c r="P20" s="120"/>
      <c r="Q20" s="120"/>
      <c r="R20" s="120"/>
      <c r="S20" s="28"/>
      <c r="T20" s="28"/>
      <c r="U20" s="28"/>
      <c r="V20" s="28"/>
      <c r="W20" s="28"/>
      <c r="X20" s="28"/>
      <c r="Y20" s="28"/>
      <c r="Z20" s="121"/>
      <c r="AA20" s="121"/>
      <c r="AB20" s="28"/>
      <c r="AC20" s="120"/>
      <c r="AD20" s="121"/>
      <c r="AE20" s="28"/>
      <c r="AF20" s="479"/>
      <c r="AG20" s="476"/>
      <c r="AH20" s="482"/>
      <c r="AI20" s="482"/>
      <c r="AJ20" s="504"/>
      <c r="AK20" s="476"/>
      <c r="AL20" s="473"/>
      <c r="AM20" s="473"/>
      <c r="AN20" s="507"/>
      <c r="AO20" s="473"/>
      <c r="AP20" s="473"/>
      <c r="AQ20" s="498"/>
      <c r="AR20" s="498"/>
      <c r="AS20" s="498"/>
      <c r="AT20" s="498"/>
      <c r="AU20" s="487"/>
      <c r="AV20" s="498"/>
      <c r="AW20" s="498"/>
      <c r="AX20" s="498"/>
      <c r="AY20" s="498"/>
    </row>
    <row r="21" spans="1:51" ht="27">
      <c r="A21" s="470"/>
      <c r="B21" s="473"/>
      <c r="C21" s="476"/>
      <c r="D21" s="84" t="s">
        <v>87</v>
      </c>
      <c r="E21" s="88">
        <f>+E17</f>
        <v>153</v>
      </c>
      <c r="F21" s="88">
        <f>+F17</f>
        <v>0.1</v>
      </c>
      <c r="G21" s="88">
        <f aca="true" t="shared" si="2" ref="G21:AB22">+G17</f>
        <v>0</v>
      </c>
      <c r="H21" s="88">
        <f t="shared" si="2"/>
        <v>0</v>
      </c>
      <c r="I21" s="88">
        <f t="shared" si="2"/>
        <v>0</v>
      </c>
      <c r="J21" s="88">
        <f t="shared" si="2"/>
        <v>0</v>
      </c>
      <c r="K21" s="88">
        <f t="shared" si="2"/>
        <v>0</v>
      </c>
      <c r="L21" s="88">
        <f t="shared" si="2"/>
        <v>0</v>
      </c>
      <c r="M21" s="88">
        <f t="shared" si="2"/>
        <v>0.1</v>
      </c>
      <c r="N21" s="88">
        <f t="shared" si="2"/>
        <v>0.1</v>
      </c>
      <c r="O21" s="88">
        <f>+O17</f>
        <v>0.1</v>
      </c>
      <c r="P21" s="88"/>
      <c r="Q21" s="88"/>
      <c r="R21" s="88"/>
      <c r="S21" s="88"/>
      <c r="T21" s="88">
        <f t="shared" si="2"/>
        <v>0</v>
      </c>
      <c r="U21" s="88">
        <f t="shared" si="2"/>
        <v>0</v>
      </c>
      <c r="V21" s="88">
        <f t="shared" si="2"/>
        <v>0</v>
      </c>
      <c r="W21" s="88">
        <f t="shared" si="2"/>
        <v>0</v>
      </c>
      <c r="X21" s="88">
        <f t="shared" si="2"/>
        <v>0</v>
      </c>
      <c r="Y21" s="88">
        <f t="shared" si="2"/>
        <v>0</v>
      </c>
      <c r="Z21" s="88">
        <f t="shared" si="2"/>
        <v>0</v>
      </c>
      <c r="AA21" s="88">
        <f t="shared" si="2"/>
        <v>0</v>
      </c>
      <c r="AB21" s="88">
        <f t="shared" si="2"/>
        <v>0</v>
      </c>
      <c r="AC21" s="120"/>
      <c r="AD21" s="121"/>
      <c r="AE21" s="28"/>
      <c r="AF21" s="479"/>
      <c r="AG21" s="476"/>
      <c r="AH21" s="482"/>
      <c r="AI21" s="482"/>
      <c r="AJ21" s="504"/>
      <c r="AK21" s="476"/>
      <c r="AL21" s="473"/>
      <c r="AM21" s="473"/>
      <c r="AN21" s="507"/>
      <c r="AO21" s="473"/>
      <c r="AP21" s="473"/>
      <c r="AQ21" s="498"/>
      <c r="AR21" s="498"/>
      <c r="AS21" s="498"/>
      <c r="AT21" s="498"/>
      <c r="AU21" s="487"/>
      <c r="AV21" s="498"/>
      <c r="AW21" s="498"/>
      <c r="AX21" s="498"/>
      <c r="AY21" s="498"/>
    </row>
    <row r="22" spans="1:51" ht="15">
      <c r="A22" s="470"/>
      <c r="B22" s="473"/>
      <c r="C22" s="476"/>
      <c r="D22" s="495" t="s">
        <v>89</v>
      </c>
      <c r="E22" s="513">
        <f>+E18</f>
        <v>85960000000</v>
      </c>
      <c r="F22" s="513">
        <f>+F18</f>
        <v>700000000</v>
      </c>
      <c r="G22" s="513">
        <f t="shared" si="2"/>
        <v>0</v>
      </c>
      <c r="H22" s="513">
        <f t="shared" si="2"/>
        <v>0</v>
      </c>
      <c r="I22" s="513">
        <f t="shared" si="2"/>
        <v>0</v>
      </c>
      <c r="J22" s="513">
        <f t="shared" si="2"/>
        <v>0</v>
      </c>
      <c r="K22" s="513">
        <f t="shared" si="2"/>
        <v>0</v>
      </c>
      <c r="L22" s="513">
        <f t="shared" si="2"/>
        <v>0</v>
      </c>
      <c r="M22" s="513">
        <f t="shared" si="2"/>
        <v>700000000</v>
      </c>
      <c r="N22" s="513">
        <f t="shared" si="2"/>
        <v>700000000</v>
      </c>
      <c r="O22" s="513">
        <f t="shared" si="2"/>
        <v>669000000</v>
      </c>
      <c r="P22" s="513"/>
      <c r="Q22" s="513"/>
      <c r="R22" s="513"/>
      <c r="S22" s="513"/>
      <c r="T22" s="513">
        <f t="shared" si="2"/>
        <v>0</v>
      </c>
      <c r="U22" s="513">
        <f t="shared" si="2"/>
        <v>0</v>
      </c>
      <c r="V22" s="513">
        <f t="shared" si="2"/>
        <v>0</v>
      </c>
      <c r="W22" s="513">
        <f t="shared" si="2"/>
        <v>0</v>
      </c>
      <c r="X22" s="513">
        <f t="shared" si="2"/>
        <v>0</v>
      </c>
      <c r="Y22" s="513">
        <f t="shared" si="2"/>
        <v>0</v>
      </c>
      <c r="Z22" s="513">
        <f t="shared" si="2"/>
        <v>0</v>
      </c>
      <c r="AA22" s="515">
        <f t="shared" si="2"/>
        <v>156704000</v>
      </c>
      <c r="AB22" s="515">
        <f t="shared" si="2"/>
        <v>255314074</v>
      </c>
      <c r="AC22" s="511"/>
      <c r="AD22" s="511"/>
      <c r="AE22" s="511"/>
      <c r="AF22" s="479"/>
      <c r="AG22" s="476"/>
      <c r="AH22" s="482"/>
      <c r="AI22" s="482"/>
      <c r="AJ22" s="504"/>
      <c r="AK22" s="476"/>
      <c r="AL22" s="473"/>
      <c r="AM22" s="473"/>
      <c r="AN22" s="507"/>
      <c r="AO22" s="473"/>
      <c r="AP22" s="473"/>
      <c r="AQ22" s="498"/>
      <c r="AR22" s="498"/>
      <c r="AS22" s="498"/>
      <c r="AT22" s="498"/>
      <c r="AU22" s="487"/>
      <c r="AV22" s="498"/>
      <c r="AW22" s="498"/>
      <c r="AX22" s="498"/>
      <c r="AY22" s="498"/>
    </row>
    <row r="23" spans="1:51" ht="15.75" thickBot="1">
      <c r="A23" s="471"/>
      <c r="B23" s="474"/>
      <c r="C23" s="477"/>
      <c r="D23" s="496"/>
      <c r="E23" s="514"/>
      <c r="F23" s="514"/>
      <c r="G23" s="514"/>
      <c r="H23" s="514"/>
      <c r="I23" s="514"/>
      <c r="J23" s="514"/>
      <c r="K23" s="514"/>
      <c r="L23" s="514"/>
      <c r="M23" s="514"/>
      <c r="N23" s="514"/>
      <c r="O23" s="514"/>
      <c r="P23" s="514"/>
      <c r="Q23" s="514"/>
      <c r="R23" s="514"/>
      <c r="S23" s="514"/>
      <c r="T23" s="514"/>
      <c r="U23" s="514"/>
      <c r="V23" s="514"/>
      <c r="W23" s="514"/>
      <c r="X23" s="514"/>
      <c r="Y23" s="514"/>
      <c r="Z23" s="514"/>
      <c r="AA23" s="516"/>
      <c r="AB23" s="516"/>
      <c r="AC23" s="512"/>
      <c r="AD23" s="512"/>
      <c r="AE23" s="512"/>
      <c r="AF23" s="480"/>
      <c r="AG23" s="477"/>
      <c r="AH23" s="483"/>
      <c r="AI23" s="483"/>
      <c r="AJ23" s="505"/>
      <c r="AK23" s="477"/>
      <c r="AL23" s="474"/>
      <c r="AM23" s="474"/>
      <c r="AN23" s="508"/>
      <c r="AO23" s="474"/>
      <c r="AP23" s="474"/>
      <c r="AQ23" s="499"/>
      <c r="AR23" s="499"/>
      <c r="AS23" s="499"/>
      <c r="AT23" s="499"/>
      <c r="AU23" s="488"/>
      <c r="AV23" s="499"/>
      <c r="AW23" s="499"/>
      <c r="AX23" s="499"/>
      <c r="AY23" s="499"/>
    </row>
    <row r="24" spans="1:51" ht="18">
      <c r="A24" s="469">
        <v>3</v>
      </c>
      <c r="B24" s="472" t="s">
        <v>159</v>
      </c>
      <c r="C24" s="475" t="s">
        <v>160</v>
      </c>
      <c r="D24" s="81" t="s">
        <v>85</v>
      </c>
      <c r="E24" s="89">
        <v>100</v>
      </c>
      <c r="F24" s="89">
        <v>5</v>
      </c>
      <c r="G24" s="83"/>
      <c r="H24" s="83"/>
      <c r="I24" s="83"/>
      <c r="J24" s="83"/>
      <c r="K24" s="83"/>
      <c r="L24" s="83"/>
      <c r="M24" s="83">
        <v>5</v>
      </c>
      <c r="N24" s="83">
        <v>5</v>
      </c>
      <c r="O24" s="83">
        <v>5</v>
      </c>
      <c r="P24" s="83"/>
      <c r="Q24" s="83"/>
      <c r="R24" s="61"/>
      <c r="S24" s="62"/>
      <c r="T24" s="62"/>
      <c r="U24" s="62"/>
      <c r="V24" s="62"/>
      <c r="W24" s="62"/>
      <c r="X24" s="62"/>
      <c r="Y24" s="62"/>
      <c r="Z24" s="62">
        <v>0</v>
      </c>
      <c r="AA24" s="83">
        <v>0</v>
      </c>
      <c r="AB24" s="62">
        <v>0</v>
      </c>
      <c r="AC24" s="63"/>
      <c r="AD24" s="64"/>
      <c r="AE24" s="62"/>
      <c r="AF24" s="478"/>
      <c r="AG24" s="475" t="s">
        <v>254</v>
      </c>
      <c r="AH24" s="481" t="s">
        <v>255</v>
      </c>
      <c r="AI24" s="481" t="s">
        <v>161</v>
      </c>
      <c r="AJ24" s="503" t="s">
        <v>162</v>
      </c>
      <c r="AK24" s="475" t="s">
        <v>163</v>
      </c>
      <c r="AL24" s="472" t="s">
        <v>256</v>
      </c>
      <c r="AM24" s="472" t="s">
        <v>257</v>
      </c>
      <c r="AN24" s="506">
        <v>626.328</v>
      </c>
      <c r="AO24" s="472" t="s">
        <v>164</v>
      </c>
      <c r="AP24" s="472" t="s">
        <v>164</v>
      </c>
      <c r="AQ24" s="497" t="s">
        <v>258</v>
      </c>
      <c r="AR24" s="497" t="s">
        <v>258</v>
      </c>
      <c r="AS24" s="497"/>
      <c r="AT24" s="497"/>
      <c r="AU24" s="486" t="s">
        <v>152</v>
      </c>
      <c r="AV24" s="497"/>
      <c r="AW24" s="497"/>
      <c r="AX24" s="497"/>
      <c r="AY24" s="517"/>
    </row>
    <row r="25" spans="1:51" ht="18">
      <c r="A25" s="470"/>
      <c r="B25" s="473"/>
      <c r="C25" s="476"/>
      <c r="D25" s="84" t="s">
        <v>6</v>
      </c>
      <c r="E25" s="85">
        <v>36489000000</v>
      </c>
      <c r="F25" s="85">
        <v>550000000</v>
      </c>
      <c r="G25" s="121"/>
      <c r="H25" s="121"/>
      <c r="I25" s="121"/>
      <c r="J25" s="121"/>
      <c r="K25" s="121"/>
      <c r="L25" s="121"/>
      <c r="M25" s="121">
        <v>550000000</v>
      </c>
      <c r="N25" s="86">
        <v>550000000</v>
      </c>
      <c r="O25" s="86">
        <v>450000000</v>
      </c>
      <c r="P25" s="121"/>
      <c r="Q25" s="121"/>
      <c r="R25" s="121"/>
      <c r="S25" s="27"/>
      <c r="T25" s="27"/>
      <c r="U25" s="27"/>
      <c r="V25" s="27"/>
      <c r="W25" s="27"/>
      <c r="X25" s="27"/>
      <c r="Y25" s="27"/>
      <c r="Z25" s="27">
        <v>0</v>
      </c>
      <c r="AA25" s="86">
        <v>124132000</v>
      </c>
      <c r="AB25" s="27">
        <f>+'[2]INVERSIÓN'!DY23</f>
        <v>124132000</v>
      </c>
      <c r="AC25" s="121"/>
      <c r="AD25" s="121"/>
      <c r="AE25" s="27"/>
      <c r="AF25" s="479"/>
      <c r="AG25" s="476"/>
      <c r="AH25" s="482"/>
      <c r="AI25" s="482"/>
      <c r="AJ25" s="504"/>
      <c r="AK25" s="476"/>
      <c r="AL25" s="473"/>
      <c r="AM25" s="473"/>
      <c r="AN25" s="507"/>
      <c r="AO25" s="473"/>
      <c r="AP25" s="473"/>
      <c r="AQ25" s="498"/>
      <c r="AR25" s="498"/>
      <c r="AS25" s="498"/>
      <c r="AT25" s="498"/>
      <c r="AU25" s="487"/>
      <c r="AV25" s="498"/>
      <c r="AW25" s="498"/>
      <c r="AX25" s="498"/>
      <c r="AY25" s="518"/>
    </row>
    <row r="26" spans="1:51" ht="27">
      <c r="A26" s="470"/>
      <c r="B26" s="473"/>
      <c r="C26" s="476"/>
      <c r="D26" s="84" t="s">
        <v>86</v>
      </c>
      <c r="E26" s="121"/>
      <c r="F26" s="121"/>
      <c r="G26" s="120"/>
      <c r="H26" s="120"/>
      <c r="I26" s="120"/>
      <c r="J26" s="120"/>
      <c r="K26" s="120"/>
      <c r="L26" s="120"/>
      <c r="M26" s="121"/>
      <c r="N26" s="121"/>
      <c r="O26" s="120"/>
      <c r="P26" s="120"/>
      <c r="Q26" s="120"/>
      <c r="R26" s="120"/>
      <c r="S26" s="28"/>
      <c r="T26" s="28"/>
      <c r="U26" s="28"/>
      <c r="V26" s="28"/>
      <c r="W26" s="28"/>
      <c r="X26" s="28"/>
      <c r="Y26" s="28"/>
      <c r="Z26" s="121"/>
      <c r="AA26" s="121"/>
      <c r="AB26" s="28"/>
      <c r="AC26" s="120"/>
      <c r="AD26" s="121"/>
      <c r="AE26" s="28"/>
      <c r="AF26" s="479"/>
      <c r="AG26" s="476"/>
      <c r="AH26" s="482"/>
      <c r="AI26" s="482"/>
      <c r="AJ26" s="504"/>
      <c r="AK26" s="476"/>
      <c r="AL26" s="473"/>
      <c r="AM26" s="473"/>
      <c r="AN26" s="507"/>
      <c r="AO26" s="473"/>
      <c r="AP26" s="473"/>
      <c r="AQ26" s="498"/>
      <c r="AR26" s="498"/>
      <c r="AS26" s="498"/>
      <c r="AT26" s="498"/>
      <c r="AU26" s="487"/>
      <c r="AV26" s="498"/>
      <c r="AW26" s="498"/>
      <c r="AX26" s="498"/>
      <c r="AY26" s="518"/>
    </row>
    <row r="27" spans="1:51" ht="27">
      <c r="A27" s="470"/>
      <c r="B27" s="473"/>
      <c r="C27" s="476"/>
      <c r="D27" s="84" t="s">
        <v>7</v>
      </c>
      <c r="E27" s="121"/>
      <c r="F27" s="121"/>
      <c r="G27" s="120"/>
      <c r="H27" s="120"/>
      <c r="I27" s="120"/>
      <c r="J27" s="120"/>
      <c r="K27" s="120"/>
      <c r="L27" s="120"/>
      <c r="M27" s="121"/>
      <c r="N27" s="121"/>
      <c r="O27" s="120"/>
      <c r="P27" s="120"/>
      <c r="Q27" s="120"/>
      <c r="R27" s="120"/>
      <c r="S27" s="28"/>
      <c r="T27" s="28"/>
      <c r="U27" s="28"/>
      <c r="V27" s="28"/>
      <c r="W27" s="28"/>
      <c r="X27" s="28"/>
      <c r="Y27" s="28"/>
      <c r="Z27" s="121"/>
      <c r="AA27" s="121"/>
      <c r="AB27" s="28"/>
      <c r="AC27" s="120"/>
      <c r="AD27" s="121"/>
      <c r="AE27" s="28"/>
      <c r="AF27" s="479"/>
      <c r="AG27" s="476"/>
      <c r="AH27" s="482"/>
      <c r="AI27" s="482"/>
      <c r="AJ27" s="504"/>
      <c r="AK27" s="476"/>
      <c r="AL27" s="473"/>
      <c r="AM27" s="473"/>
      <c r="AN27" s="507"/>
      <c r="AO27" s="473"/>
      <c r="AP27" s="473"/>
      <c r="AQ27" s="498"/>
      <c r="AR27" s="498"/>
      <c r="AS27" s="498"/>
      <c r="AT27" s="498"/>
      <c r="AU27" s="487"/>
      <c r="AV27" s="498"/>
      <c r="AW27" s="498"/>
      <c r="AX27" s="498"/>
      <c r="AY27" s="518"/>
    </row>
    <row r="28" spans="1:51" ht="27">
      <c r="A28" s="470"/>
      <c r="B28" s="473"/>
      <c r="C28" s="476"/>
      <c r="D28" s="84" t="s">
        <v>87</v>
      </c>
      <c r="E28" s="121">
        <f>+E24</f>
        <v>100</v>
      </c>
      <c r="F28" s="121">
        <f aca="true" t="shared" si="3" ref="F28:AB29">+F24</f>
        <v>5</v>
      </c>
      <c r="G28" s="121">
        <f t="shared" si="3"/>
        <v>0</v>
      </c>
      <c r="H28" s="121">
        <f t="shared" si="3"/>
        <v>0</v>
      </c>
      <c r="I28" s="121">
        <f t="shared" si="3"/>
        <v>0</v>
      </c>
      <c r="J28" s="121">
        <f t="shared" si="3"/>
        <v>0</v>
      </c>
      <c r="K28" s="121">
        <f t="shared" si="3"/>
        <v>0</v>
      </c>
      <c r="L28" s="121">
        <f t="shared" si="3"/>
        <v>0</v>
      </c>
      <c r="M28" s="121">
        <f t="shared" si="3"/>
        <v>5</v>
      </c>
      <c r="N28" s="121">
        <f t="shared" si="3"/>
        <v>5</v>
      </c>
      <c r="O28" s="121">
        <f t="shared" si="3"/>
        <v>5</v>
      </c>
      <c r="P28" s="121"/>
      <c r="Q28" s="121"/>
      <c r="R28" s="121"/>
      <c r="S28" s="121"/>
      <c r="T28" s="121">
        <f t="shared" si="3"/>
        <v>0</v>
      </c>
      <c r="U28" s="121">
        <f t="shared" si="3"/>
        <v>0</v>
      </c>
      <c r="V28" s="121">
        <f t="shared" si="3"/>
        <v>0</v>
      </c>
      <c r="W28" s="121">
        <f t="shared" si="3"/>
        <v>0</v>
      </c>
      <c r="X28" s="121">
        <f t="shared" si="3"/>
        <v>0</v>
      </c>
      <c r="Y28" s="121">
        <f t="shared" si="3"/>
        <v>0</v>
      </c>
      <c r="Z28" s="121">
        <f t="shared" si="3"/>
        <v>0</v>
      </c>
      <c r="AA28" s="121">
        <f t="shared" si="3"/>
        <v>0</v>
      </c>
      <c r="AB28" s="121">
        <f t="shared" si="3"/>
        <v>0</v>
      </c>
      <c r="AC28" s="120"/>
      <c r="AD28" s="121"/>
      <c r="AE28" s="28"/>
      <c r="AF28" s="479"/>
      <c r="AG28" s="476"/>
      <c r="AH28" s="482"/>
      <c r="AI28" s="482"/>
      <c r="AJ28" s="504"/>
      <c r="AK28" s="476"/>
      <c r="AL28" s="473"/>
      <c r="AM28" s="473"/>
      <c r="AN28" s="507"/>
      <c r="AO28" s="473"/>
      <c r="AP28" s="473"/>
      <c r="AQ28" s="498"/>
      <c r="AR28" s="498"/>
      <c r="AS28" s="498"/>
      <c r="AT28" s="498"/>
      <c r="AU28" s="487"/>
      <c r="AV28" s="498"/>
      <c r="AW28" s="498"/>
      <c r="AX28" s="498"/>
      <c r="AY28" s="518"/>
    </row>
    <row r="29" spans="1:51" ht="15">
      <c r="A29" s="470"/>
      <c r="B29" s="473"/>
      <c r="C29" s="476"/>
      <c r="D29" s="495" t="s">
        <v>89</v>
      </c>
      <c r="E29" s="484">
        <f>+E25</f>
        <v>36489000000</v>
      </c>
      <c r="F29" s="484">
        <f t="shared" si="3"/>
        <v>550000000</v>
      </c>
      <c r="G29" s="484">
        <f t="shared" si="3"/>
        <v>0</v>
      </c>
      <c r="H29" s="484">
        <f t="shared" si="3"/>
        <v>0</v>
      </c>
      <c r="I29" s="484">
        <f t="shared" si="3"/>
        <v>0</v>
      </c>
      <c r="J29" s="484">
        <f t="shared" si="3"/>
        <v>0</v>
      </c>
      <c r="K29" s="484">
        <f t="shared" si="3"/>
        <v>0</v>
      </c>
      <c r="L29" s="484">
        <f t="shared" si="3"/>
        <v>0</v>
      </c>
      <c r="M29" s="484">
        <f t="shared" si="3"/>
        <v>550000000</v>
      </c>
      <c r="N29" s="484">
        <f t="shared" si="3"/>
        <v>550000000</v>
      </c>
      <c r="O29" s="484">
        <f t="shared" si="3"/>
        <v>450000000</v>
      </c>
      <c r="P29" s="509"/>
      <c r="Q29" s="509"/>
      <c r="R29" s="509"/>
      <c r="S29" s="509"/>
      <c r="T29" s="509">
        <f t="shared" si="3"/>
        <v>0</v>
      </c>
      <c r="U29" s="509">
        <f t="shared" si="3"/>
        <v>0</v>
      </c>
      <c r="V29" s="509">
        <f t="shared" si="3"/>
        <v>0</v>
      </c>
      <c r="W29" s="509">
        <f t="shared" si="3"/>
        <v>0</v>
      </c>
      <c r="X29" s="509">
        <f t="shared" si="3"/>
        <v>0</v>
      </c>
      <c r="Y29" s="509">
        <f t="shared" si="3"/>
        <v>0</v>
      </c>
      <c r="Z29" s="509">
        <f t="shared" si="3"/>
        <v>0</v>
      </c>
      <c r="AA29" s="484">
        <f t="shared" si="3"/>
        <v>124132000</v>
      </c>
      <c r="AB29" s="484">
        <f t="shared" si="3"/>
        <v>124132000</v>
      </c>
      <c r="AC29" s="511"/>
      <c r="AD29" s="511"/>
      <c r="AE29" s="511"/>
      <c r="AF29" s="479"/>
      <c r="AG29" s="476"/>
      <c r="AH29" s="482"/>
      <c r="AI29" s="482"/>
      <c r="AJ29" s="504"/>
      <c r="AK29" s="476"/>
      <c r="AL29" s="473"/>
      <c r="AM29" s="473"/>
      <c r="AN29" s="507"/>
      <c r="AO29" s="473"/>
      <c r="AP29" s="473"/>
      <c r="AQ29" s="498"/>
      <c r="AR29" s="498"/>
      <c r="AS29" s="498"/>
      <c r="AT29" s="498"/>
      <c r="AU29" s="487"/>
      <c r="AV29" s="498"/>
      <c r="AW29" s="498"/>
      <c r="AX29" s="498"/>
      <c r="AY29" s="518"/>
    </row>
    <row r="30" spans="1:51" ht="15.75" thickBot="1">
      <c r="A30" s="471"/>
      <c r="B30" s="474"/>
      <c r="C30" s="477"/>
      <c r="D30" s="496"/>
      <c r="E30" s="485"/>
      <c r="F30" s="485"/>
      <c r="G30" s="485"/>
      <c r="H30" s="485"/>
      <c r="I30" s="485"/>
      <c r="J30" s="485"/>
      <c r="K30" s="485"/>
      <c r="L30" s="485"/>
      <c r="M30" s="485"/>
      <c r="N30" s="485"/>
      <c r="O30" s="485"/>
      <c r="P30" s="510"/>
      <c r="Q30" s="510"/>
      <c r="R30" s="510"/>
      <c r="S30" s="510"/>
      <c r="T30" s="510"/>
      <c r="U30" s="510"/>
      <c r="V30" s="510"/>
      <c r="W30" s="510"/>
      <c r="X30" s="510"/>
      <c r="Y30" s="510"/>
      <c r="Z30" s="510"/>
      <c r="AA30" s="485"/>
      <c r="AB30" s="485"/>
      <c r="AC30" s="512"/>
      <c r="AD30" s="512"/>
      <c r="AE30" s="512"/>
      <c r="AF30" s="480"/>
      <c r="AG30" s="477"/>
      <c r="AH30" s="483"/>
      <c r="AI30" s="483"/>
      <c r="AJ30" s="505"/>
      <c r="AK30" s="477"/>
      <c r="AL30" s="474"/>
      <c r="AM30" s="474"/>
      <c r="AN30" s="508"/>
      <c r="AO30" s="474"/>
      <c r="AP30" s="474"/>
      <c r="AQ30" s="499"/>
      <c r="AR30" s="499"/>
      <c r="AS30" s="499"/>
      <c r="AT30" s="499"/>
      <c r="AU30" s="488"/>
      <c r="AV30" s="499"/>
      <c r="AW30" s="499"/>
      <c r="AX30" s="499"/>
      <c r="AY30" s="519"/>
    </row>
    <row r="31" spans="1:51" ht="36">
      <c r="A31" s="520" t="s">
        <v>25</v>
      </c>
      <c r="B31" s="521"/>
      <c r="C31" s="521"/>
      <c r="D31" s="31" t="s">
        <v>63</v>
      </c>
      <c r="E31" s="32">
        <f aca="true" t="shared" si="4" ref="E31:AB31">+E15+E22+E29</f>
        <v>195699000000</v>
      </c>
      <c r="F31" s="32">
        <f t="shared" si="4"/>
        <v>1500000000</v>
      </c>
      <c r="G31" s="32">
        <f t="shared" si="4"/>
        <v>0</v>
      </c>
      <c r="H31" s="32">
        <f t="shared" si="4"/>
        <v>0</v>
      </c>
      <c r="I31" s="32">
        <f t="shared" si="4"/>
        <v>0</v>
      </c>
      <c r="J31" s="32">
        <f t="shared" si="4"/>
        <v>0</v>
      </c>
      <c r="K31" s="32">
        <f t="shared" si="4"/>
        <v>0</v>
      </c>
      <c r="L31" s="32">
        <f t="shared" si="4"/>
        <v>0</v>
      </c>
      <c r="M31" s="32">
        <f t="shared" si="4"/>
        <v>1500000000</v>
      </c>
      <c r="N31" s="32">
        <f t="shared" si="4"/>
        <v>1500000000</v>
      </c>
      <c r="O31" s="32">
        <f t="shared" si="4"/>
        <v>1500000000</v>
      </c>
      <c r="P31" s="32">
        <f t="shared" si="4"/>
        <v>0</v>
      </c>
      <c r="Q31" s="32">
        <f t="shared" si="4"/>
        <v>0</v>
      </c>
      <c r="R31" s="32">
        <f t="shared" si="4"/>
        <v>0</v>
      </c>
      <c r="S31" s="32">
        <f t="shared" si="4"/>
        <v>0</v>
      </c>
      <c r="T31" s="32">
        <f t="shared" si="4"/>
        <v>0</v>
      </c>
      <c r="U31" s="32">
        <f t="shared" si="4"/>
        <v>0</v>
      </c>
      <c r="V31" s="32">
        <f t="shared" si="4"/>
        <v>0</v>
      </c>
      <c r="W31" s="32">
        <f t="shared" si="4"/>
        <v>0</v>
      </c>
      <c r="X31" s="32">
        <f t="shared" si="4"/>
        <v>0</v>
      </c>
      <c r="Y31" s="32">
        <f t="shared" si="4"/>
        <v>0</v>
      </c>
      <c r="Z31" s="32">
        <f t="shared" si="4"/>
        <v>0</v>
      </c>
      <c r="AA31" s="32">
        <f t="shared" si="4"/>
        <v>364124000</v>
      </c>
      <c r="AB31" s="32">
        <f t="shared" si="4"/>
        <v>462734074</v>
      </c>
      <c r="AC31" s="33"/>
      <c r="AD31" s="33"/>
      <c r="AE31" s="33"/>
      <c r="AF31" s="33"/>
      <c r="AG31" s="34"/>
      <c r="AH31" s="35"/>
      <c r="AI31" s="35"/>
      <c r="AJ31" s="35"/>
      <c r="AK31" s="35"/>
      <c r="AL31" s="35"/>
      <c r="AM31" s="35"/>
      <c r="AN31" s="35"/>
      <c r="AO31" s="35"/>
      <c r="AP31" s="90"/>
      <c r="AQ31" s="91"/>
      <c r="AR31" s="35"/>
      <c r="AS31" s="35"/>
      <c r="AT31" s="35"/>
      <c r="AU31" s="35"/>
      <c r="AV31" s="35"/>
      <c r="AW31" s="35"/>
      <c r="AX31" s="91"/>
      <c r="AY31" s="36"/>
    </row>
    <row r="32" spans="1:51" ht="36">
      <c r="A32" s="520"/>
      <c r="B32" s="521"/>
      <c r="C32" s="521"/>
      <c r="D32" s="31" t="s">
        <v>62</v>
      </c>
      <c r="E32" s="32"/>
      <c r="F32" s="32"/>
      <c r="G32" s="32"/>
      <c r="H32" s="32"/>
      <c r="I32" s="32"/>
      <c r="J32" s="32"/>
      <c r="K32" s="32"/>
      <c r="L32" s="32"/>
      <c r="M32" s="32"/>
      <c r="N32" s="32"/>
      <c r="O32" s="32"/>
      <c r="P32" s="32"/>
      <c r="Q32" s="32"/>
      <c r="R32" s="32"/>
      <c r="S32" s="33"/>
      <c r="T32" s="33"/>
      <c r="U32" s="33"/>
      <c r="V32" s="33"/>
      <c r="W32" s="33"/>
      <c r="X32" s="33"/>
      <c r="Y32" s="33"/>
      <c r="Z32" s="32"/>
      <c r="AA32" s="32"/>
      <c r="AB32" s="33"/>
      <c r="AC32" s="33"/>
      <c r="AD32" s="33"/>
      <c r="AE32" s="33"/>
      <c r="AF32" s="33"/>
      <c r="AG32" s="34"/>
      <c r="AH32" s="35"/>
      <c r="AI32" s="35"/>
      <c r="AJ32" s="35"/>
      <c r="AK32" s="35"/>
      <c r="AL32" s="35"/>
      <c r="AM32" s="35"/>
      <c r="AN32" s="35"/>
      <c r="AO32" s="35"/>
      <c r="AP32" s="90"/>
      <c r="AQ32" s="91"/>
      <c r="AR32" s="35"/>
      <c r="AS32" s="35"/>
      <c r="AT32" s="35"/>
      <c r="AU32" s="35"/>
      <c r="AV32" s="35"/>
      <c r="AW32" s="35"/>
      <c r="AX32" s="91"/>
      <c r="AY32" s="36"/>
    </row>
    <row r="33" spans="1:51" ht="36.75" thickBot="1">
      <c r="A33" s="522"/>
      <c r="B33" s="523"/>
      <c r="C33" s="523"/>
      <c r="D33" s="37" t="s">
        <v>61</v>
      </c>
      <c r="E33" s="32">
        <f>+E32+E31</f>
        <v>195699000000</v>
      </c>
      <c r="F33" s="32">
        <f aca="true" t="shared" si="5" ref="F33:AB33">+F32+F31</f>
        <v>1500000000</v>
      </c>
      <c r="G33" s="32">
        <f t="shared" si="5"/>
        <v>0</v>
      </c>
      <c r="H33" s="32">
        <f t="shared" si="5"/>
        <v>0</v>
      </c>
      <c r="I33" s="32">
        <f t="shared" si="5"/>
        <v>0</v>
      </c>
      <c r="J33" s="32">
        <f t="shared" si="5"/>
        <v>0</v>
      </c>
      <c r="K33" s="32">
        <f t="shared" si="5"/>
        <v>0</v>
      </c>
      <c r="L33" s="32">
        <f t="shared" si="5"/>
        <v>0</v>
      </c>
      <c r="M33" s="32">
        <f t="shared" si="5"/>
        <v>1500000000</v>
      </c>
      <c r="N33" s="32">
        <f t="shared" si="5"/>
        <v>1500000000</v>
      </c>
      <c r="O33" s="32">
        <f t="shared" si="5"/>
        <v>1500000000</v>
      </c>
      <c r="P33" s="32">
        <f t="shared" si="5"/>
        <v>0</v>
      </c>
      <c r="Q33" s="32">
        <f t="shared" si="5"/>
        <v>0</v>
      </c>
      <c r="R33" s="32">
        <f t="shared" si="5"/>
        <v>0</v>
      </c>
      <c r="S33" s="32">
        <f t="shared" si="5"/>
        <v>0</v>
      </c>
      <c r="T33" s="32">
        <f t="shared" si="5"/>
        <v>0</v>
      </c>
      <c r="U33" s="32">
        <f t="shared" si="5"/>
        <v>0</v>
      </c>
      <c r="V33" s="32">
        <f t="shared" si="5"/>
        <v>0</v>
      </c>
      <c r="W33" s="32">
        <f t="shared" si="5"/>
        <v>0</v>
      </c>
      <c r="X33" s="32">
        <f t="shared" si="5"/>
        <v>0</v>
      </c>
      <c r="Y33" s="32">
        <f t="shared" si="5"/>
        <v>0</v>
      </c>
      <c r="Z33" s="32">
        <f t="shared" si="5"/>
        <v>0</v>
      </c>
      <c r="AA33" s="32">
        <f t="shared" si="5"/>
        <v>364124000</v>
      </c>
      <c r="AB33" s="32">
        <f t="shared" si="5"/>
        <v>462734074</v>
      </c>
      <c r="AC33" s="33"/>
      <c r="AD33" s="33"/>
      <c r="AE33" s="33"/>
      <c r="AF33" s="33"/>
      <c r="AG33" s="38"/>
      <c r="AH33" s="39"/>
      <c r="AI33" s="39"/>
      <c r="AJ33" s="39"/>
      <c r="AK33" s="39"/>
      <c r="AL33" s="39"/>
      <c r="AM33" s="39"/>
      <c r="AN33" s="39"/>
      <c r="AO33" s="39"/>
      <c r="AP33" s="92"/>
      <c r="AQ33" s="93"/>
      <c r="AR33" s="39"/>
      <c r="AS33" s="39"/>
      <c r="AT33" s="39"/>
      <c r="AU33" s="39"/>
      <c r="AV33" s="39"/>
      <c r="AW33" s="39"/>
      <c r="AX33" s="93"/>
      <c r="AY33" s="40"/>
    </row>
    <row r="35" spans="1:32" s="5" customFormat="1" ht="15">
      <c r="A35" s="187" t="s">
        <v>67</v>
      </c>
      <c r="B35"/>
      <c r="C35"/>
      <c r="D35"/>
      <c r="E35"/>
      <c r="F35" s="188"/>
      <c r="G35" s="188"/>
      <c r="H35" s="188"/>
      <c r="I35" s="188"/>
      <c r="J35" s="188"/>
      <c r="K35" s="188"/>
      <c r="L35" s="188"/>
      <c r="M35" s="188"/>
      <c r="N35" s="188"/>
      <c r="O35" s="188"/>
      <c r="P35" s="12"/>
      <c r="Q35" s="12"/>
      <c r="R35" s="12"/>
      <c r="S35" s="12"/>
      <c r="T35" s="12"/>
      <c r="U35" s="12"/>
      <c r="V35" s="9"/>
      <c r="W35" s="9"/>
      <c r="X35" s="9"/>
      <c r="Y35" s="9"/>
      <c r="Z35" s="9"/>
      <c r="AA35" s="9"/>
      <c r="AB35" s="9"/>
      <c r="AC35" s="9"/>
      <c r="AD35" s="9"/>
      <c r="AE35" s="9"/>
      <c r="AF35" s="9"/>
    </row>
    <row r="36" spans="1:32" s="5" customFormat="1" ht="15" customHeight="1">
      <c r="A36" s="116" t="s">
        <v>68</v>
      </c>
      <c r="B36" s="222" t="s">
        <v>69</v>
      </c>
      <c r="C36" s="222"/>
      <c r="D36" s="222"/>
      <c r="E36" s="222"/>
      <c r="F36" s="222"/>
      <c r="G36" s="222"/>
      <c r="H36" s="222"/>
      <c r="I36" s="223" t="s">
        <v>70</v>
      </c>
      <c r="J36" s="223"/>
      <c r="K36" s="223"/>
      <c r="L36" s="223"/>
      <c r="M36" s="223"/>
      <c r="N36" s="223"/>
      <c r="O36" s="223"/>
      <c r="P36" s="12"/>
      <c r="Q36" s="12"/>
      <c r="R36" s="12"/>
      <c r="S36" s="12"/>
      <c r="T36" s="12"/>
      <c r="U36" s="12"/>
      <c r="V36" s="9"/>
      <c r="W36" s="9"/>
      <c r="X36" s="9"/>
      <c r="Y36" s="9"/>
      <c r="Z36" s="9"/>
      <c r="AA36" s="9"/>
      <c r="AB36" s="9"/>
      <c r="AC36" s="9"/>
      <c r="AD36" s="9"/>
      <c r="AE36" s="9"/>
      <c r="AF36" s="9"/>
    </row>
    <row r="37" spans="1:32" s="5" customFormat="1" ht="33.75" customHeight="1">
      <c r="A37" s="189">
        <v>12</v>
      </c>
      <c r="B37" s="224" t="s">
        <v>315</v>
      </c>
      <c r="C37" s="224"/>
      <c r="D37" s="224"/>
      <c r="E37" s="224"/>
      <c r="F37" s="224"/>
      <c r="G37" s="224"/>
      <c r="H37" s="224"/>
      <c r="I37" s="225" t="s">
        <v>316</v>
      </c>
      <c r="J37" s="225"/>
      <c r="K37" s="225"/>
      <c r="L37" s="225"/>
      <c r="M37" s="225"/>
      <c r="N37" s="225"/>
      <c r="O37" s="225"/>
      <c r="P37" s="12"/>
      <c r="Q37" s="12"/>
      <c r="R37" s="12"/>
      <c r="S37" s="12"/>
      <c r="T37" s="12"/>
      <c r="U37" s="12"/>
      <c r="V37" s="9"/>
      <c r="W37" s="9"/>
      <c r="X37" s="9"/>
      <c r="Y37" s="9"/>
      <c r="Z37" s="9"/>
      <c r="AA37" s="9"/>
      <c r="AB37" s="9"/>
      <c r="AC37" s="9"/>
      <c r="AD37" s="9"/>
      <c r="AE37" s="9"/>
      <c r="AF37" s="9"/>
    </row>
  </sheetData>
  <mergeCells count="181">
    <mergeCell ref="A31:C33"/>
    <mergeCell ref="B36:H36"/>
    <mergeCell ref="I36:O36"/>
    <mergeCell ref="B37:H37"/>
    <mergeCell ref="I37:O37"/>
    <mergeCell ref="Y29:Y30"/>
    <mergeCell ref="Z29:Z30"/>
    <mergeCell ref="AA29:AA30"/>
    <mergeCell ref="AB29:AB30"/>
    <mergeCell ref="S29:S30"/>
    <mergeCell ref="T29:T30"/>
    <mergeCell ref="U29:U30"/>
    <mergeCell ref="V29:V30"/>
    <mergeCell ref="W29:W30"/>
    <mergeCell ref="X29:X30"/>
    <mergeCell ref="M29:M30"/>
    <mergeCell ref="N29:N30"/>
    <mergeCell ref="O29:O30"/>
    <mergeCell ref="P29:P30"/>
    <mergeCell ref="Q29:Q30"/>
    <mergeCell ref="R29:R30"/>
    <mergeCell ref="AU24:AU30"/>
    <mergeCell ref="AV24:AV30"/>
    <mergeCell ref="AW24:AW30"/>
    <mergeCell ref="AX24:AX30"/>
    <mergeCell ref="AY24:AY30"/>
    <mergeCell ref="D29:D30"/>
    <mergeCell ref="E29:E30"/>
    <mergeCell ref="F29:F30"/>
    <mergeCell ref="G29:G30"/>
    <mergeCell ref="H29:H30"/>
    <mergeCell ref="AO24:AO30"/>
    <mergeCell ref="AP24:AP30"/>
    <mergeCell ref="AQ24:AQ30"/>
    <mergeCell ref="AR24:AR30"/>
    <mergeCell ref="AS24:AS30"/>
    <mergeCell ref="AT24:AT30"/>
    <mergeCell ref="AI24:AI30"/>
    <mergeCell ref="AJ24:AJ30"/>
    <mergeCell ref="AK24:AK30"/>
    <mergeCell ref="AL24:AL30"/>
    <mergeCell ref="AM24:AM30"/>
    <mergeCell ref="AN24:AN30"/>
    <mergeCell ref="AE29:AE30"/>
    <mergeCell ref="AC29:AC30"/>
    <mergeCell ref="A24:A30"/>
    <mergeCell ref="B24:B30"/>
    <mergeCell ref="C24:C30"/>
    <mergeCell ref="AF24:AF30"/>
    <mergeCell ref="AG24:AG30"/>
    <mergeCell ref="AH24:AH30"/>
    <mergeCell ref="I29:I30"/>
    <mergeCell ref="J29:J30"/>
    <mergeCell ref="K29:K30"/>
    <mergeCell ref="L29:L30"/>
    <mergeCell ref="AD29:AD30"/>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AT17:AT23"/>
    <mergeCell ref="AU17:AU23"/>
    <mergeCell ref="AV17:AV23"/>
    <mergeCell ref="AW17:AW23"/>
    <mergeCell ref="AX17:AX23"/>
    <mergeCell ref="AY17:AY23"/>
    <mergeCell ref="AN17:AN23"/>
    <mergeCell ref="AO17:AO23"/>
    <mergeCell ref="AP17:AP23"/>
    <mergeCell ref="AQ17:AQ23"/>
    <mergeCell ref="AR17:AR23"/>
    <mergeCell ref="AS17:AS23"/>
    <mergeCell ref="AH17:AH23"/>
    <mergeCell ref="AI17:AI23"/>
    <mergeCell ref="AJ17:AJ23"/>
    <mergeCell ref="AK17:AK23"/>
    <mergeCell ref="AL17:AL23"/>
    <mergeCell ref="AM17:AM23"/>
    <mergeCell ref="AE15:AE16"/>
    <mergeCell ref="A17:A23"/>
    <mergeCell ref="B17:B23"/>
    <mergeCell ref="C17:C23"/>
    <mergeCell ref="AF17:AF23"/>
    <mergeCell ref="AG17:AG23"/>
    <mergeCell ref="D22:D23"/>
    <mergeCell ref="E22:E23"/>
    <mergeCell ref="F22:F23"/>
    <mergeCell ref="G22:G23"/>
    <mergeCell ref="Y15:Y16"/>
    <mergeCell ref="Z15:Z16"/>
    <mergeCell ref="AA15:AA16"/>
    <mergeCell ref="AB15:AB16"/>
    <mergeCell ref="AC15:AC16"/>
    <mergeCell ref="AD15:AD16"/>
    <mergeCell ref="S15:S16"/>
    <mergeCell ref="T15:T16"/>
    <mergeCell ref="AU10:AU16"/>
    <mergeCell ref="AV10:AV16"/>
    <mergeCell ref="AW10:AW16"/>
    <mergeCell ref="AX10:AX16"/>
    <mergeCell ref="AY10:AY16"/>
    <mergeCell ref="D15:D16"/>
    <mergeCell ref="E15:E16"/>
    <mergeCell ref="F15:F16"/>
    <mergeCell ref="G15:G16"/>
    <mergeCell ref="H15:H16"/>
    <mergeCell ref="AO10:AO16"/>
    <mergeCell ref="AP10:AP16"/>
    <mergeCell ref="AQ10:AQ16"/>
    <mergeCell ref="AR10:AR16"/>
    <mergeCell ref="AS10:AS16"/>
    <mergeCell ref="AT10:AT16"/>
    <mergeCell ref="AI10:AI16"/>
    <mergeCell ref="AJ10:AJ16"/>
    <mergeCell ref="AK10:AK16"/>
    <mergeCell ref="AL10:AL16"/>
    <mergeCell ref="AM10:AM16"/>
    <mergeCell ref="AN10:AN16"/>
    <mergeCell ref="U15:U16"/>
    <mergeCell ref="V15:V16"/>
    <mergeCell ref="A10:A16"/>
    <mergeCell ref="B10:B16"/>
    <mergeCell ref="C10:C16"/>
    <mergeCell ref="AF10:AF16"/>
    <mergeCell ref="AG10:AG16"/>
    <mergeCell ref="AH10:AH16"/>
    <mergeCell ref="I15:I16"/>
    <mergeCell ref="J15:J16"/>
    <mergeCell ref="K15:K16"/>
    <mergeCell ref="L15:L16"/>
    <mergeCell ref="W15:W16"/>
    <mergeCell ref="X15:X16"/>
    <mergeCell ref="M15:M16"/>
    <mergeCell ref="N15:N16"/>
    <mergeCell ref="O15:O16"/>
    <mergeCell ref="P15:P16"/>
    <mergeCell ref="Q15:Q16"/>
    <mergeCell ref="R15:R16"/>
    <mergeCell ref="AY8:AY9"/>
    <mergeCell ref="A5:D5"/>
    <mergeCell ref="E5:AU5"/>
    <mergeCell ref="A6:D6"/>
    <mergeCell ref="E6:AU6"/>
    <mergeCell ref="A7:AU7"/>
    <mergeCell ref="A8:A9"/>
    <mergeCell ref="B8:B9"/>
    <mergeCell ref="C8:C9"/>
    <mergeCell ref="D8:D9"/>
    <mergeCell ref="E8:E9"/>
    <mergeCell ref="A1:D3"/>
    <mergeCell ref="E1:AU1"/>
    <mergeCell ref="E2:AU2"/>
    <mergeCell ref="E3:AD3"/>
    <mergeCell ref="AE3:AU3"/>
    <mergeCell ref="A4:D4"/>
    <mergeCell ref="E4:AU4"/>
    <mergeCell ref="G8:S8"/>
    <mergeCell ref="T8:AF8"/>
    <mergeCell ref="AG8:AK8"/>
    <mergeCell ref="AL8:AM8"/>
    <mergeCell ref="AN8:AX8"/>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2020-12-14T21:48:30Z</dcterms:modified>
  <cp:category/>
  <cp:version/>
  <cp:contentType/>
  <cp:contentStatus/>
</cp:coreProperties>
</file>