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comments5.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426"/>
  <workbookPr hidePivotFieldList="1" defaultThemeVersion="124226"/>
  <mc:AlternateContent xmlns:mc="http://schemas.openxmlformats.org/markup-compatibility/2006">
    <mc:Choice Requires="x15">
      <x15ac:absPath xmlns:x15ac="http://schemas.microsoft.com/office/spreadsheetml/2010/11/ac" url="C:\Users\YULIED.PENARANDA\Desktop\2020\DICIEMBRE\PARA PUBLICAR\Plan de Acción A sept\"/>
    </mc:Choice>
  </mc:AlternateContent>
  <xr:revisionPtr revIDLastSave="0" documentId="13_ncr:1_{44E69A03-B159-4C8D-B91E-58757B1252BD}" xr6:coauthVersionLast="45" xr6:coauthVersionMax="45" xr10:uidLastSave="{00000000-0000-0000-0000-000000000000}"/>
  <bookViews>
    <workbookView xWindow="-120" yWindow="-120" windowWidth="20730" windowHeight="11160" tabRatio="906" activeTab="2" xr2:uid="{00000000-000D-0000-FFFF-FFFF00000000}"/>
  </bookViews>
  <sheets>
    <sheet name="GESTIÓN" sheetId="5" r:id="rId1"/>
    <sheet name="INVERSIÓN" sheetId="6" r:id="rId2"/>
    <sheet name="ACTIVIDADES" sheetId="7" r:id="rId3"/>
    <sheet name="TERRITORIALIZACIÓN" sheetId="21" r:id="rId4"/>
    <sheet name="RevLin_EjecPtal7794_ Ago" sheetId="14" state="hidden" r:id="rId5"/>
    <sheet name="RevLinPA_avanceCronog_Ago" sheetId="18" state="hidden" r:id="rId6"/>
  </sheets>
  <externalReferences>
    <externalReference r:id="rId7"/>
    <externalReference r:id="rId8"/>
  </externalReferences>
  <definedNames>
    <definedName name="_xlnm.Print_Area" localSheetId="2">ACTIVIDADES!$A$1:$V$73</definedName>
    <definedName name="_xlnm.Print_Area" localSheetId="0">GESTIÓN!$A$1:$EL$22</definedName>
    <definedName name="_xlnm.Print_Area" localSheetId="1">INVERSIÓN!$A$1:$EI$77</definedName>
    <definedName name="_xlnm.Print_Area" localSheetId="5">RevLinPA_avanceCronog_Ago!$B$2:$P$33</definedName>
    <definedName name="CONDICION_POBLACIONAL">[1]Variables!$C$1:$C$24</definedName>
    <definedName name="ENCABEZADO">#REF!</definedName>
    <definedName name="GRUPO_ETAREO">[1]Variables!$A$1:$A$8</definedName>
    <definedName name="GRUPO_ETAREOS">#REF!</definedName>
    <definedName name="GRUPO_ETARIO">#REF!</definedName>
    <definedName name="GRUPO_ETNICO">#REF!</definedName>
    <definedName name="GRUPOETNICO">#REF!</definedName>
    <definedName name="GRUPOS_ETNICOS">[1]Variables!$H$1:$H$8</definedName>
    <definedName name="LA">#REF!</definedName>
    <definedName name="LOCALIDAD">#REF!</definedName>
    <definedName name="LOCALIZACION">#REF!</definedName>
    <definedName name="tabla">#REF!</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F722" i="21" l="1"/>
  <c r="AF724" i="21"/>
  <c r="AE722" i="21"/>
  <c r="AE724" i="21"/>
  <c r="AD722" i="21"/>
  <c r="AD724" i="21"/>
  <c r="AC722" i="21"/>
  <c r="AC724" i="21"/>
  <c r="AA11" i="21"/>
  <c r="AA143" i="21"/>
  <c r="AA275" i="21"/>
  <c r="AA437" i="21"/>
  <c r="AA449" i="21"/>
  <c r="AA581" i="21"/>
  <c r="AA623" i="21"/>
  <c r="AA635" i="21"/>
  <c r="AA707" i="21"/>
  <c r="AA713" i="21"/>
  <c r="AA722" i="21"/>
  <c r="AA724" i="21"/>
  <c r="Z11" i="21"/>
  <c r="Z143" i="21"/>
  <c r="Z275" i="21"/>
  <c r="Z437" i="21"/>
  <c r="Z449" i="21"/>
  <c r="Z581" i="21"/>
  <c r="Z623" i="21"/>
  <c r="Z635" i="21"/>
  <c r="Z707" i="21"/>
  <c r="Z713" i="21"/>
  <c r="Z722" i="21"/>
  <c r="Z724" i="21"/>
  <c r="Y722" i="21"/>
  <c r="Y724" i="21"/>
  <c r="X722" i="21"/>
  <c r="X724" i="21"/>
  <c r="W722" i="21"/>
  <c r="W724" i="21"/>
  <c r="V722" i="21"/>
  <c r="V724" i="21"/>
  <c r="U722" i="21"/>
  <c r="U724" i="21"/>
  <c r="T722" i="21"/>
  <c r="T724" i="21"/>
  <c r="S722" i="21"/>
  <c r="S724" i="21"/>
  <c r="R722" i="21"/>
  <c r="R724" i="21"/>
  <c r="Q722" i="21"/>
  <c r="Q724" i="21"/>
  <c r="P722" i="21"/>
  <c r="P724" i="21"/>
  <c r="N11" i="21"/>
  <c r="N143" i="21"/>
  <c r="N275" i="21"/>
  <c r="N437" i="21"/>
  <c r="N449" i="21"/>
  <c r="N581" i="21"/>
  <c r="N623" i="21"/>
  <c r="N635" i="21"/>
  <c r="N707" i="21"/>
  <c r="N713" i="21"/>
  <c r="N722" i="21"/>
  <c r="N724" i="21"/>
  <c r="F11" i="21"/>
  <c r="M11" i="21"/>
  <c r="F143" i="21"/>
  <c r="M143" i="21"/>
  <c r="F275" i="21"/>
  <c r="M275" i="21"/>
  <c r="F437" i="21"/>
  <c r="M437" i="21"/>
  <c r="F449" i="21"/>
  <c r="M449" i="21"/>
  <c r="F581" i="21"/>
  <c r="M581" i="21"/>
  <c r="F623" i="21"/>
  <c r="M623" i="21"/>
  <c r="F635" i="21"/>
  <c r="M635" i="21"/>
  <c r="F707" i="21"/>
  <c r="M707" i="21"/>
  <c r="F713" i="21"/>
  <c r="M713" i="21"/>
  <c r="M722" i="21"/>
  <c r="M724" i="21"/>
  <c r="L623" i="21"/>
  <c r="L722" i="21"/>
  <c r="L724" i="21"/>
  <c r="K623" i="21"/>
  <c r="K722" i="21"/>
  <c r="K724" i="21"/>
  <c r="J623" i="21"/>
  <c r="J722" i="21"/>
  <c r="J724" i="21"/>
  <c r="I623" i="21"/>
  <c r="I722" i="21"/>
  <c r="I724" i="21"/>
  <c r="H623" i="21"/>
  <c r="H722" i="21"/>
  <c r="H724" i="21"/>
  <c r="G623" i="21"/>
  <c r="G722" i="21"/>
  <c r="G724" i="21"/>
  <c r="F722" i="21"/>
  <c r="F724" i="21"/>
  <c r="E11" i="21"/>
  <c r="E143" i="21"/>
  <c r="E275" i="21"/>
  <c r="E437" i="21"/>
  <c r="E449" i="21"/>
  <c r="E581" i="21"/>
  <c r="E623" i="21"/>
  <c r="E635" i="21"/>
  <c r="E707" i="21"/>
  <c r="E713" i="21"/>
  <c r="E722" i="21"/>
  <c r="E724" i="21"/>
  <c r="AA717" i="21"/>
  <c r="Z717" i="21"/>
  <c r="N717" i="21"/>
  <c r="F717" i="21"/>
  <c r="M717" i="21"/>
  <c r="E717" i="21"/>
  <c r="AA716" i="21"/>
  <c r="Z716" i="21"/>
  <c r="N716" i="21"/>
  <c r="F716" i="21"/>
  <c r="M716" i="21"/>
  <c r="E716" i="21"/>
  <c r="AA715" i="21"/>
  <c r="Z715" i="21"/>
  <c r="N715" i="21"/>
  <c r="F715" i="21"/>
  <c r="M715" i="21"/>
  <c r="E715" i="21"/>
  <c r="AA714" i="21"/>
  <c r="Z714" i="21"/>
  <c r="N714" i="21"/>
  <c r="F714" i="21"/>
  <c r="M714" i="21"/>
  <c r="E714" i="21"/>
  <c r="AA712" i="21"/>
  <c r="Z712" i="21"/>
  <c r="N712" i="21"/>
  <c r="F712" i="21"/>
  <c r="M712" i="21"/>
  <c r="E712" i="21"/>
  <c r="AA711" i="21"/>
  <c r="Z711" i="21"/>
  <c r="N711" i="21"/>
  <c r="F711" i="21"/>
  <c r="M711" i="21"/>
  <c r="E711" i="21"/>
  <c r="AA710" i="21"/>
  <c r="Z710" i="21"/>
  <c r="N710" i="21"/>
  <c r="F710" i="21"/>
  <c r="M710" i="21"/>
  <c r="E710" i="21"/>
  <c r="AA709" i="21"/>
  <c r="Z709" i="21"/>
  <c r="N709" i="21"/>
  <c r="F709" i="21"/>
  <c r="M709" i="21"/>
  <c r="E709" i="21"/>
  <c r="AA708" i="21"/>
  <c r="Z708" i="21"/>
  <c r="N708" i="21"/>
  <c r="F708" i="21"/>
  <c r="M708" i="21"/>
  <c r="E708" i="21"/>
  <c r="AA706" i="21"/>
  <c r="Z706" i="21"/>
  <c r="N706" i="21"/>
  <c r="F706" i="21"/>
  <c r="M706" i="21"/>
  <c r="E706" i="21"/>
  <c r="AA639" i="21"/>
  <c r="AA705" i="21"/>
  <c r="N639" i="21"/>
  <c r="N705" i="21"/>
  <c r="AA638" i="21"/>
  <c r="AA704" i="21"/>
  <c r="N638" i="21"/>
  <c r="N704" i="21"/>
  <c r="AA637" i="21"/>
  <c r="AA703" i="21"/>
  <c r="N637" i="21"/>
  <c r="N703" i="21"/>
  <c r="AA636" i="21"/>
  <c r="AA702" i="21"/>
  <c r="N636" i="21"/>
  <c r="N702" i="21"/>
  <c r="AA701" i="21"/>
  <c r="N701" i="21"/>
  <c r="AA634" i="21"/>
  <c r="AA700" i="21"/>
  <c r="N634" i="21"/>
  <c r="N700" i="21"/>
  <c r="AG688" i="21"/>
  <c r="AG682" i="21"/>
  <c r="AG676" i="21"/>
  <c r="AG670" i="21"/>
  <c r="AG664" i="21"/>
  <c r="AG658" i="21"/>
  <c r="AG652" i="21"/>
  <c r="AG646" i="21"/>
  <c r="AG640" i="21"/>
  <c r="Z639" i="21"/>
  <c r="F639" i="21"/>
  <c r="M639" i="21"/>
  <c r="E639" i="21"/>
  <c r="Z638" i="21"/>
  <c r="F638" i="21"/>
  <c r="M638" i="21"/>
  <c r="E638" i="21"/>
  <c r="Z637" i="21"/>
  <c r="F637" i="21"/>
  <c r="M637" i="21"/>
  <c r="E637" i="21"/>
  <c r="Z636" i="21"/>
  <c r="F636" i="21"/>
  <c r="M636" i="21"/>
  <c r="E636" i="21"/>
  <c r="Z634" i="21"/>
  <c r="F634" i="21"/>
  <c r="M634" i="21"/>
  <c r="E634" i="21"/>
  <c r="AA627" i="21"/>
  <c r="AA633" i="21"/>
  <c r="Z627" i="21"/>
  <c r="Z633" i="21"/>
  <c r="N627" i="21"/>
  <c r="N633" i="21"/>
  <c r="F627" i="21"/>
  <c r="M627" i="21"/>
  <c r="M633" i="21"/>
  <c r="F633" i="21"/>
  <c r="E627" i="21"/>
  <c r="E633" i="21"/>
  <c r="AA626" i="21"/>
  <c r="AA632" i="21"/>
  <c r="Z626" i="21"/>
  <c r="Z632" i="21"/>
  <c r="N626" i="21"/>
  <c r="N632" i="21"/>
  <c r="F626" i="21"/>
  <c r="M626" i="21"/>
  <c r="M632" i="21"/>
  <c r="F632" i="21"/>
  <c r="E626" i="21"/>
  <c r="E632" i="21"/>
  <c r="AA625" i="21"/>
  <c r="AA631" i="21"/>
  <c r="Z625" i="21"/>
  <c r="Z631" i="21"/>
  <c r="N625" i="21"/>
  <c r="N631" i="21"/>
  <c r="F625" i="21"/>
  <c r="M625" i="21"/>
  <c r="M631" i="21"/>
  <c r="F631" i="21"/>
  <c r="E625" i="21"/>
  <c r="E631" i="21"/>
  <c r="AA624" i="21"/>
  <c r="AA630" i="21"/>
  <c r="Z624" i="21"/>
  <c r="Z630" i="21"/>
  <c r="N624" i="21"/>
  <c r="N630" i="21"/>
  <c r="F624" i="21"/>
  <c r="M624" i="21"/>
  <c r="M630" i="21"/>
  <c r="F630" i="21"/>
  <c r="E624" i="21"/>
  <c r="E630" i="21"/>
  <c r="AA629" i="21"/>
  <c r="Z629" i="21"/>
  <c r="N629" i="21"/>
  <c r="M629" i="21"/>
  <c r="F629" i="21"/>
  <c r="E629" i="21"/>
  <c r="AA622" i="21"/>
  <c r="AA628" i="21"/>
  <c r="Z622" i="21"/>
  <c r="Z628" i="21"/>
  <c r="N622" i="21"/>
  <c r="N628" i="21"/>
  <c r="F622" i="21"/>
  <c r="M622" i="21"/>
  <c r="M628" i="21"/>
  <c r="F628" i="21"/>
  <c r="E622" i="21"/>
  <c r="E628" i="21"/>
  <c r="L627" i="21"/>
  <c r="K627" i="21"/>
  <c r="J627" i="21"/>
  <c r="I627" i="21"/>
  <c r="H627" i="21"/>
  <c r="G627" i="21"/>
  <c r="L626" i="21"/>
  <c r="K626" i="21"/>
  <c r="J626" i="21"/>
  <c r="I626" i="21"/>
  <c r="H626" i="21"/>
  <c r="G626" i="21"/>
  <c r="L625" i="21"/>
  <c r="K625" i="21"/>
  <c r="J625" i="21"/>
  <c r="I625" i="21"/>
  <c r="H625" i="21"/>
  <c r="G625" i="21"/>
  <c r="L624" i="21"/>
  <c r="K624" i="21"/>
  <c r="J624" i="21"/>
  <c r="I624" i="21"/>
  <c r="H624" i="21"/>
  <c r="G624" i="21"/>
  <c r="L622" i="21"/>
  <c r="K622" i="21"/>
  <c r="J622" i="21"/>
  <c r="I622" i="21"/>
  <c r="H622" i="21"/>
  <c r="G622" i="21"/>
  <c r="AA585" i="21"/>
  <c r="AA621" i="21"/>
  <c r="Z585" i="21"/>
  <c r="Z621" i="21"/>
  <c r="N585" i="21"/>
  <c r="N621" i="21"/>
  <c r="F585" i="21"/>
  <c r="M585" i="21"/>
  <c r="M621" i="21"/>
  <c r="F621" i="21"/>
  <c r="E585" i="21"/>
  <c r="E621" i="21"/>
  <c r="AA584" i="21"/>
  <c r="AA620" i="21"/>
  <c r="Z584" i="21"/>
  <c r="Z620" i="21"/>
  <c r="N584" i="21"/>
  <c r="N620" i="21"/>
  <c r="F584" i="21"/>
  <c r="M584" i="21"/>
  <c r="M620" i="21"/>
  <c r="F620" i="21"/>
  <c r="E584" i="21"/>
  <c r="E620" i="21"/>
  <c r="AA583" i="21"/>
  <c r="AA619" i="21"/>
  <c r="Z583" i="21"/>
  <c r="Z619" i="21"/>
  <c r="N583" i="21"/>
  <c r="N619" i="21"/>
  <c r="F583" i="21"/>
  <c r="M583" i="21"/>
  <c r="M619" i="21"/>
  <c r="F619" i="21"/>
  <c r="E583" i="21"/>
  <c r="E619" i="21"/>
  <c r="AA582" i="21"/>
  <c r="AA618" i="21"/>
  <c r="Z582" i="21"/>
  <c r="Z618" i="21"/>
  <c r="N582" i="21"/>
  <c r="N618" i="21"/>
  <c r="F582" i="21"/>
  <c r="M582" i="21"/>
  <c r="M618" i="21"/>
  <c r="F618" i="21"/>
  <c r="E582" i="21"/>
  <c r="E618" i="21"/>
  <c r="AA617" i="21"/>
  <c r="Z617" i="21"/>
  <c r="N617" i="21"/>
  <c r="M617" i="21"/>
  <c r="F617" i="21"/>
  <c r="E617" i="21"/>
  <c r="AA580" i="21"/>
  <c r="AA616" i="21"/>
  <c r="Z580" i="21"/>
  <c r="Z616" i="21"/>
  <c r="N580" i="21"/>
  <c r="N616" i="21"/>
  <c r="F580" i="21"/>
  <c r="M580" i="21"/>
  <c r="M616" i="21"/>
  <c r="F616" i="21"/>
  <c r="E580" i="21"/>
  <c r="E616" i="21"/>
  <c r="AA453" i="21"/>
  <c r="AA579" i="21"/>
  <c r="N453" i="21"/>
  <c r="N579" i="21"/>
  <c r="AA452" i="21"/>
  <c r="AA578" i="21"/>
  <c r="N452" i="21"/>
  <c r="N578" i="21"/>
  <c r="AA451" i="21"/>
  <c r="AA577" i="21"/>
  <c r="N451" i="21"/>
  <c r="N577" i="21"/>
  <c r="AA450" i="21"/>
  <c r="AA576" i="21"/>
  <c r="N450" i="21"/>
  <c r="N576" i="21"/>
  <c r="AA575" i="21"/>
  <c r="N575" i="21"/>
  <c r="AA448" i="21"/>
  <c r="AA574" i="21"/>
  <c r="N448" i="21"/>
  <c r="N574" i="21"/>
  <c r="AG562" i="21"/>
  <c r="AG556" i="21"/>
  <c r="AG550" i="21"/>
  <c r="AG544" i="21"/>
  <c r="AG538" i="21"/>
  <c r="AG532" i="21"/>
  <c r="AG526" i="21"/>
  <c r="AG520" i="21"/>
  <c r="AG514" i="21"/>
  <c r="AG508" i="21"/>
  <c r="AG502" i="21"/>
  <c r="AG496" i="21"/>
  <c r="AG490" i="21"/>
  <c r="AG484" i="21"/>
  <c r="AG478" i="21"/>
  <c r="AG472" i="21"/>
  <c r="AG466" i="21"/>
  <c r="AG460" i="21"/>
  <c r="AG454" i="21"/>
  <c r="Z453" i="21"/>
  <c r="F453" i="21"/>
  <c r="M453" i="21"/>
  <c r="E453" i="21"/>
  <c r="Z452" i="21"/>
  <c r="F452" i="21"/>
  <c r="M452" i="21"/>
  <c r="E452" i="21"/>
  <c r="Z451" i="21"/>
  <c r="F451" i="21"/>
  <c r="M451" i="21"/>
  <c r="E451" i="21"/>
  <c r="Z450" i="21"/>
  <c r="F450" i="21"/>
  <c r="M450" i="21"/>
  <c r="E450" i="21"/>
  <c r="Z448" i="21"/>
  <c r="F448" i="21"/>
  <c r="M448" i="21"/>
  <c r="E448" i="21"/>
  <c r="AA441" i="21"/>
  <c r="AA447" i="21"/>
  <c r="N441" i="21"/>
  <c r="N447" i="21"/>
  <c r="F441" i="21"/>
  <c r="F447" i="21"/>
  <c r="M447" i="21"/>
  <c r="E441" i="21"/>
  <c r="E447" i="21"/>
  <c r="AA440" i="21"/>
  <c r="AA446" i="21"/>
  <c r="N440" i="21"/>
  <c r="N446" i="21"/>
  <c r="F440" i="21"/>
  <c r="F446" i="21"/>
  <c r="M446" i="21"/>
  <c r="E440" i="21"/>
  <c r="E446" i="21"/>
  <c r="AA439" i="21"/>
  <c r="AA445" i="21"/>
  <c r="N439" i="21"/>
  <c r="N445" i="21"/>
  <c r="F439" i="21"/>
  <c r="F445" i="21"/>
  <c r="M445" i="21"/>
  <c r="E439" i="21"/>
  <c r="E445" i="21"/>
  <c r="AA438" i="21"/>
  <c r="AA444" i="21"/>
  <c r="N438" i="21"/>
  <c r="N444" i="21"/>
  <c r="F438" i="21"/>
  <c r="F444" i="21"/>
  <c r="M444" i="21"/>
  <c r="E438" i="21"/>
  <c r="E444" i="21"/>
  <c r="AA443" i="21"/>
  <c r="N443" i="21"/>
  <c r="F443" i="21"/>
  <c r="M443" i="21"/>
  <c r="E443" i="21"/>
  <c r="AA436" i="21"/>
  <c r="AA442" i="21"/>
  <c r="N436" i="21"/>
  <c r="N442" i="21"/>
  <c r="F436" i="21"/>
  <c r="F442" i="21"/>
  <c r="M442" i="21"/>
  <c r="E436" i="21"/>
  <c r="E442" i="21"/>
  <c r="Z441" i="21"/>
  <c r="M441" i="21"/>
  <c r="Z440" i="21"/>
  <c r="M440" i="21"/>
  <c r="Z439" i="21"/>
  <c r="M439" i="21"/>
  <c r="Z438" i="21"/>
  <c r="M438" i="21"/>
  <c r="Z436" i="21"/>
  <c r="M436" i="21"/>
  <c r="AA435" i="21"/>
  <c r="N435" i="21"/>
  <c r="AA434" i="21"/>
  <c r="N434" i="21"/>
  <c r="AA433" i="21"/>
  <c r="N433" i="21"/>
  <c r="AA432" i="21"/>
  <c r="N432" i="21"/>
  <c r="AA274" i="21"/>
  <c r="AA287" i="21"/>
  <c r="AA317" i="21"/>
  <c r="AA365" i="21"/>
  <c r="AA401" i="21"/>
  <c r="AA431" i="21"/>
  <c r="N274" i="21"/>
  <c r="N287" i="21"/>
  <c r="N317" i="21"/>
  <c r="N365" i="21"/>
  <c r="N401" i="21"/>
  <c r="N425" i="21"/>
  <c r="N431" i="21"/>
  <c r="AA430" i="21"/>
  <c r="N430" i="21"/>
  <c r="E424" i="21"/>
  <c r="AA407" i="21"/>
  <c r="N407" i="21"/>
  <c r="AA311" i="21"/>
  <c r="N311" i="21"/>
  <c r="AA305" i="21"/>
  <c r="N305" i="21"/>
  <c r="AA299" i="21"/>
  <c r="N299" i="21"/>
  <c r="AA293" i="21"/>
  <c r="N293" i="21"/>
  <c r="AA279" i="21"/>
  <c r="Z279" i="21"/>
  <c r="N279" i="21"/>
  <c r="F279" i="21"/>
  <c r="M279" i="21"/>
  <c r="E279" i="21"/>
  <c r="AA278" i="21"/>
  <c r="Z278" i="21"/>
  <c r="N278" i="21"/>
  <c r="F278" i="21"/>
  <c r="M278" i="21"/>
  <c r="E278" i="21"/>
  <c r="AA277" i="21"/>
  <c r="Z277" i="21"/>
  <c r="N277" i="21"/>
  <c r="F277" i="21"/>
  <c r="M277" i="21"/>
  <c r="E277" i="21"/>
  <c r="AA276" i="21"/>
  <c r="Z276" i="21"/>
  <c r="N276" i="21"/>
  <c r="F276" i="21"/>
  <c r="M276" i="21"/>
  <c r="E276" i="21"/>
  <c r="Z274" i="21"/>
  <c r="F274" i="21"/>
  <c r="M274" i="21"/>
  <c r="E274" i="21"/>
  <c r="AA147" i="21"/>
  <c r="Z147" i="21"/>
  <c r="N147" i="21"/>
  <c r="F147" i="21"/>
  <c r="M147" i="21"/>
  <c r="E147" i="21"/>
  <c r="AA146" i="21"/>
  <c r="Z146" i="21"/>
  <c r="N146" i="21"/>
  <c r="F146" i="21"/>
  <c r="M146" i="21"/>
  <c r="E146" i="21"/>
  <c r="AA145" i="21"/>
  <c r="Z145" i="21"/>
  <c r="N145" i="21"/>
  <c r="F145" i="21"/>
  <c r="M145" i="21"/>
  <c r="E145" i="21"/>
  <c r="AA144" i="21"/>
  <c r="Z144" i="21"/>
  <c r="N144" i="21"/>
  <c r="F144" i="21"/>
  <c r="M144" i="21"/>
  <c r="E144" i="21"/>
  <c r="AA142" i="21"/>
  <c r="Z142" i="21"/>
  <c r="N142" i="21"/>
  <c r="F142" i="21"/>
  <c r="M142" i="21"/>
  <c r="E142" i="21"/>
  <c r="AA10" i="21"/>
  <c r="AA17" i="21"/>
  <c r="AA23" i="21"/>
  <c r="AA35" i="21"/>
  <c r="AA53" i="21"/>
  <c r="AA59" i="21"/>
  <c r="AA65" i="21"/>
  <c r="AA71" i="21"/>
  <c r="AA77" i="21"/>
  <c r="AA83" i="21"/>
  <c r="AA95" i="21"/>
  <c r="AA107" i="21"/>
  <c r="AA119" i="21"/>
  <c r="AA125" i="21"/>
  <c r="AA137" i="21"/>
  <c r="Z10" i="21"/>
  <c r="Z17" i="21"/>
  <c r="Z23" i="21"/>
  <c r="Z35" i="21"/>
  <c r="Z53" i="21"/>
  <c r="Z65" i="21"/>
  <c r="Z71" i="21"/>
  <c r="Z77" i="21"/>
  <c r="Z107" i="21"/>
  <c r="Z119" i="21"/>
  <c r="Z125" i="21"/>
  <c r="Z137" i="21"/>
  <c r="N10" i="21"/>
  <c r="N17" i="21"/>
  <c r="N23" i="21"/>
  <c r="N35" i="21"/>
  <c r="N53" i="21"/>
  <c r="N59" i="21"/>
  <c r="N65" i="21"/>
  <c r="N71" i="21"/>
  <c r="N77" i="21"/>
  <c r="N83" i="21"/>
  <c r="N95" i="21"/>
  <c r="N107" i="21"/>
  <c r="N119" i="21"/>
  <c r="N125" i="21"/>
  <c r="N131" i="21"/>
  <c r="N137" i="21"/>
  <c r="F10" i="21"/>
  <c r="M10" i="21"/>
  <c r="M17" i="21"/>
  <c r="M23" i="21"/>
  <c r="M35" i="21"/>
  <c r="M53" i="21"/>
  <c r="M65" i="21"/>
  <c r="M71" i="21"/>
  <c r="M77" i="21"/>
  <c r="M107" i="21"/>
  <c r="M119" i="21"/>
  <c r="M125" i="21"/>
  <c r="M131" i="21"/>
  <c r="M137" i="21"/>
  <c r="AA136" i="21"/>
  <c r="Z136" i="21"/>
  <c r="N136" i="21"/>
  <c r="M136" i="21"/>
  <c r="AB130" i="21"/>
  <c r="AA15" i="21"/>
  <c r="Z15" i="21"/>
  <c r="N15" i="21"/>
  <c r="F15" i="21"/>
  <c r="M15" i="21"/>
  <c r="E15" i="21"/>
  <c r="AA14" i="21"/>
  <c r="Z14" i="21"/>
  <c r="N14" i="21"/>
  <c r="F14" i="21"/>
  <c r="M14" i="21"/>
  <c r="E14" i="21"/>
  <c r="AA13" i="21"/>
  <c r="Z13" i="21"/>
  <c r="N13" i="21"/>
  <c r="F13" i="21"/>
  <c r="M13" i="21"/>
  <c r="E13" i="21"/>
  <c r="AA12" i="21"/>
  <c r="Z12" i="21"/>
  <c r="N12" i="21"/>
  <c r="F12" i="21"/>
  <c r="M12" i="21"/>
  <c r="E12" i="21"/>
  <c r="E10" i="21"/>
  <c r="DY69" i="6"/>
  <c r="G65" i="6"/>
  <c r="G69" i="6"/>
  <c r="ED69" i="6"/>
  <c r="EC69" i="6"/>
  <c r="DY68" i="6"/>
  <c r="G64" i="6"/>
  <c r="G68" i="6"/>
  <c r="ED68" i="6"/>
  <c r="EC68" i="6"/>
  <c r="ED67" i="6"/>
  <c r="EC67" i="6"/>
  <c r="ED66" i="6"/>
  <c r="EC66" i="6"/>
  <c r="ED65" i="6"/>
  <c r="EC65" i="6"/>
  <c r="ED64" i="6"/>
  <c r="EC64" i="6"/>
  <c r="DY63" i="6"/>
  <c r="G63" i="6"/>
  <c r="ED63" i="6"/>
  <c r="EC63" i="6"/>
  <c r="DY62" i="6"/>
  <c r="G62" i="6"/>
  <c r="ED62" i="6"/>
  <c r="EC62" i="6"/>
  <c r="ED61" i="6"/>
  <c r="EC61" i="6"/>
  <c r="ED60" i="6"/>
  <c r="EC60" i="6"/>
  <c r="ED59" i="6"/>
  <c r="EC59" i="6"/>
  <c r="ED58" i="6"/>
  <c r="EC58" i="6"/>
  <c r="DY57" i="6"/>
  <c r="G53" i="6"/>
  <c r="G57" i="6"/>
  <c r="ED57" i="6"/>
  <c r="EC57" i="6"/>
  <c r="G52" i="6"/>
  <c r="G56" i="6"/>
  <c r="ED56" i="6"/>
  <c r="EC56" i="6"/>
  <c r="ED55" i="6"/>
  <c r="EC55" i="6"/>
  <c r="ED54" i="6"/>
  <c r="EC54" i="6"/>
  <c r="ED53" i="6"/>
  <c r="EC53" i="6"/>
  <c r="ED52" i="6"/>
  <c r="EC52" i="6"/>
  <c r="DY51" i="6"/>
  <c r="G47" i="6"/>
  <c r="G51" i="6"/>
  <c r="ED51" i="6"/>
  <c r="EC51" i="6"/>
  <c r="DY50" i="6"/>
  <c r="G46" i="6"/>
  <c r="G50" i="6"/>
  <c r="ED50" i="6"/>
  <c r="EC50" i="6"/>
  <c r="ED49" i="6"/>
  <c r="EC49" i="6"/>
  <c r="ED48" i="6"/>
  <c r="EC48" i="6"/>
  <c r="ED47" i="6"/>
  <c r="EC47" i="6"/>
  <c r="ED46" i="6"/>
  <c r="EC46" i="6"/>
  <c r="DY45" i="6"/>
  <c r="G41" i="6"/>
  <c r="G45" i="6"/>
  <c r="ED45" i="6"/>
  <c r="EC45" i="6"/>
  <c r="G40" i="6"/>
  <c r="G44" i="6"/>
  <c r="ED44" i="6"/>
  <c r="EC44" i="6"/>
  <c r="ED43" i="6"/>
  <c r="EC43" i="6"/>
  <c r="ED42" i="6"/>
  <c r="EC42" i="6"/>
  <c r="ED41" i="6"/>
  <c r="EC41" i="6"/>
  <c r="ED40" i="6"/>
  <c r="EC40" i="6"/>
  <c r="DY39" i="6"/>
  <c r="G35" i="6"/>
  <c r="G39" i="6"/>
  <c r="ED39" i="6"/>
  <c r="EC39" i="6"/>
  <c r="G34" i="6"/>
  <c r="G38" i="6"/>
  <c r="ED38" i="6"/>
  <c r="EC38" i="6"/>
  <c r="ED37" i="6"/>
  <c r="EC37" i="6"/>
  <c r="ED36" i="6"/>
  <c r="EC36" i="6"/>
  <c r="ED35" i="6"/>
  <c r="EC35" i="6"/>
  <c r="ED34" i="6"/>
  <c r="EC34" i="6"/>
  <c r="DY33" i="6"/>
  <c r="G29" i="6"/>
  <c r="G33" i="6"/>
  <c r="ED33" i="6"/>
  <c r="EC33" i="6"/>
  <c r="G32" i="6"/>
  <c r="ED32" i="6"/>
  <c r="EC32" i="6"/>
  <c r="ED31" i="6"/>
  <c r="EC31" i="6"/>
  <c r="ED30" i="6"/>
  <c r="EC30" i="6"/>
  <c r="ED29" i="6"/>
  <c r="EC29" i="6"/>
  <c r="ED28" i="6"/>
  <c r="EC28" i="6"/>
  <c r="DY27" i="6"/>
  <c r="G23" i="6"/>
  <c r="G27" i="6"/>
  <c r="ED27" i="6"/>
  <c r="EC27" i="6"/>
  <c r="DY26" i="6"/>
  <c r="G22" i="6"/>
  <c r="G26" i="6"/>
  <c r="ED26" i="6"/>
  <c r="EC26" i="6"/>
  <c r="ED25" i="6"/>
  <c r="EC25" i="6"/>
  <c r="ED24" i="6"/>
  <c r="EC24" i="6"/>
  <c r="ED23" i="6"/>
  <c r="EC23" i="6"/>
  <c r="ED22" i="6"/>
  <c r="EC22" i="6"/>
  <c r="DY21" i="6"/>
  <c r="G17" i="6"/>
  <c r="G21" i="6"/>
  <c r="ED21" i="6"/>
  <c r="EC21" i="6"/>
  <c r="DY20" i="6"/>
  <c r="G16" i="6"/>
  <c r="G20" i="6"/>
  <c r="ED20" i="6"/>
  <c r="EC20" i="6"/>
  <c r="ED19" i="6"/>
  <c r="EC19" i="6"/>
  <c r="ED18" i="6"/>
  <c r="EC18" i="6"/>
  <c r="ED17" i="6"/>
  <c r="EC17" i="6"/>
  <c r="ED16" i="6"/>
  <c r="EC16" i="6"/>
  <c r="G11" i="6"/>
  <c r="AT69" i="6"/>
  <c r="BS69" i="6"/>
  <c r="EC10" i="6"/>
  <c r="DY70" i="6"/>
  <c r="DY72" i="6"/>
  <c r="N63" i="6"/>
  <c r="T63" i="6"/>
  <c r="N62" i="6"/>
  <c r="T62" i="6"/>
  <c r="N69" i="6"/>
  <c r="T69" i="6"/>
  <c r="N68" i="6"/>
  <c r="T68" i="6"/>
  <c r="EF14" i="5"/>
  <c r="EG14" i="5"/>
  <c r="N57" i="6"/>
  <c r="T57" i="6"/>
  <c r="N39" i="6"/>
  <c r="T39" i="6"/>
  <c r="N33" i="6"/>
  <c r="T33" i="6"/>
  <c r="DY15" i="6"/>
  <c r="DY14" i="6"/>
  <c r="N27" i="6"/>
  <c r="N26" i="6"/>
  <c r="N21" i="6"/>
  <c r="T21" i="6"/>
  <c r="N20" i="6"/>
  <c r="T20" i="6"/>
  <c r="N15" i="6"/>
  <c r="T15" i="6"/>
  <c r="N14" i="6"/>
  <c r="T14" i="6"/>
  <c r="N51" i="6"/>
  <c r="N45" i="6"/>
  <c r="T45" i="6"/>
  <c r="N50" i="6"/>
  <c r="T50" i="6"/>
  <c r="N70" i="6"/>
  <c r="N72" i="6"/>
  <c r="ED12" i="6"/>
  <c r="ED13" i="6"/>
  <c r="ED71" i="6"/>
  <c r="EC11" i="6"/>
  <c r="EC12" i="6"/>
  <c r="EC13" i="6"/>
  <c r="EC71" i="6"/>
  <c r="EG15" i="5"/>
  <c r="EG16" i="5"/>
  <c r="EG17" i="5"/>
  <c r="EG18" i="5"/>
  <c r="EF15" i="5"/>
  <c r="EF16" i="5"/>
  <c r="EF17" i="5"/>
  <c r="EF18" i="5"/>
  <c r="T11" i="6"/>
  <c r="T12" i="6"/>
  <c r="T13" i="6"/>
  <c r="T16" i="6"/>
  <c r="T17" i="6"/>
  <c r="DX17" i="6"/>
  <c r="T18" i="6"/>
  <c r="T19" i="6"/>
  <c r="T22" i="6"/>
  <c r="T23" i="6"/>
  <c r="T24" i="6"/>
  <c r="T25" i="6"/>
  <c r="T26" i="6"/>
  <c r="T27" i="6"/>
  <c r="T28" i="6"/>
  <c r="T29" i="6"/>
  <c r="T30" i="6"/>
  <c r="T31" i="6"/>
  <c r="T32" i="6"/>
  <c r="T34" i="6"/>
  <c r="T35" i="6"/>
  <c r="T36" i="6"/>
  <c r="T37" i="6"/>
  <c r="T38" i="6"/>
  <c r="T40" i="6"/>
  <c r="T41" i="6"/>
  <c r="T42" i="6"/>
  <c r="T43" i="6"/>
  <c r="T44" i="6"/>
  <c r="T46" i="6"/>
  <c r="T47" i="6"/>
  <c r="T48" i="6"/>
  <c r="T49" i="6"/>
  <c r="T52" i="6"/>
  <c r="T53" i="6"/>
  <c r="T54" i="6"/>
  <c r="T55" i="6"/>
  <c r="T56" i="6"/>
  <c r="T58" i="6"/>
  <c r="T59" i="6"/>
  <c r="T60" i="6"/>
  <c r="T61" i="6"/>
  <c r="T64" i="6"/>
  <c r="T65" i="6"/>
  <c r="T66" i="6"/>
  <c r="T67" i="6"/>
  <c r="T10" i="6"/>
  <c r="W15" i="5"/>
  <c r="W16" i="5"/>
  <c r="W17" i="5"/>
  <c r="W18" i="5"/>
  <c r="W14" i="5"/>
  <c r="H33" i="18"/>
  <c r="G33" i="18"/>
  <c r="F28" i="18"/>
  <c r="F17" i="18"/>
  <c r="F15" i="18"/>
  <c r="F12" i="18"/>
  <c r="F9" i="18"/>
  <c r="F7" i="18"/>
  <c r="F4" i="18"/>
  <c r="F5" i="18"/>
  <c r="F6" i="18"/>
  <c r="F3" i="18"/>
  <c r="I28" i="18"/>
  <c r="I17" i="18"/>
  <c r="I15" i="18"/>
  <c r="I12" i="18"/>
  <c r="I9" i="18"/>
  <c r="I7" i="18"/>
  <c r="I6" i="18"/>
  <c r="I4" i="18"/>
  <c r="I5" i="18"/>
  <c r="I3" i="18"/>
  <c r="Q32" i="18"/>
  <c r="S32" i="18"/>
  <c r="Q4" i="18"/>
  <c r="S4" i="18"/>
  <c r="Q5" i="18"/>
  <c r="S5" i="18"/>
  <c r="Q6" i="18"/>
  <c r="S6" i="18"/>
  <c r="Q7" i="18"/>
  <c r="S7" i="18"/>
  <c r="Q8" i="18"/>
  <c r="S8" i="18"/>
  <c r="Q9" i="18"/>
  <c r="S9" i="18"/>
  <c r="Q10" i="18"/>
  <c r="S10" i="18"/>
  <c r="Q11" i="18"/>
  <c r="S11" i="18"/>
  <c r="Q12" i="18"/>
  <c r="S12" i="18"/>
  <c r="Q13" i="18"/>
  <c r="S13" i="18"/>
  <c r="Q14" i="18"/>
  <c r="S14" i="18"/>
  <c r="Q15" i="18"/>
  <c r="S15" i="18"/>
  <c r="Q16" i="18"/>
  <c r="S16" i="18"/>
  <c r="Q17" i="18"/>
  <c r="S17" i="18"/>
  <c r="Q18" i="18"/>
  <c r="S18" i="18"/>
  <c r="Q19" i="18"/>
  <c r="S19" i="18"/>
  <c r="Q20" i="18"/>
  <c r="S20" i="18"/>
  <c r="Q21" i="18"/>
  <c r="S21" i="18"/>
  <c r="Q22" i="18"/>
  <c r="S22" i="18"/>
  <c r="Q23" i="18"/>
  <c r="S23" i="18"/>
  <c r="Q24" i="18"/>
  <c r="S24" i="18"/>
  <c r="Q25" i="18"/>
  <c r="S25" i="18"/>
  <c r="Q26" i="18"/>
  <c r="S26" i="18"/>
  <c r="Q27" i="18"/>
  <c r="S27" i="18"/>
  <c r="Q28" i="18"/>
  <c r="S28" i="18"/>
  <c r="Q29" i="18"/>
  <c r="S29" i="18"/>
  <c r="Q30" i="18"/>
  <c r="S30" i="18"/>
  <c r="Q31" i="18"/>
  <c r="S31" i="18"/>
  <c r="Q3" i="18"/>
  <c r="S3" i="18"/>
  <c r="S10" i="7"/>
  <c r="G27" i="14"/>
  <c r="J15" i="6"/>
  <c r="J35" i="14"/>
  <c r="K35" i="14"/>
  <c r="I35" i="14"/>
  <c r="G35" i="14"/>
  <c r="E35" i="14"/>
  <c r="J12" i="14"/>
  <c r="K12" i="14"/>
  <c r="I12" i="14"/>
  <c r="G12" i="14"/>
  <c r="E12" i="14"/>
  <c r="J11" i="14"/>
  <c r="K11" i="14"/>
  <c r="I11" i="14"/>
  <c r="G11" i="14"/>
  <c r="E11" i="14"/>
  <c r="J10" i="14"/>
  <c r="K10" i="14"/>
  <c r="I10" i="14"/>
  <c r="G10" i="14"/>
  <c r="E10" i="14"/>
  <c r="J6" i="14"/>
  <c r="K6" i="14"/>
  <c r="I6" i="14"/>
  <c r="G6" i="14"/>
  <c r="E6" i="14"/>
  <c r="J5" i="14"/>
  <c r="K5" i="14"/>
  <c r="G5" i="14"/>
  <c r="E5" i="14"/>
  <c r="J4" i="14"/>
  <c r="K4" i="14"/>
  <c r="I4" i="14"/>
  <c r="G4" i="14"/>
  <c r="E4" i="14"/>
  <c r="J9" i="14"/>
  <c r="K9" i="14"/>
  <c r="I9" i="14"/>
  <c r="G9" i="14"/>
  <c r="E9" i="14"/>
  <c r="J8" i="14"/>
  <c r="K8" i="14"/>
  <c r="G8" i="14"/>
  <c r="E8" i="14"/>
  <c r="J7" i="14"/>
  <c r="K7" i="14"/>
  <c r="I7" i="14"/>
  <c r="G7" i="14"/>
  <c r="E7" i="14"/>
  <c r="J3" i="14"/>
  <c r="K3" i="14"/>
  <c r="I3" i="14"/>
  <c r="G3" i="14"/>
  <c r="E3" i="14"/>
  <c r="J15" i="14"/>
  <c r="K15" i="14"/>
  <c r="I15" i="14"/>
  <c r="G15" i="14"/>
  <c r="E15" i="14"/>
  <c r="J14" i="14"/>
  <c r="K14" i="14"/>
  <c r="I14" i="14"/>
  <c r="G14" i="14"/>
  <c r="E14" i="14"/>
  <c r="J26" i="14"/>
  <c r="K26" i="14"/>
  <c r="I26" i="14"/>
  <c r="G26" i="14"/>
  <c r="E26" i="14"/>
  <c r="J25" i="14"/>
  <c r="K25" i="14"/>
  <c r="I25" i="14"/>
  <c r="G25" i="14"/>
  <c r="E25" i="14"/>
  <c r="J24" i="14"/>
  <c r="K24" i="14"/>
  <c r="I24" i="14"/>
  <c r="G24" i="14"/>
  <c r="E24" i="14"/>
  <c r="J23" i="14"/>
  <c r="K23" i="14"/>
  <c r="G23" i="14"/>
  <c r="E23" i="14"/>
  <c r="J22" i="14"/>
  <c r="K22" i="14"/>
  <c r="I22" i="14"/>
  <c r="G22" i="14"/>
  <c r="E22" i="14"/>
  <c r="J19" i="14"/>
  <c r="K19" i="14"/>
  <c r="I19" i="14"/>
  <c r="G19" i="14"/>
  <c r="E19" i="14"/>
  <c r="J18" i="14"/>
  <c r="K18" i="14"/>
  <c r="I18" i="14"/>
  <c r="G18" i="14"/>
  <c r="E18" i="14"/>
  <c r="J17" i="14"/>
  <c r="K17" i="14"/>
  <c r="G17" i="14"/>
  <c r="E17" i="14"/>
  <c r="J16" i="14"/>
  <c r="K16" i="14"/>
  <c r="I16" i="14"/>
  <c r="G16" i="14"/>
  <c r="E16" i="14"/>
  <c r="J21" i="14"/>
  <c r="K21" i="14"/>
  <c r="I21" i="14"/>
  <c r="G21" i="14"/>
  <c r="E21" i="14"/>
  <c r="J20" i="14"/>
  <c r="K20" i="14"/>
  <c r="I20" i="14"/>
  <c r="G20" i="14"/>
  <c r="E20" i="14"/>
  <c r="J13" i="14"/>
  <c r="K13" i="14"/>
  <c r="I13" i="14"/>
  <c r="G13" i="14"/>
  <c r="E13" i="14"/>
  <c r="J34" i="14"/>
  <c r="K34" i="14"/>
  <c r="I34" i="14"/>
  <c r="G34" i="14"/>
  <c r="E34" i="14"/>
  <c r="J33" i="14"/>
  <c r="K33" i="14"/>
  <c r="I33" i="14"/>
  <c r="G33" i="14"/>
  <c r="E33" i="14"/>
  <c r="J32" i="14"/>
  <c r="K32" i="14"/>
  <c r="G32" i="14"/>
  <c r="E32" i="14"/>
  <c r="J31" i="14"/>
  <c r="K31" i="14"/>
  <c r="I31" i="14"/>
  <c r="G31" i="14"/>
  <c r="E31" i="14"/>
  <c r="J30" i="14"/>
  <c r="K30" i="14"/>
  <c r="I30" i="14"/>
  <c r="G30" i="14"/>
  <c r="E30" i="14"/>
  <c r="J29" i="14"/>
  <c r="K29" i="14"/>
  <c r="I29" i="14"/>
  <c r="G29" i="14"/>
  <c r="E29" i="14"/>
  <c r="J28" i="14"/>
  <c r="K28" i="14"/>
  <c r="I28" i="14"/>
  <c r="G28" i="14"/>
  <c r="E28" i="14"/>
  <c r="J27" i="14"/>
  <c r="K27" i="14"/>
  <c r="I27" i="14"/>
  <c r="E27" i="14"/>
  <c r="DX62" i="6"/>
  <c r="DX68" i="6"/>
  <c r="DX69" i="6"/>
  <c r="DX63" i="6"/>
  <c r="DX56" i="6"/>
  <c r="DX57" i="6"/>
  <c r="K70" i="6"/>
  <c r="DX50" i="6"/>
  <c r="DX51" i="6"/>
  <c r="DX45" i="6"/>
  <c r="DX44" i="6"/>
  <c r="DX39" i="6"/>
  <c r="DX38" i="6"/>
  <c r="DX32" i="6"/>
  <c r="DX33" i="6"/>
  <c r="DX26" i="6"/>
  <c r="DX27" i="6"/>
  <c r="DX11" i="6"/>
  <c r="DX14" i="6"/>
  <c r="ED11" i="6"/>
  <c r="G10" i="6"/>
  <c r="ED10" i="6"/>
  <c r="I40" i="6"/>
  <c r="I44" i="6"/>
  <c r="J50" i="6"/>
  <c r="J51" i="6"/>
  <c r="J44" i="6"/>
  <c r="J45" i="6"/>
  <c r="L51" i="6"/>
  <c r="U51" i="6"/>
  <c r="AT51" i="6"/>
  <c r="BS51" i="6"/>
  <c r="CR51" i="6"/>
  <c r="DW51" i="6"/>
  <c r="L50" i="6"/>
  <c r="U50" i="6"/>
  <c r="AT50" i="6"/>
  <c r="BS50" i="6"/>
  <c r="CR50" i="6"/>
  <c r="DW50" i="6"/>
  <c r="L44" i="6"/>
  <c r="U44" i="6"/>
  <c r="AT44" i="6"/>
  <c r="BS44" i="6"/>
  <c r="CR44" i="6"/>
  <c r="DW44" i="6"/>
  <c r="L45" i="6"/>
  <c r="U45" i="6"/>
  <c r="AT45" i="6"/>
  <c r="BS45" i="6"/>
  <c r="CR45" i="6"/>
  <c r="DW45" i="6"/>
  <c r="L70" i="6"/>
  <c r="L72" i="6"/>
  <c r="M70" i="6"/>
  <c r="M72" i="6"/>
  <c r="EC72" i="6"/>
  <c r="U70" i="6"/>
  <c r="U72" i="6"/>
  <c r="AT70" i="6"/>
  <c r="AT72" i="6"/>
  <c r="BS70" i="6"/>
  <c r="BS72" i="6"/>
  <c r="CR70" i="6"/>
  <c r="CR72" i="6"/>
  <c r="J70" i="6"/>
  <c r="J72" i="6"/>
  <c r="DW70" i="6"/>
  <c r="DW72" i="6"/>
  <c r="J38" i="6"/>
  <c r="J39" i="6"/>
  <c r="J32" i="6"/>
  <c r="L38" i="6"/>
  <c r="U38" i="6"/>
  <c r="AT38" i="6"/>
  <c r="BS38" i="6"/>
  <c r="CR38" i="6"/>
  <c r="DW38" i="6"/>
  <c r="L39" i="6"/>
  <c r="U39" i="6"/>
  <c r="AT39" i="6"/>
  <c r="BS39" i="6"/>
  <c r="CR39" i="6"/>
  <c r="DW39" i="6"/>
  <c r="L32" i="6"/>
  <c r="U32" i="6"/>
  <c r="AT32" i="6"/>
  <c r="BS32" i="6"/>
  <c r="CR32" i="6"/>
  <c r="DW32" i="6"/>
  <c r="L33" i="6"/>
  <c r="U33" i="6"/>
  <c r="AT33" i="6"/>
  <c r="BS33" i="6"/>
  <c r="CR33" i="6"/>
  <c r="DW33" i="6"/>
  <c r="J33" i="6"/>
  <c r="J63" i="6"/>
  <c r="J68" i="6"/>
  <c r="J69" i="6"/>
  <c r="L62" i="6"/>
  <c r="U62" i="6"/>
  <c r="AT62" i="6"/>
  <c r="BS62" i="6"/>
  <c r="CR62" i="6"/>
  <c r="DW62" i="6"/>
  <c r="L63" i="6"/>
  <c r="U63" i="6"/>
  <c r="AT63" i="6"/>
  <c r="BS63" i="6"/>
  <c r="CR63" i="6"/>
  <c r="DW63" i="6"/>
  <c r="L68" i="6"/>
  <c r="U68" i="6"/>
  <c r="AT68" i="6"/>
  <c r="BS68" i="6"/>
  <c r="CR68" i="6"/>
  <c r="DW68" i="6"/>
  <c r="L69" i="6"/>
  <c r="U69" i="6"/>
  <c r="CR69" i="6"/>
  <c r="DW69" i="6"/>
  <c r="J14" i="6"/>
  <c r="J26" i="6"/>
  <c r="J27" i="6"/>
  <c r="J20" i="6"/>
  <c r="J21" i="6"/>
  <c r="L26" i="6"/>
  <c r="U26" i="6"/>
  <c r="AT26" i="6"/>
  <c r="BS26" i="6"/>
  <c r="CR26" i="6"/>
  <c r="DW26" i="6"/>
  <c r="L27" i="6"/>
  <c r="U27" i="6"/>
  <c r="AT27" i="6"/>
  <c r="BS27" i="6"/>
  <c r="CR27" i="6"/>
  <c r="DW27" i="6"/>
  <c r="L20" i="6"/>
  <c r="U20" i="6"/>
  <c r="AT20" i="6"/>
  <c r="BS20" i="6"/>
  <c r="CR20" i="6"/>
  <c r="DW20" i="6"/>
  <c r="L21" i="6"/>
  <c r="U21" i="6"/>
  <c r="AT21" i="6"/>
  <c r="BS21" i="6"/>
  <c r="CR21" i="6"/>
  <c r="DW21" i="6"/>
  <c r="L14" i="6"/>
  <c r="U14" i="6"/>
  <c r="AT14" i="6"/>
  <c r="BS14" i="6"/>
  <c r="CR14" i="6"/>
  <c r="DW14" i="6"/>
  <c r="L15" i="6"/>
  <c r="U15" i="6"/>
  <c r="AT15" i="6"/>
  <c r="BS15" i="6"/>
  <c r="CR15" i="6"/>
  <c r="DW15" i="6"/>
  <c r="J56" i="6"/>
  <c r="J57" i="6"/>
  <c r="L57" i="6"/>
  <c r="U57" i="6"/>
  <c r="AT57" i="6"/>
  <c r="BS57" i="6"/>
  <c r="CR57" i="6"/>
  <c r="DW57" i="6"/>
  <c r="L56" i="6"/>
  <c r="U56" i="6"/>
  <c r="AT56" i="6"/>
  <c r="BS56" i="6"/>
  <c r="CR56" i="6"/>
  <c r="DW56" i="6"/>
  <c r="I68" i="6"/>
  <c r="J62" i="6"/>
  <c r="I57" i="6"/>
  <c r="I39" i="6"/>
  <c r="I14" i="6"/>
  <c r="H14" i="6"/>
  <c r="S60" i="7"/>
  <c r="S59" i="7"/>
  <c r="S54" i="7"/>
  <c r="S53" i="7"/>
  <c r="S52" i="7"/>
  <c r="S51" i="7"/>
  <c r="S46" i="7"/>
  <c r="S45" i="7"/>
  <c r="S44" i="7"/>
  <c r="S43" i="7"/>
  <c r="S42" i="7"/>
  <c r="S41" i="7"/>
  <c r="S40" i="7"/>
  <c r="S39" i="7"/>
  <c r="I65" i="6"/>
  <c r="I58" i="6"/>
  <c r="H63" i="6"/>
  <c r="I52" i="6"/>
  <c r="H57" i="6"/>
  <c r="H27" i="6"/>
  <c r="H20" i="6"/>
  <c r="H21" i="6"/>
  <c r="S36" i="7"/>
  <c r="S35" i="7"/>
  <c r="S34" i="7"/>
  <c r="S33" i="7"/>
  <c r="S32" i="7"/>
  <c r="S31" i="7"/>
  <c r="S30" i="7"/>
  <c r="S29" i="7"/>
  <c r="S28" i="7"/>
  <c r="S27" i="7"/>
  <c r="S26" i="7"/>
  <c r="S25" i="7"/>
  <c r="S24" i="7"/>
  <c r="S23" i="7"/>
  <c r="S22" i="7"/>
  <c r="S21" i="7"/>
  <c r="S20" i="7"/>
  <c r="S19" i="7"/>
  <c r="S18" i="7"/>
  <c r="S17" i="7"/>
  <c r="S16" i="7"/>
  <c r="S15" i="7"/>
  <c r="S12" i="7"/>
  <c r="S11" i="7"/>
  <c r="S14" i="7"/>
  <c r="S13" i="7"/>
  <c r="H70" i="6"/>
  <c r="H72" i="6"/>
  <c r="H69" i="6"/>
  <c r="H68" i="6"/>
  <c r="I59" i="6"/>
  <c r="H62" i="6"/>
  <c r="H56" i="6"/>
  <c r="I47" i="6"/>
  <c r="H50" i="6"/>
  <c r="I46" i="6"/>
  <c r="H51" i="6"/>
  <c r="I41" i="6"/>
  <c r="H45" i="6"/>
  <c r="H44" i="6"/>
  <c r="H39" i="6"/>
  <c r="I34" i="6"/>
  <c r="H38" i="6"/>
  <c r="H33" i="6"/>
  <c r="I32" i="6"/>
  <c r="I29" i="6"/>
  <c r="I28" i="6"/>
  <c r="I26" i="6"/>
  <c r="H26" i="6"/>
  <c r="I27" i="6"/>
  <c r="I21" i="6"/>
  <c r="I16" i="6"/>
  <c r="I20" i="6"/>
  <c r="I15" i="6"/>
  <c r="H15" i="6"/>
  <c r="S68" i="7"/>
  <c r="S67" i="7"/>
  <c r="S66" i="7"/>
  <c r="S65" i="7"/>
  <c r="S64" i="7"/>
  <c r="S63" i="7"/>
  <c r="S62" i="7"/>
  <c r="S61" i="7"/>
  <c r="S58" i="7"/>
  <c r="S57" i="7"/>
  <c r="S56" i="7"/>
  <c r="S55" i="7"/>
  <c r="S50" i="7"/>
  <c r="S49" i="7"/>
  <c r="S48" i="7"/>
  <c r="S47" i="7"/>
  <c r="S38" i="7"/>
  <c r="S37" i="7"/>
  <c r="S9" i="7"/>
  <c r="T69" i="7"/>
  <c r="U69" i="7"/>
  <c r="G15" i="6"/>
  <c r="ED15" i="6"/>
  <c r="K72" i="6"/>
  <c r="DX70" i="6"/>
  <c r="DX72" i="6"/>
  <c r="I56" i="6"/>
  <c r="I33" i="18"/>
  <c r="T51" i="6"/>
  <c r="I38" i="6"/>
  <c r="I70" i="6"/>
  <c r="I72" i="6"/>
  <c r="I45" i="6"/>
  <c r="T70" i="6"/>
  <c r="T72" i="6"/>
  <c r="EC14" i="6"/>
  <c r="G14" i="6"/>
  <c r="ED14" i="6"/>
  <c r="DX20" i="6"/>
  <c r="DX21" i="6"/>
  <c r="I33" i="6"/>
  <c r="I69" i="6"/>
  <c r="I62" i="6"/>
  <c r="EC70" i="6"/>
  <c r="G70" i="6"/>
  <c r="I50" i="6"/>
  <c r="I51" i="6"/>
  <c r="I63" i="6"/>
  <c r="DX15" i="6"/>
  <c r="EC15" i="6"/>
  <c r="ED70" i="6"/>
  <c r="G72" i="6"/>
  <c r="ED72"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YULIED.PENARANDA</author>
  </authors>
  <commentList>
    <comment ref="A5" authorId="0" shapeId="0" xr:uid="{00000000-0006-0000-0000-000001000000}">
      <text>
        <r>
          <rPr>
            <b/>
            <sz val="9"/>
            <color indexed="81"/>
            <rFont val="Tahoma"/>
            <family val="2"/>
          </rPr>
          <t>YULIED.PENARANDA:</t>
        </r>
        <r>
          <rPr>
            <sz val="9"/>
            <color indexed="81"/>
            <rFont val="Tahoma"/>
            <family val="2"/>
          </rPr>
          <t xml:space="preserve">
Se debe escribir el nombre completo de la oficina, dirección o subdirección que gerencia el proyecto de inversión.</t>
        </r>
      </text>
    </comment>
    <comment ref="A6" authorId="0" shapeId="0" xr:uid="{00000000-0006-0000-0000-000002000000}">
      <text>
        <r>
          <rPr>
            <b/>
            <sz val="9"/>
            <color indexed="81"/>
            <rFont val="Tahoma"/>
            <family val="2"/>
          </rPr>
          <t>YULIED.PENARANDA:</t>
        </r>
        <r>
          <rPr>
            <sz val="9"/>
            <color indexed="81"/>
            <rFont val="Tahoma"/>
            <family val="2"/>
          </rPr>
          <t xml:space="preserve">
Se debe escribir el número y nombre completo del proyecto de inversión. </t>
        </r>
      </text>
    </comment>
    <comment ref="A8" authorId="0" shapeId="0" xr:uid="{00000000-0006-0000-0000-000003000000}">
      <text>
        <r>
          <rPr>
            <b/>
            <sz val="9"/>
            <color indexed="81"/>
            <rFont val="Tahoma"/>
            <family val="2"/>
          </rPr>
          <t>YULIED.PENARANDA:</t>
        </r>
        <r>
          <rPr>
            <sz val="9"/>
            <color indexed="81"/>
            <rFont val="Tahoma"/>
            <family val="2"/>
          </rPr>
          <t xml:space="preserve">
Las metas plan de desarrollo están agrupadas en temáticas afines, bajo la estructura de Programas Plan de Desarrollo. En el Plan de Desarrollo se ha definido número y nombre de cada uno de los programas, en el campo se requiere esta información, tal cual se encuentra en el acuerdo.   </t>
        </r>
      </text>
    </comment>
    <comment ref="A11" authorId="0" shapeId="0" xr:uid="{00000000-0006-0000-0000-000004000000}">
      <text>
        <r>
          <rPr>
            <b/>
            <sz val="9"/>
            <color indexed="81"/>
            <rFont val="Tahoma"/>
            <family val="2"/>
          </rPr>
          <t>YULIED.PENARANDA:</t>
        </r>
        <r>
          <rPr>
            <sz val="9"/>
            <color indexed="81"/>
            <rFont val="Tahoma"/>
            <family val="2"/>
          </rPr>
          <t xml:space="preserve">
Número del propósito al que pertenece la estructura del proyecto de inversión asociada al PDD</t>
        </r>
      </text>
    </comment>
    <comment ref="B11" authorId="0" shapeId="0" xr:uid="{00000000-0006-0000-0000-000005000000}">
      <text>
        <r>
          <rPr>
            <b/>
            <sz val="9"/>
            <color indexed="81"/>
            <rFont val="Tahoma"/>
            <family val="2"/>
          </rPr>
          <t>YULIED.PENARANDA:</t>
        </r>
        <r>
          <rPr>
            <sz val="9"/>
            <color indexed="81"/>
            <rFont val="Tahoma"/>
            <family val="2"/>
          </rPr>
          <t xml:space="preserve">
Número del programa al que pertenece la estructura del proyecto de inversión asociada al PDD</t>
        </r>
      </text>
    </comment>
    <comment ref="C11" authorId="0" shapeId="0" xr:uid="{00000000-0006-0000-0000-000006000000}">
      <text>
        <r>
          <rPr>
            <b/>
            <sz val="9"/>
            <color indexed="81"/>
            <rFont val="Tahoma"/>
            <family val="2"/>
          </rPr>
          <t>YULIED.PENARANDA:</t>
        </r>
        <r>
          <rPr>
            <sz val="9"/>
            <color indexed="81"/>
            <rFont val="Tahoma"/>
            <family val="2"/>
          </rPr>
          <t xml:space="preserve">
Número de Meta Plan de Desarrollo.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YULIED.PENARANDA</author>
    <author>Angela</author>
  </authors>
  <commentList>
    <comment ref="A4" authorId="0" shapeId="0" xr:uid="{00000000-0006-0000-0100-000001000000}">
      <text>
        <r>
          <rPr>
            <b/>
            <sz val="9"/>
            <color indexed="81"/>
            <rFont val="Tahoma"/>
            <family val="2"/>
          </rPr>
          <t>YULIED.PENARANDA:</t>
        </r>
        <r>
          <rPr>
            <sz val="9"/>
            <color indexed="81"/>
            <rFont val="Tahoma"/>
            <family val="2"/>
          </rPr>
          <t xml:space="preserve">
Describir el nombre completo de la oficina, dirección o subdirección que gerencia el proyecto de inversión.</t>
        </r>
      </text>
    </comment>
    <comment ref="A5" authorId="0" shapeId="0" xr:uid="{00000000-0006-0000-0100-000002000000}">
      <text>
        <r>
          <rPr>
            <b/>
            <sz val="9"/>
            <color indexed="81"/>
            <rFont val="Tahoma"/>
            <family val="2"/>
          </rPr>
          <t>YULIED.PENARANDA:</t>
        </r>
        <r>
          <rPr>
            <sz val="9"/>
            <color indexed="81"/>
            <rFont val="Tahoma"/>
            <family val="2"/>
          </rPr>
          <t xml:space="preserve">
Describir el número y nombre completo del proyecto de inversión. </t>
        </r>
      </text>
    </comment>
    <comment ref="DX16" authorId="0" shapeId="0" xr:uid="{00000000-0006-0000-0100-000004000000}">
      <text>
        <r>
          <rPr>
            <b/>
            <sz val="9"/>
            <color indexed="81"/>
            <rFont val="Tahoma"/>
            <family val="2"/>
          </rPr>
          <t>YULIED.PENARANDA:</t>
        </r>
        <r>
          <rPr>
            <sz val="9"/>
            <color indexed="81"/>
            <rFont val="Tahoma"/>
            <family val="2"/>
          </rPr>
          <t xml:space="preserve">
Se comprometieron recursos al final de agosto, los cuales corresponden a contratos de OPS, sin embargo no generan un aumneto de la magnitud de la meta
</t>
        </r>
      </text>
    </comment>
    <comment ref="F28" authorId="0" shapeId="0" xr:uid="{00000000-0006-0000-0100-00000500000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F29" authorId="0" shapeId="0" xr:uid="{00000000-0006-0000-0100-00000800000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F30" authorId="0" shapeId="0" xr:uid="{00000000-0006-0000-0100-00000900000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F31" authorId="0" shapeId="0" xr:uid="{00000000-0006-0000-0100-00000A00000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F32" authorId="0" shapeId="0" xr:uid="{00000000-0006-0000-0100-00000B00000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F33" authorId="0" shapeId="0" xr:uid="{00000000-0006-0000-0100-00000C000000}">
      <text>
        <r>
          <rPr>
            <b/>
            <sz val="9"/>
            <color indexed="81"/>
            <rFont val="Tahoma"/>
            <family val="2"/>
          </rPr>
          <t>YULIED.PENARANDA:</t>
        </r>
        <r>
          <rPr>
            <sz val="9"/>
            <color indexed="81"/>
            <rFont val="Tahoma"/>
            <family val="2"/>
          </rPr>
          <t xml:space="preserve">
Se suma los recursos presupuestales (vigencia + reservas)</t>
        </r>
      </text>
    </comment>
    <comment ref="F34" authorId="0" shapeId="0" xr:uid="{00000000-0006-0000-0100-00000D00000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F35" authorId="0" shapeId="0" xr:uid="{00000000-0006-0000-0100-00000E00000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CS35" authorId="0" shapeId="0" xr:uid="{00000000-0006-0000-0100-000010000000}">
      <text>
        <r>
          <rPr>
            <b/>
            <sz val="9"/>
            <color indexed="81"/>
            <rFont val="Tahoma"/>
            <family val="2"/>
          </rPr>
          <t>YULIED.PENARANDA:</t>
        </r>
        <r>
          <rPr>
            <sz val="9"/>
            <color indexed="81"/>
            <rFont val="Tahoma"/>
            <family val="2"/>
          </rPr>
          <t xml:space="preserve">
 Se registro en SEGPLAN 411,885.000 debido a que son proyecciones y el sistema permite es en miles de pesos</t>
        </r>
      </text>
    </comment>
    <comment ref="F36" authorId="0" shapeId="0" xr:uid="{00000000-0006-0000-0100-00001100000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F37" authorId="0" shapeId="0" xr:uid="{00000000-0006-0000-0100-00001200000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F38" authorId="0" shapeId="0" xr:uid="{00000000-0006-0000-0100-00001300000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F39" authorId="0" shapeId="0" xr:uid="{00000000-0006-0000-0100-000014000000}">
      <text>
        <r>
          <rPr>
            <b/>
            <sz val="9"/>
            <color indexed="81"/>
            <rFont val="Tahoma"/>
            <family val="2"/>
          </rPr>
          <t>YULIED.PENARANDA:</t>
        </r>
        <r>
          <rPr>
            <sz val="9"/>
            <color indexed="81"/>
            <rFont val="Tahoma"/>
            <family val="2"/>
          </rPr>
          <t xml:space="preserve">
Se suma los recursos presupuestales (vigencia + reservas)</t>
        </r>
      </text>
    </comment>
    <comment ref="F40" authorId="0" shapeId="0" xr:uid="{00000000-0006-0000-0100-00001500000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F41" authorId="0" shapeId="0" xr:uid="{00000000-0006-0000-0100-00001600000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F42" authorId="0" shapeId="0" xr:uid="{00000000-0006-0000-0100-00001700000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F43" authorId="0" shapeId="0" xr:uid="{00000000-0006-0000-0100-00001800000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F44" authorId="0" shapeId="0" xr:uid="{00000000-0006-0000-0100-00001900000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F45" authorId="0" shapeId="0" xr:uid="{00000000-0006-0000-0100-00001A000000}">
      <text>
        <r>
          <rPr>
            <b/>
            <sz val="9"/>
            <color indexed="81"/>
            <rFont val="Tahoma"/>
            <family val="2"/>
          </rPr>
          <t>YULIED.PENARANDA:</t>
        </r>
        <r>
          <rPr>
            <sz val="9"/>
            <color indexed="81"/>
            <rFont val="Tahoma"/>
            <family val="2"/>
          </rPr>
          <t xml:space="preserve">
Se suma los recursos presupuestales (vigencia + reservas)</t>
        </r>
      </text>
    </comment>
    <comment ref="F46" authorId="0" shapeId="0" xr:uid="{00000000-0006-0000-0100-00001B00000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F47" authorId="0" shapeId="0" xr:uid="{00000000-0006-0000-0100-00001C00000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F48" authorId="0" shapeId="0" xr:uid="{00000000-0006-0000-0100-00001D00000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F49" authorId="0" shapeId="0" xr:uid="{00000000-0006-0000-0100-00001E00000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F50" authorId="0" shapeId="0" xr:uid="{00000000-0006-0000-0100-00001F00000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F51" authorId="0" shapeId="0" xr:uid="{00000000-0006-0000-0100-000020000000}">
      <text>
        <r>
          <rPr>
            <b/>
            <sz val="9"/>
            <color indexed="81"/>
            <rFont val="Tahoma"/>
            <family val="2"/>
          </rPr>
          <t>YULIED.PENARANDA:</t>
        </r>
        <r>
          <rPr>
            <sz val="9"/>
            <color indexed="81"/>
            <rFont val="Tahoma"/>
            <family val="2"/>
          </rPr>
          <t xml:space="preserve">
Se suma los recursos presupuestales (vigencia + reservas)</t>
        </r>
      </text>
    </comment>
    <comment ref="F52" authorId="0" shapeId="0" xr:uid="{00000000-0006-0000-0100-00002100000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L52" authorId="1" shapeId="0" xr:uid="{00000000-0006-0000-0100-000022000000}">
      <text>
        <r>
          <rPr>
            <b/>
            <sz val="9"/>
            <color indexed="81"/>
            <rFont val="Tahoma"/>
            <family val="2"/>
          </rPr>
          <t>Angela:</t>
        </r>
        <r>
          <rPr>
            <sz val="9"/>
            <color indexed="81"/>
            <rFont val="Tahoma"/>
            <family val="2"/>
          </rPr>
          <t xml:space="preserve">
Se comprometieron recursos al final de agosto, los cuales corresponden a contratos de OPS, sin embargo no generan un aumneto de la magnitud de la meta
</t>
        </r>
      </text>
    </comment>
    <comment ref="DX52" authorId="0" shapeId="0" xr:uid="{00000000-0006-0000-0100-000023000000}">
      <text>
        <r>
          <rPr>
            <b/>
            <sz val="9"/>
            <color indexed="81"/>
            <rFont val="Tahoma"/>
            <family val="2"/>
          </rPr>
          <t>YULIED.PENARANDA:</t>
        </r>
        <r>
          <rPr>
            <sz val="9"/>
            <color indexed="81"/>
            <rFont val="Tahoma"/>
            <family val="2"/>
          </rPr>
          <t xml:space="preserve">
Justificación: Se comprometieron recursos al final de agosto, los cuales corresponden a contratos de OPS, sin embargo no generan un aumneto de la magnitud de la meta</t>
        </r>
      </text>
    </comment>
    <comment ref="DY52" authorId="0" shapeId="0" xr:uid="{00000000-0006-0000-0100-000024000000}">
      <text>
        <r>
          <rPr>
            <b/>
            <sz val="9"/>
            <color indexed="81"/>
            <rFont val="Tahoma"/>
            <family val="2"/>
          </rPr>
          <t>YULIED.PENARANDA:</t>
        </r>
        <r>
          <rPr>
            <sz val="9"/>
            <color indexed="81"/>
            <rFont val="Tahoma"/>
            <family val="2"/>
          </rPr>
          <t xml:space="preserve">
Justificación: Se comprometieron recursos en septiembre, los cuales corresponden a contratos de OPS, sin embargo no generan un aumneto de la magnitud de la meta, ya que la meta se encuentra en estructuración y está programada para comenza reporte a partir del mes de octubre.</t>
        </r>
      </text>
    </comment>
    <comment ref="F53" authorId="0" shapeId="0" xr:uid="{00000000-0006-0000-0100-00002500000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N53" authorId="1" shapeId="0" xr:uid="{00000000-0006-0000-0100-000026000000}">
      <text>
        <r>
          <rPr>
            <b/>
            <sz val="9"/>
            <color indexed="81"/>
            <rFont val="Tahoma"/>
            <family val="2"/>
          </rPr>
          <t>Angela:</t>
        </r>
        <r>
          <rPr>
            <sz val="9"/>
            <color indexed="81"/>
            <rFont val="Tahoma"/>
            <family val="2"/>
          </rPr>
          <t xml:space="preserve">
Se comprometieron recursos en septiembre, los cuales corresponden a contratos de OPS, sin embargo no generan un aumneto de la magnitud de la meta, ya que la meta se encuentra en estructuración y está programada para comenza reporte a partir del mes de octubre.</t>
        </r>
      </text>
    </comment>
    <comment ref="F54" authorId="0" shapeId="0" xr:uid="{00000000-0006-0000-0100-00002700000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F55" authorId="0" shapeId="0" xr:uid="{00000000-0006-0000-0100-00002800000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F56" authorId="0" shapeId="0" xr:uid="{00000000-0006-0000-0100-00002900000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F57" authorId="0" shapeId="0" xr:uid="{00000000-0006-0000-0100-00002A000000}">
      <text>
        <r>
          <rPr>
            <b/>
            <sz val="9"/>
            <color indexed="81"/>
            <rFont val="Tahoma"/>
            <family val="2"/>
          </rPr>
          <t>YULIED.PENARANDA:</t>
        </r>
        <r>
          <rPr>
            <sz val="9"/>
            <color indexed="81"/>
            <rFont val="Tahoma"/>
            <family val="2"/>
          </rPr>
          <t xml:space="preserve">
Se suma los recursos presupuestales (vigencia + reservas)</t>
        </r>
      </text>
    </comment>
    <comment ref="F58" authorId="0" shapeId="0" xr:uid="{00000000-0006-0000-0100-00002B00000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L58" authorId="1" shapeId="0" xr:uid="{00000000-0006-0000-0100-00002C000000}">
      <text>
        <r>
          <rPr>
            <b/>
            <sz val="9"/>
            <color indexed="81"/>
            <rFont val="Tahoma"/>
            <family val="2"/>
          </rPr>
          <t>Angela:</t>
        </r>
        <r>
          <rPr>
            <sz val="9"/>
            <color indexed="81"/>
            <rFont val="Tahoma"/>
            <family val="2"/>
          </rPr>
          <t xml:space="preserve">
Se comprometieron recursos al final de agosto, los cuales corresponden a contratos de OPS, sin embargo no generan un aumneto de la magnitud de la meta
</t>
        </r>
      </text>
    </comment>
    <comment ref="DX58" authorId="0" shapeId="0" xr:uid="{00000000-0006-0000-0100-00002D000000}">
      <text>
        <r>
          <rPr>
            <b/>
            <sz val="9"/>
            <color indexed="81"/>
            <rFont val="Tahoma"/>
            <family val="2"/>
          </rPr>
          <t>YULIED.PENARANDA:</t>
        </r>
        <r>
          <rPr>
            <sz val="9"/>
            <color indexed="81"/>
            <rFont val="Tahoma"/>
            <family val="2"/>
          </rPr>
          <t xml:space="preserve">
Justificación: Se comprometieron recursos al final de agosto, los cuales corresponden a contratos de OPS, sin embargo no generan un aumneto de la magnitud de la meta</t>
        </r>
      </text>
    </comment>
    <comment ref="DY58" authorId="0" shapeId="0" xr:uid="{00000000-0006-0000-0100-00002E000000}">
      <text>
        <r>
          <rPr>
            <b/>
            <sz val="9"/>
            <color indexed="81"/>
            <rFont val="Tahoma"/>
            <family val="2"/>
          </rPr>
          <t>YULIED.PENARANDA:</t>
        </r>
        <r>
          <rPr>
            <sz val="9"/>
            <color indexed="81"/>
            <rFont val="Tahoma"/>
            <family val="2"/>
          </rPr>
          <t xml:space="preserve">
Justificación: Se comprometieron recursos en septiembre, los cuales corresponden a contratos de OPS, sin embargo no generan un aumentó de la magnitud de la meta</t>
        </r>
      </text>
    </comment>
    <comment ref="F59" authorId="0" shapeId="0" xr:uid="{00000000-0006-0000-0100-00002F00000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J59" authorId="1" shapeId="0" xr:uid="{00000000-0006-0000-0100-000030000000}">
      <text>
        <r>
          <rPr>
            <b/>
            <sz val="9"/>
            <color indexed="81"/>
            <rFont val="Tahoma"/>
            <family val="2"/>
          </rPr>
          <t>Angela:</t>
        </r>
        <r>
          <rPr>
            <sz val="9"/>
            <color indexed="81"/>
            <rFont val="Tahoma"/>
            <family val="2"/>
          </rPr>
          <t xml:space="preserve">
Se compremetieron $40.000.000 para el contrato con el operador logistico 4E S.A.S. lo cual corresponde a la bolsa de comunicaciones de la entidad, dicho contrato no genera un aumento de la magnitud teniendo en cuenta que se suscribío finalizando el mes.</t>
        </r>
      </text>
    </comment>
    <comment ref="N59" authorId="1" shapeId="0" xr:uid="{00000000-0006-0000-0100-000031000000}">
      <text>
        <r>
          <rPr>
            <b/>
            <sz val="9"/>
            <color indexed="81"/>
            <rFont val="Tahoma"/>
            <family val="2"/>
          </rPr>
          <t>Angela:</t>
        </r>
        <r>
          <rPr>
            <sz val="9"/>
            <color indexed="81"/>
            <rFont val="Tahoma"/>
            <family val="2"/>
          </rPr>
          <t xml:space="preserve">
Se comprometieron recursos en septiembre, los cuales corresponden a contratos de OPS, sin embargo no generan un aumentó de la magnitud de la meta
</t>
        </r>
      </text>
    </comment>
    <comment ref="F60" authorId="0" shapeId="0" xr:uid="{00000000-0006-0000-0100-00003200000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F61" authorId="0" shapeId="0" xr:uid="{00000000-0006-0000-0100-00003300000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F62" authorId="0" shapeId="0" xr:uid="{00000000-0006-0000-0100-00003400000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F63" authorId="0" shapeId="0" xr:uid="{00000000-0006-0000-0100-000035000000}">
      <text>
        <r>
          <rPr>
            <b/>
            <sz val="9"/>
            <color indexed="81"/>
            <rFont val="Tahoma"/>
            <family val="2"/>
          </rPr>
          <t>YULIED.PENARANDA:</t>
        </r>
        <r>
          <rPr>
            <sz val="9"/>
            <color indexed="81"/>
            <rFont val="Tahoma"/>
            <family val="2"/>
          </rPr>
          <t xml:space="preserve">
Se suma los recursos presupuestales (vigencia + reservas)</t>
        </r>
      </text>
    </comment>
    <comment ref="F64" authorId="0" shapeId="0" xr:uid="{00000000-0006-0000-0100-00003600000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F65" authorId="0" shapeId="0" xr:uid="{00000000-0006-0000-0100-00003800000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F66" authorId="0" shapeId="0" xr:uid="{00000000-0006-0000-0100-00003900000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F67" authorId="0" shapeId="0" xr:uid="{00000000-0006-0000-0100-00003A00000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F68" authorId="0" shapeId="0" xr:uid="{00000000-0006-0000-0100-00003B00000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F69" authorId="0" shapeId="0" xr:uid="{00000000-0006-0000-0100-00003C000000}">
      <text>
        <r>
          <rPr>
            <b/>
            <sz val="9"/>
            <color indexed="81"/>
            <rFont val="Tahoma"/>
            <family val="2"/>
          </rPr>
          <t>YULIED.PENARANDA:</t>
        </r>
        <r>
          <rPr>
            <sz val="9"/>
            <color indexed="81"/>
            <rFont val="Tahoma"/>
            <family val="2"/>
          </rPr>
          <t xml:space="preserve">
Se suma los recursos presupuestales (vigencia + reservas)</t>
        </r>
      </text>
    </comment>
    <comment ref="F70" authorId="0" shapeId="0" xr:uid="{00000000-0006-0000-0100-00003D000000}">
      <text>
        <r>
          <rPr>
            <b/>
            <sz val="9"/>
            <color indexed="81"/>
            <rFont val="Tahoma"/>
            <family val="2"/>
          </rPr>
          <t>YULIED.PENARANDA:</t>
        </r>
        <r>
          <rPr>
            <sz val="9"/>
            <color indexed="81"/>
            <rFont val="Tahoma"/>
            <family val="2"/>
          </rPr>
          <t xml:space="preserve">
Se suma los recursos presupuestales de la vigencia, por cada meta de inversión del proyecto</t>
        </r>
      </text>
    </comment>
    <comment ref="F71" authorId="0" shapeId="0" xr:uid="{00000000-0006-0000-0100-00003E000000}">
      <text>
        <r>
          <rPr>
            <b/>
            <sz val="9"/>
            <color indexed="81"/>
            <rFont val="Tahoma"/>
            <family val="2"/>
          </rPr>
          <t>YULIED.PENARANDA:</t>
        </r>
        <r>
          <rPr>
            <sz val="9"/>
            <color indexed="81"/>
            <rFont val="Tahoma"/>
            <family val="2"/>
          </rPr>
          <t xml:space="preserve">
Se suma los recursos presupuestales de la reserva, por cada meta de inversión del proyecto</t>
        </r>
      </text>
    </comment>
    <comment ref="F72" authorId="0" shapeId="0" xr:uid="{00000000-0006-0000-0100-00003F000000}">
      <text>
        <r>
          <rPr>
            <b/>
            <sz val="9"/>
            <color indexed="81"/>
            <rFont val="Tahoma"/>
            <family val="2"/>
          </rPr>
          <t>YULIED.PENARANDA:</t>
        </r>
        <r>
          <rPr>
            <sz val="9"/>
            <color indexed="81"/>
            <rFont val="Tahoma"/>
            <family val="2"/>
          </rPr>
          <t xml:space="preserve">
Se suma los recursos presupuestales (vigencia + reservas)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YULIED.PENARANDA</author>
  </authors>
  <commentList>
    <comment ref="A4" authorId="0" shapeId="0" xr:uid="{00000000-0006-0000-0200-000001000000}">
      <text>
        <r>
          <rPr>
            <b/>
            <sz val="9"/>
            <color indexed="81"/>
            <rFont val="Tahoma"/>
            <family val="2"/>
          </rPr>
          <t>YULIED.PENARANDA:</t>
        </r>
        <r>
          <rPr>
            <sz val="9"/>
            <color indexed="81"/>
            <rFont val="Tahoma"/>
            <family val="2"/>
          </rPr>
          <t xml:space="preserve">
Describir el nombre completo de la oficina, dirección o subdirección que gerencia el proyecto de inversión.</t>
        </r>
      </text>
    </comment>
    <comment ref="A5" authorId="0" shapeId="0" xr:uid="{00000000-0006-0000-0200-000002000000}">
      <text>
        <r>
          <rPr>
            <b/>
            <sz val="9"/>
            <color indexed="81"/>
            <rFont val="Tahoma"/>
            <family val="2"/>
          </rPr>
          <t>YULIED.PENARANDA:</t>
        </r>
        <r>
          <rPr>
            <sz val="9"/>
            <color indexed="81"/>
            <rFont val="Tahoma"/>
            <family val="2"/>
          </rPr>
          <t xml:space="preserve">
Describir el número y nombre completo del proyecto de inversión. </t>
        </r>
      </text>
    </comment>
    <comment ref="A7" authorId="0" shapeId="0" xr:uid="{00000000-0006-0000-0200-000003000000}">
      <text>
        <r>
          <rPr>
            <b/>
            <sz val="9"/>
            <color indexed="81"/>
            <rFont val="Tahoma"/>
            <family val="2"/>
          </rPr>
          <t>YULIED.PENARANDA:</t>
        </r>
        <r>
          <rPr>
            <sz val="9"/>
            <color indexed="81"/>
            <rFont val="Tahoma"/>
            <family val="2"/>
          </rPr>
          <t xml:space="preserve">
Se escribe el nombre completo de las líneas de acción, quien nos dan una visión general de los grandes temas del proyecto, forman parte integral del mismo.</t>
        </r>
      </text>
    </comment>
    <comment ref="V7" authorId="0" shapeId="0" xr:uid="{00000000-0006-0000-0200-000004000000}">
      <text>
        <r>
          <rPr>
            <b/>
            <sz val="9"/>
            <color indexed="81"/>
            <rFont val="Tahoma"/>
            <family val="2"/>
          </rPr>
          <t>YULIED.PENARANDA:</t>
        </r>
        <r>
          <rPr>
            <sz val="9"/>
            <color indexed="81"/>
            <rFont val="Tahoma"/>
            <family val="2"/>
          </rPr>
          <t xml:space="preserve">
Relacionar el mes y año del reporte</t>
        </r>
      </text>
    </comment>
    <comment ref="V19" authorId="0" shapeId="0" xr:uid="{00000000-0006-0000-0200-000005000000}">
      <text>
        <r>
          <rPr>
            <b/>
            <sz val="9"/>
            <color indexed="81"/>
            <rFont val="Tahoma"/>
            <family val="2"/>
          </rPr>
          <t>YULIED.PENARANDA:</t>
        </r>
        <r>
          <rPr>
            <sz val="9"/>
            <color indexed="81"/>
            <rFont val="Tahoma"/>
            <family val="2"/>
          </rPr>
          <t xml:space="preserve">
Verificar si las XX están bien relacionadas
Angela: Si es la XX versión del PREAD</t>
        </r>
      </text>
    </comment>
    <comment ref="T69" authorId="0" shapeId="0" xr:uid="{00000000-0006-0000-0200-000009000000}">
      <text>
        <r>
          <rPr>
            <b/>
            <sz val="9"/>
            <color indexed="81"/>
            <rFont val="Tahoma"/>
            <family val="2"/>
          </rPr>
          <t>YULIED.PENARANDA:</t>
        </r>
        <r>
          <rPr>
            <sz val="9"/>
            <color indexed="81"/>
            <rFont val="Tahoma"/>
            <family val="2"/>
          </rPr>
          <t xml:space="preserve">
Nos debe dar 100%</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YULIED.PENARANDA</author>
    <author>NanaWayuu</author>
    <author>Angela</author>
  </authors>
  <commentList>
    <comment ref="A4" authorId="0" shapeId="0" xr:uid="{FFEB89E4-519F-4909-96B5-0E583451A488}">
      <text>
        <r>
          <rPr>
            <b/>
            <sz val="9"/>
            <color indexed="81"/>
            <rFont val="Tahoma"/>
            <family val="2"/>
          </rPr>
          <t>YULIED.PENARANDA:</t>
        </r>
        <r>
          <rPr>
            <sz val="9"/>
            <color indexed="81"/>
            <rFont val="Tahoma"/>
            <family val="2"/>
          </rPr>
          <t xml:space="preserve">
Describir el nombre completo de la oficina, dirección o subdirección que gerencia el proyecto de inversión.</t>
        </r>
      </text>
    </comment>
    <comment ref="A5" authorId="0" shapeId="0" xr:uid="{5CB6623E-5A60-4A9A-97C9-25C58FB74AC4}">
      <text>
        <r>
          <rPr>
            <b/>
            <sz val="9"/>
            <color indexed="81"/>
            <rFont val="Tahoma"/>
            <family val="2"/>
          </rPr>
          <t>YULIED.PENARANDA:</t>
        </r>
        <r>
          <rPr>
            <sz val="9"/>
            <color indexed="81"/>
            <rFont val="Tahoma"/>
            <family val="2"/>
          </rPr>
          <t xml:space="preserve">
Describir el número y nombre completo del proyecto de inversión. </t>
        </r>
      </text>
    </comment>
    <comment ref="A6" authorId="0" shapeId="0" xr:uid="{90E96688-48D2-453E-82AD-070FBABC5391}">
      <text>
        <r>
          <rPr>
            <b/>
            <sz val="9"/>
            <color indexed="81"/>
            <rFont val="Tahoma"/>
            <family val="2"/>
          </rPr>
          <t>YULIED.PENARANDA:</t>
        </r>
        <r>
          <rPr>
            <sz val="9"/>
            <color indexed="81"/>
            <rFont val="Tahoma"/>
            <family val="2"/>
          </rPr>
          <t xml:space="preserve">
Relacionar el período del reporte</t>
        </r>
      </text>
    </comment>
    <comment ref="A8" authorId="0" shapeId="0" xr:uid="{F4DBC570-38ED-429B-A553-11568D731005}">
      <text>
        <r>
          <rPr>
            <b/>
            <sz val="9"/>
            <color indexed="81"/>
            <rFont val="Tahoma"/>
            <family val="2"/>
          </rPr>
          <t>YULIED.PENARANDA:</t>
        </r>
        <r>
          <rPr>
            <sz val="9"/>
            <color indexed="81"/>
            <rFont val="Tahoma"/>
            <family val="2"/>
          </rPr>
          <t xml:space="preserve">
Número de la meta proyecto de inversión, según la asignación dada en  SEGPLAN</t>
        </r>
      </text>
    </comment>
    <comment ref="B8" authorId="0" shapeId="0" xr:uid="{E1E5D05A-7845-475F-BDB5-669E286F2516}">
      <text>
        <r>
          <rPr>
            <b/>
            <sz val="9"/>
            <color indexed="81"/>
            <rFont val="Tahoma"/>
            <family val="2"/>
          </rPr>
          <t>YULIED.PENARANDA:</t>
        </r>
        <r>
          <rPr>
            <sz val="9"/>
            <color indexed="81"/>
            <rFont val="Tahoma"/>
            <family val="2"/>
          </rPr>
          <t xml:space="preserve">
Nombre completo de la meta proyecto de inversión, igual como quedo en inversión</t>
        </r>
      </text>
    </comment>
    <comment ref="C8" authorId="1" shapeId="0" xr:uid="{DEF68042-117D-416B-9090-332BB872C415}">
      <text>
        <r>
          <rPr>
            <b/>
            <sz val="10"/>
            <color indexed="81"/>
            <rFont val="Tahoma"/>
            <family val="2"/>
          </rPr>
          <t>Paola A. Rodríguez B.</t>
        </r>
        <r>
          <rPr>
            <sz val="10"/>
            <color indexed="81"/>
            <rFont val="Tahoma"/>
            <family val="2"/>
          </rPr>
          <t xml:space="preserve">
Significa la identificación de  la localización de la meta proyecto de inverisón donde se define un punto de inversión (puede ser un punto específico intralocal, localidad, supra local). Si la inversión se puede reconcer en más de un punto se desagregará en varios puntos de inversión. En este mismo espacio se requiere de la descripción del punto (caracteristicas).</t>
        </r>
      </text>
    </comment>
    <comment ref="D8" authorId="0" shapeId="0" xr:uid="{15E67BD4-DA07-4CB8-AAF9-18AB4171CD7C}">
      <text>
        <r>
          <rPr>
            <b/>
            <sz val="9"/>
            <color indexed="81"/>
            <rFont val="Tahoma"/>
            <family val="2"/>
          </rPr>
          <t>YULIED.PENARANDA:</t>
        </r>
        <r>
          <rPr>
            <sz val="9"/>
            <color indexed="81"/>
            <rFont val="Tahoma"/>
            <family val="2"/>
          </rPr>
          <t xml:space="preserve">
Se desagrega los siguientes elementos.
Magnitud física y presupuestal de la vigencia, así como la magnitud física y presupuestal de las reservas y el total de cada una de ellas, el cual debe coincidir con lo reportado en inversión.</t>
        </r>
      </text>
    </comment>
    <comment ref="E8" authorId="0" shapeId="0" xr:uid="{D6E87706-3B43-4689-993D-48D58DB97EE3}">
      <text>
        <r>
          <rPr>
            <b/>
            <sz val="9"/>
            <color indexed="81"/>
            <rFont val="Tahoma"/>
            <family val="2"/>
          </rPr>
          <t>YULIED.PENARANDA:</t>
        </r>
        <r>
          <rPr>
            <sz val="9"/>
            <color indexed="81"/>
            <rFont val="Tahoma"/>
            <family val="2"/>
          </rPr>
          <t xml:space="preserve">
magnitud física y presupuestal  programada para al inicio del plan de desarrollo.</t>
        </r>
      </text>
    </comment>
    <comment ref="S9" authorId="1" shapeId="0" xr:uid="{3E869CB6-E001-4A03-9917-A465409C7E75}">
      <text>
        <r>
          <rPr>
            <b/>
            <sz val="10"/>
            <color indexed="81"/>
            <rFont val="Tahoma"/>
            <family val="2"/>
          </rPr>
          <t>Paola Andrea Rodríguez Barrero</t>
        </r>
        <r>
          <rPr>
            <sz val="10"/>
            <color indexed="81"/>
            <rFont val="Tahoma"/>
            <family val="2"/>
          </rPr>
          <t>:
Este espacio está destinado para registrar las justificaciones u otras observaciones que haya lugar en la actualización de la programación de la meta en la territorialización. Siempre debe mostrar coherencia con componente de inversión.</t>
        </r>
      </text>
    </comment>
    <comment ref="AF9" authorId="1" shapeId="0" xr:uid="{7A4CFCFA-E19B-4413-AC6A-AEA6F16CA257}">
      <text>
        <r>
          <rPr>
            <b/>
            <sz val="10"/>
            <color indexed="81"/>
            <rFont val="Tahoma"/>
            <family val="2"/>
          </rPr>
          <t xml:space="preserve">Paola Andrea Rodríguez </t>
        </r>
        <r>
          <rPr>
            <sz val="10"/>
            <color indexed="81"/>
            <rFont val="Tahoma"/>
            <family val="2"/>
          </rPr>
          <t xml:space="preserve">Barrero:
En este campo se deberán registrar las observaciones y/o acciones desarrolladas en el punto de inversión en el trimestre reportado. </t>
        </r>
      </text>
    </comment>
    <comment ref="AJ9" authorId="1" shapeId="0" xr:uid="{21EC8582-4B12-47D8-8A9E-CCE0C9AF2C55}">
      <text>
        <r>
          <rPr>
            <b/>
            <sz val="10"/>
            <color indexed="81"/>
            <rFont val="Tahoma"/>
            <family val="2"/>
          </rPr>
          <t xml:space="preserve">Paola Andrea Rodríguez Barreo:
</t>
        </r>
        <r>
          <rPr>
            <sz val="10"/>
            <color indexed="81"/>
            <rFont val="Tahoma"/>
            <family val="2"/>
          </rPr>
          <t>Responde a la georreferenciación de la meta que puede ser de geometría línea, punto o polígono, en este campo se deberá registrar el nombre el archivo adjunto (Shapefile, datos como coordenadas o dirección) y la fecha de entrega de la georreferenciación.</t>
        </r>
      </text>
    </comment>
    <comment ref="AK9" authorId="1" shapeId="0" xr:uid="{93FF27CC-9D94-428B-8616-5AAD7290FA52}">
      <text>
        <r>
          <rPr>
            <b/>
            <sz val="10"/>
            <color indexed="81"/>
            <rFont val="Tahoma"/>
            <family val="2"/>
          </rPr>
          <t xml:space="preserve">Paola Andrea Rodríguez Barrero:
</t>
        </r>
        <r>
          <rPr>
            <sz val="10"/>
            <color indexed="81"/>
            <rFont val="Tahoma"/>
            <family val="2"/>
          </rPr>
          <t xml:space="preserve">Área de influencia que abarca la inversión:
°Área intralocal (áreas específicas de parques, suelos entre otros)
°Localidad
°Supralocal más de una localidad (Cerros orientales, subcuenca, etc).
o Comentar la incidencia que se busca obtener con desarrollo de las acciones a ejecutar en el punto de inversión.
</t>
        </r>
      </text>
    </comment>
    <comment ref="AL9" authorId="1" shapeId="0" xr:uid="{6B227292-D650-476A-A6ED-DECA8149767A}">
      <text>
        <r>
          <rPr>
            <b/>
            <sz val="10"/>
            <color indexed="81"/>
            <rFont val="Tahoma"/>
            <family val="2"/>
          </rPr>
          <t xml:space="preserve">Paola Andrea Rodríguez Barrero:
</t>
        </r>
        <r>
          <rPr>
            <sz val="10"/>
            <color indexed="81"/>
            <rFont val="Tahoma"/>
            <family val="2"/>
          </rPr>
          <t xml:space="preserve">En este campo se registra si el punto de inversión está relacionado espacialmente con un polígono de mejoramiento ya sea por que se encuentra directamente en el área definida o si se encuentra en el área de influencia de la acción en el punto de inversión. </t>
        </r>
      </text>
    </comment>
    <comment ref="AM9" authorId="1" shapeId="0" xr:uid="{CDBAD58B-9E48-4ADB-8939-23277F1FDC77}">
      <text>
        <r>
          <rPr>
            <b/>
            <sz val="10"/>
            <color indexed="81"/>
            <rFont val="Tahoma"/>
            <family val="2"/>
          </rPr>
          <t xml:space="preserve">Paola Andrea Rodríguez Barrero:
</t>
        </r>
        <r>
          <rPr>
            <sz val="10"/>
            <color indexed="81"/>
            <rFont val="Tahoma"/>
            <family val="2"/>
          </rPr>
          <t xml:space="preserve">En este campo se registra si la acción en el punto de inversión apunta a una política pública. Ej: Política pública poblacional, diversidad, humedales, entre otras. </t>
        </r>
      </text>
    </comment>
    <comment ref="D10" authorId="0" shapeId="0" xr:uid="{2EFEC101-0269-4393-B21C-3A0FDBF160A8}">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1" authorId="0" shapeId="0" xr:uid="{61B1D269-790B-4152-A43F-0E42DC3DCAD3}">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2" authorId="0" shapeId="0" xr:uid="{6BAC6FB2-D3BE-4FC5-9A36-0ADD7864752C}">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3" authorId="0" shapeId="0" xr:uid="{525FDF34-16FC-4AFE-8F63-E76FFA315AB9}">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4" authorId="0" shapeId="0" xr:uid="{44961C81-15DF-4246-916D-71FF67A34A9D}">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5" authorId="0" shapeId="0" xr:uid="{0CE43820-E46B-4BED-B38E-84D91DA07E59}">
      <text>
        <r>
          <rPr>
            <b/>
            <sz val="9"/>
            <color indexed="81"/>
            <rFont val="Tahoma"/>
            <family val="2"/>
          </rPr>
          <t>YULIED.PENARANDA:</t>
        </r>
        <r>
          <rPr>
            <sz val="9"/>
            <color indexed="81"/>
            <rFont val="Tahoma"/>
            <family val="2"/>
          </rPr>
          <t xml:space="preserve">
Se suma los recursos presupuestales (vigencia + reservas)</t>
        </r>
      </text>
    </comment>
    <comment ref="D16" authorId="0" shapeId="0" xr:uid="{F59EE5CF-C11B-4361-80C5-671DE356105C}">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7" authorId="0" shapeId="0" xr:uid="{7CB7CA6A-0F3A-474D-A53F-590CDFBC03D4}">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8" authorId="0" shapeId="0" xr:uid="{F5520A90-89C0-479A-9CA7-241112C58C8A}">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9" authorId="0" shapeId="0" xr:uid="{EA040B38-A1C0-467F-AFAD-E4CFF886A065}">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20" authorId="0" shapeId="0" xr:uid="{B439822A-9821-4F74-B404-A9ABAD6DE646}">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21" authorId="0" shapeId="0" xr:uid="{DB4199AE-FE0F-4370-90E8-820C61E68294}">
      <text>
        <r>
          <rPr>
            <b/>
            <sz val="9"/>
            <color indexed="81"/>
            <rFont val="Tahoma"/>
            <family val="2"/>
          </rPr>
          <t>YULIED.PENARANDA:</t>
        </r>
        <r>
          <rPr>
            <sz val="9"/>
            <color indexed="81"/>
            <rFont val="Tahoma"/>
            <family val="2"/>
          </rPr>
          <t xml:space="preserve">
Se suma los recursos presupuestales (vigencia + reservas)</t>
        </r>
      </text>
    </comment>
    <comment ref="D22" authorId="0" shapeId="0" xr:uid="{FD001E06-2A05-4E3B-9AC4-DA401655021A}">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23" authorId="0" shapeId="0" xr:uid="{4EEFEE97-3FD1-4943-8D98-AD814B510EC8}">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24" authorId="0" shapeId="0" xr:uid="{4DA9AE0B-E6CA-4EF7-9978-8141801FCB26}">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25" authorId="0" shapeId="0" xr:uid="{04D7EEAA-ACC1-4087-B60D-55D4D035AF87}">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26" authorId="0" shapeId="0" xr:uid="{BDA9BDDE-ACB3-4010-83C7-E23AE74E765C}">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27" authorId="0" shapeId="0" xr:uid="{41E007C9-2465-4D73-86B2-D3A9884AF823}">
      <text>
        <r>
          <rPr>
            <b/>
            <sz val="9"/>
            <color indexed="81"/>
            <rFont val="Tahoma"/>
            <family val="2"/>
          </rPr>
          <t>YULIED.PENARANDA:</t>
        </r>
        <r>
          <rPr>
            <sz val="9"/>
            <color indexed="81"/>
            <rFont val="Tahoma"/>
            <family val="2"/>
          </rPr>
          <t xml:space="preserve">
Se suma los recursos presupuestales (vigencia + reservas)</t>
        </r>
      </text>
    </comment>
    <comment ref="D28" authorId="0" shapeId="0" xr:uid="{CC70207C-1A3C-457A-A941-500479D27321}">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29" authorId="0" shapeId="0" xr:uid="{418842E7-D4B5-4960-85FD-3679039FF76C}">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30" authorId="0" shapeId="0" xr:uid="{6FFDAAA2-4627-4557-840D-D7E92D3FD2F2}">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31" authorId="0" shapeId="0" xr:uid="{4B61C75A-4723-4DC8-B5EB-0CDEE6689442}">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32" authorId="0" shapeId="0" xr:uid="{212E7B97-DBDB-4306-B787-30B93C327DD7}">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33" authorId="0" shapeId="0" xr:uid="{7CC2EE93-8AAF-4824-803A-077CCE4AACE9}">
      <text>
        <r>
          <rPr>
            <b/>
            <sz val="9"/>
            <color indexed="81"/>
            <rFont val="Tahoma"/>
            <family val="2"/>
          </rPr>
          <t>YULIED.PENARANDA:</t>
        </r>
        <r>
          <rPr>
            <sz val="9"/>
            <color indexed="81"/>
            <rFont val="Tahoma"/>
            <family val="2"/>
          </rPr>
          <t xml:space="preserve">
Se suma los recursos presupuestales (vigencia + reservas)</t>
        </r>
      </text>
    </comment>
    <comment ref="D34" authorId="0" shapeId="0" xr:uid="{70141E4E-73CF-469E-AAA3-675407F48B54}">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35" authorId="0" shapeId="0" xr:uid="{54550DE9-4A55-43E4-BBD2-AA089BD4FD84}">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36" authorId="0" shapeId="0" xr:uid="{6B3A554B-25D6-4AB6-A83E-F5DE84A72C13}">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37" authorId="0" shapeId="0" xr:uid="{55318968-D05F-44FD-A1B8-FF645677902D}">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38" authorId="0" shapeId="0" xr:uid="{5FC7AC76-D62A-45AB-ABF3-A228F32A6FA5}">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39" authorId="0" shapeId="0" xr:uid="{B60950E7-9788-486A-8DDD-C6B856399A9D}">
      <text>
        <r>
          <rPr>
            <b/>
            <sz val="9"/>
            <color indexed="81"/>
            <rFont val="Tahoma"/>
            <family val="2"/>
          </rPr>
          <t>YULIED.PENARANDA:</t>
        </r>
        <r>
          <rPr>
            <sz val="9"/>
            <color indexed="81"/>
            <rFont val="Tahoma"/>
            <family val="2"/>
          </rPr>
          <t xml:space="preserve">
Se suma los recursos presupuestales (vigencia + reservas)</t>
        </r>
      </text>
    </comment>
    <comment ref="D40" authorId="0" shapeId="0" xr:uid="{B2EBEB64-8B93-4257-9F4E-0215463EA426}">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41" authorId="0" shapeId="0" xr:uid="{071332C7-841F-4335-9FDD-744A795F893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42" authorId="0" shapeId="0" xr:uid="{7BA40CAB-0F21-4BA8-81DE-9021EF253F6C}">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43" authorId="0" shapeId="0" xr:uid="{9F9B0118-0F15-4355-A17C-2704490BDE2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44" authorId="0" shapeId="0" xr:uid="{D138CD2A-6618-4775-A091-6CFFCC4E2F3D}">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45" authorId="0" shapeId="0" xr:uid="{B36A771B-C905-463E-B61A-AAE3F069D595}">
      <text>
        <r>
          <rPr>
            <b/>
            <sz val="9"/>
            <color indexed="81"/>
            <rFont val="Tahoma"/>
            <family val="2"/>
          </rPr>
          <t>YULIED.PENARANDA:</t>
        </r>
        <r>
          <rPr>
            <sz val="9"/>
            <color indexed="81"/>
            <rFont val="Tahoma"/>
            <family val="2"/>
          </rPr>
          <t xml:space="preserve">
Se suma los recursos presupuestales (vigencia + reservas)</t>
        </r>
      </text>
    </comment>
    <comment ref="D46" authorId="0" shapeId="0" xr:uid="{AB7B99EB-F0FD-49C3-9EA4-D86405933BDF}">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47" authorId="0" shapeId="0" xr:uid="{B87C1B29-EA16-4EA1-A992-3DE0FC2FBA7A}">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48" authorId="0" shapeId="0" xr:uid="{B1418BF4-6FE3-4378-97D3-95F8B59C4DA4}">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49" authorId="0" shapeId="0" xr:uid="{ED6F224B-75F0-484B-AAE3-F4C9F8AD5162}">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50" authorId="0" shapeId="0" xr:uid="{A7700246-2B85-48CA-BB23-2A44687EB105}">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51" authorId="0" shapeId="0" xr:uid="{961497DD-BC67-471F-9652-88E603D6CA32}">
      <text>
        <r>
          <rPr>
            <b/>
            <sz val="9"/>
            <color indexed="81"/>
            <rFont val="Tahoma"/>
            <family val="2"/>
          </rPr>
          <t>YULIED.PENARANDA:</t>
        </r>
        <r>
          <rPr>
            <sz val="9"/>
            <color indexed="81"/>
            <rFont val="Tahoma"/>
            <family val="2"/>
          </rPr>
          <t xml:space="preserve">
Se suma los recursos presupuestales (vigencia + reservas)</t>
        </r>
      </text>
    </comment>
    <comment ref="D52" authorId="0" shapeId="0" xr:uid="{0E735CF7-B097-42C1-97BE-C64AB349FD71}">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53" authorId="0" shapeId="0" xr:uid="{300D3533-20C0-4C38-A8BC-7BCF07657E1D}">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54" authorId="0" shapeId="0" xr:uid="{C283EE2A-5543-44A5-8DB5-91965F2EFAD5}">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55" authorId="0" shapeId="0" xr:uid="{2ADB2B8B-838F-4BD7-B75F-9B2B208649A7}">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56" authorId="0" shapeId="0" xr:uid="{C1B6BD30-DCAA-4B72-9183-C06FFE307ACA}">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57" authorId="0" shapeId="0" xr:uid="{4B79EC79-4C19-483E-B197-2EFB966E9B7A}">
      <text>
        <r>
          <rPr>
            <b/>
            <sz val="9"/>
            <color indexed="81"/>
            <rFont val="Tahoma"/>
            <family val="2"/>
          </rPr>
          <t>YULIED.PENARANDA:</t>
        </r>
        <r>
          <rPr>
            <sz val="9"/>
            <color indexed="81"/>
            <rFont val="Tahoma"/>
            <family val="2"/>
          </rPr>
          <t xml:space="preserve">
Se suma los recursos presupuestales (vigencia + reservas)</t>
        </r>
      </text>
    </comment>
    <comment ref="D58" authorId="0" shapeId="0" xr:uid="{99AA2084-7F68-4F38-A263-11C8BB4F8911}">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59" authorId="0" shapeId="0" xr:uid="{91BE692C-FAA3-488E-8F71-C11A3CB075B5}">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60" authorId="0" shapeId="0" xr:uid="{17CBDB81-9F82-4EE9-AF8B-F7B2193A8431}">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61" authorId="0" shapeId="0" xr:uid="{8752F9BC-A767-4C5D-A5E5-915BBEE3F71D}">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62" authorId="0" shapeId="0" xr:uid="{C552316E-58FB-499D-B507-1C8289F5677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63" authorId="0" shapeId="0" xr:uid="{2BC38BA9-311F-4144-8C2D-1B9A25BBA387}">
      <text>
        <r>
          <rPr>
            <b/>
            <sz val="9"/>
            <color indexed="81"/>
            <rFont val="Tahoma"/>
            <family val="2"/>
          </rPr>
          <t>YULIED.PENARANDA:</t>
        </r>
        <r>
          <rPr>
            <sz val="9"/>
            <color indexed="81"/>
            <rFont val="Tahoma"/>
            <family val="2"/>
          </rPr>
          <t xml:space="preserve">
Se suma los recursos presupuestales (vigencia + reservas)</t>
        </r>
      </text>
    </comment>
    <comment ref="D64" authorId="0" shapeId="0" xr:uid="{20EF948B-01C1-4E4B-A083-8A8D8CA2E84D}">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65" authorId="0" shapeId="0" xr:uid="{5B97929B-F503-4040-850E-C80AEB207FE4}">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66" authorId="0" shapeId="0" xr:uid="{62DF0EBD-3A05-4FF5-BA2F-12FEE3065DAC}">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67" authorId="0" shapeId="0" xr:uid="{AF523278-DF5C-48C7-BA2A-7E8A5AA3905D}">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68" authorId="0" shapeId="0" xr:uid="{D24A055E-5AD7-47C6-AF5B-7FAA2EA52B1A}">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69" authorId="0" shapeId="0" xr:uid="{56390166-0944-4FCB-92A1-E97638C2353B}">
      <text>
        <r>
          <rPr>
            <b/>
            <sz val="9"/>
            <color indexed="81"/>
            <rFont val="Tahoma"/>
            <family val="2"/>
          </rPr>
          <t>YULIED.PENARANDA:</t>
        </r>
        <r>
          <rPr>
            <sz val="9"/>
            <color indexed="81"/>
            <rFont val="Tahoma"/>
            <family val="2"/>
          </rPr>
          <t xml:space="preserve">
Se suma los recursos presupuestales (vigencia + reservas)</t>
        </r>
      </text>
    </comment>
    <comment ref="D70" authorId="0" shapeId="0" xr:uid="{58474925-CEC0-427E-A4F4-C6337D16163B}">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71" authorId="0" shapeId="0" xr:uid="{B5F2A505-13BA-4823-B3FA-393B83D4C2E6}">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72" authorId="0" shapeId="0" xr:uid="{9D603EC2-626F-47E7-89BD-4B1962D3766C}">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73" authorId="0" shapeId="0" xr:uid="{E7FE977B-924C-461B-9BCF-E56BF70A4ED5}">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74" authorId="0" shapeId="0" xr:uid="{FE9895D4-483C-4557-B991-7BAABFAA628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75" authorId="0" shapeId="0" xr:uid="{9B9DB542-989C-48DD-A82A-944050048F54}">
      <text>
        <r>
          <rPr>
            <b/>
            <sz val="9"/>
            <color indexed="81"/>
            <rFont val="Tahoma"/>
            <family val="2"/>
          </rPr>
          <t>YULIED.PENARANDA:</t>
        </r>
        <r>
          <rPr>
            <sz val="9"/>
            <color indexed="81"/>
            <rFont val="Tahoma"/>
            <family val="2"/>
          </rPr>
          <t xml:space="preserve">
Se suma los recursos presupuestales (vigencia + reservas)</t>
        </r>
      </text>
    </comment>
    <comment ref="D76" authorId="0" shapeId="0" xr:uid="{1347CA84-66D3-4CF2-BA85-FDCE1FCA0E27}">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77" authorId="0" shapeId="0" xr:uid="{D1FE9B04-25FC-4DE5-94B3-EA0BEECB0052}">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78" authorId="0" shapeId="0" xr:uid="{E3CD920B-7A3A-4959-81E8-F804D72F9B4A}">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79" authorId="0" shapeId="0" xr:uid="{E218CBEB-DDB6-427F-A61D-712FB4BC662A}">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80" authorId="0" shapeId="0" xr:uid="{C9024B09-1676-43D1-AFB3-B02B8D6C434D}">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81" authorId="0" shapeId="0" xr:uid="{93D4307C-4388-4846-AEE6-9B0C33CEE051}">
      <text>
        <r>
          <rPr>
            <b/>
            <sz val="9"/>
            <color indexed="81"/>
            <rFont val="Tahoma"/>
            <family val="2"/>
          </rPr>
          <t>YULIED.PENARANDA:</t>
        </r>
        <r>
          <rPr>
            <sz val="9"/>
            <color indexed="81"/>
            <rFont val="Tahoma"/>
            <family val="2"/>
          </rPr>
          <t xml:space="preserve">
Se suma los recursos presupuestales (vigencia + reservas)</t>
        </r>
      </text>
    </comment>
    <comment ref="D82" authorId="0" shapeId="0" xr:uid="{36DE250D-044D-48D2-95E0-0C8E70F3D97F}">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83" authorId="0" shapeId="0" xr:uid="{0A13842C-85AC-4CAD-8D51-BE7E0E3D1E16}">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84" authorId="0" shapeId="0" xr:uid="{E20205AF-CBC0-40F9-ABDD-78C2C76AE7B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85" authorId="0" shapeId="0" xr:uid="{EB1ADD7C-DC8E-4391-B422-FFD796785FF6}">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86" authorId="0" shapeId="0" xr:uid="{1AC49C51-FF72-41D5-83EA-3A4A315246F8}">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87" authorId="0" shapeId="0" xr:uid="{87B4F39F-8F29-4472-B42D-3C1378B5BE7E}">
      <text>
        <r>
          <rPr>
            <b/>
            <sz val="9"/>
            <color indexed="81"/>
            <rFont val="Tahoma"/>
            <family val="2"/>
          </rPr>
          <t>YULIED.PENARANDA:</t>
        </r>
        <r>
          <rPr>
            <sz val="9"/>
            <color indexed="81"/>
            <rFont val="Tahoma"/>
            <family val="2"/>
          </rPr>
          <t xml:space="preserve">
Se suma los recursos presupuestales (vigencia + reservas)</t>
        </r>
      </text>
    </comment>
    <comment ref="D88" authorId="0" shapeId="0" xr:uid="{59CC2FBE-982D-4D6B-8B12-F4C84B814D02}">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89" authorId="0" shapeId="0" xr:uid="{467A5B72-171D-4DD2-A301-657DD0AFA798}">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90" authorId="0" shapeId="0" xr:uid="{AF2907D7-CC16-4FD5-8302-DCFC8A470D7E}">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91" authorId="0" shapeId="0" xr:uid="{523C4E00-D4BE-4EEA-A297-525852501E68}">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92" authorId="0" shapeId="0" xr:uid="{C144E9C0-6358-4803-AFCC-9250B7616829}">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93" authorId="0" shapeId="0" xr:uid="{3C1EE087-6EAC-49D2-A040-F886BACCAB14}">
      <text>
        <r>
          <rPr>
            <b/>
            <sz val="9"/>
            <color indexed="81"/>
            <rFont val="Tahoma"/>
            <family val="2"/>
          </rPr>
          <t>YULIED.PENARANDA:</t>
        </r>
        <r>
          <rPr>
            <sz val="9"/>
            <color indexed="81"/>
            <rFont val="Tahoma"/>
            <family val="2"/>
          </rPr>
          <t xml:space="preserve">
Se suma los recursos presupuestales (vigencia + reservas)</t>
        </r>
      </text>
    </comment>
    <comment ref="D94" authorId="0" shapeId="0" xr:uid="{63E27159-D0E2-428F-97D8-D6A16F0A8B3A}">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95" authorId="0" shapeId="0" xr:uid="{2B659C2A-8311-499A-AE5E-B14A0A827B46}">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96" authorId="0" shapeId="0" xr:uid="{25199FD2-1854-473A-957C-4DB617BF4362}">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97" authorId="0" shapeId="0" xr:uid="{3B5EDCDF-C952-4EC6-B06D-8DECBAA7C2E2}">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98" authorId="0" shapeId="0" xr:uid="{2788F11E-875B-45C6-97DE-D6C8109A571D}">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99" authorId="0" shapeId="0" xr:uid="{4D8C769C-A866-4FC3-A279-4B6F6E5C3080}">
      <text>
        <r>
          <rPr>
            <b/>
            <sz val="9"/>
            <color indexed="81"/>
            <rFont val="Tahoma"/>
            <family val="2"/>
          </rPr>
          <t>YULIED.PENARANDA:</t>
        </r>
        <r>
          <rPr>
            <sz val="9"/>
            <color indexed="81"/>
            <rFont val="Tahoma"/>
            <family val="2"/>
          </rPr>
          <t xml:space="preserve">
Se suma los recursos presupuestales (vigencia + reservas)</t>
        </r>
      </text>
    </comment>
    <comment ref="D100" authorId="0" shapeId="0" xr:uid="{B40BB4C8-25DC-42EB-BEF0-0224B3AB3582}">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01" authorId="0" shapeId="0" xr:uid="{5D75A468-F5F5-4D5F-979F-E67BFD1353B7}">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02" authorId="0" shapeId="0" xr:uid="{5B27EAF7-3F80-49DC-9665-56E8282FE289}">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03" authorId="0" shapeId="0" xr:uid="{BB105253-1638-41E7-9FB2-B16B412B5AB8}">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04" authorId="0" shapeId="0" xr:uid="{8041A8FA-5DC0-44EE-9804-300D09D7E642}">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05" authorId="0" shapeId="0" xr:uid="{6601F891-0759-4266-A9A9-3862CBA041FF}">
      <text>
        <r>
          <rPr>
            <b/>
            <sz val="9"/>
            <color indexed="81"/>
            <rFont val="Tahoma"/>
            <family val="2"/>
          </rPr>
          <t>YULIED.PENARANDA:</t>
        </r>
        <r>
          <rPr>
            <sz val="9"/>
            <color indexed="81"/>
            <rFont val="Tahoma"/>
            <family val="2"/>
          </rPr>
          <t xml:space="preserve">
Se suma los recursos presupuestales (vigencia + reservas)</t>
        </r>
      </text>
    </comment>
    <comment ref="D106" authorId="0" shapeId="0" xr:uid="{F5753221-579B-4910-8D07-2DD66DF22C8A}">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07" authorId="0" shapeId="0" xr:uid="{4416097F-5F64-4516-9C4D-A3A42B2E1093}">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08" authorId="0" shapeId="0" xr:uid="{9EF3952E-CAF8-406E-900E-609F8E489E44}">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09" authorId="0" shapeId="0" xr:uid="{FC71580B-5704-498C-93DD-451311FD798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10" authorId="0" shapeId="0" xr:uid="{4D4B3503-790D-4345-85CE-6FEDBF4A0C78}">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11" authorId="0" shapeId="0" xr:uid="{B656C911-7DDD-44C4-8396-B143CA194DC0}">
      <text>
        <r>
          <rPr>
            <b/>
            <sz val="9"/>
            <color indexed="81"/>
            <rFont val="Tahoma"/>
            <family val="2"/>
          </rPr>
          <t>YULIED.PENARANDA:</t>
        </r>
        <r>
          <rPr>
            <sz val="9"/>
            <color indexed="81"/>
            <rFont val="Tahoma"/>
            <family val="2"/>
          </rPr>
          <t xml:space="preserve">
Se suma los recursos presupuestales (vigencia + reservas)</t>
        </r>
      </text>
    </comment>
    <comment ref="D112" authorId="0" shapeId="0" xr:uid="{2B8AF3EB-A44E-4866-856D-67C7D3947332}">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13" authorId="0" shapeId="0" xr:uid="{BCC2493C-2B0D-401E-89A8-0855198030CF}">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14" authorId="0" shapeId="0" xr:uid="{696A6A6F-5FC7-4428-AE1B-4302891D461E}">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15" authorId="0" shapeId="0" xr:uid="{3FFA4463-EA51-4FF1-8DFF-05257ADFEB41}">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16" authorId="0" shapeId="0" xr:uid="{FE519BD7-A637-462F-BEE5-04FBCC117E27}">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17" authorId="0" shapeId="0" xr:uid="{66E7A59E-CB43-4C05-8079-ABDACF32314E}">
      <text>
        <r>
          <rPr>
            <b/>
            <sz val="9"/>
            <color indexed="81"/>
            <rFont val="Tahoma"/>
            <family val="2"/>
          </rPr>
          <t>YULIED.PENARANDA:</t>
        </r>
        <r>
          <rPr>
            <sz val="9"/>
            <color indexed="81"/>
            <rFont val="Tahoma"/>
            <family val="2"/>
          </rPr>
          <t xml:space="preserve">
Se suma los recursos presupuestales (vigencia + reservas)</t>
        </r>
      </text>
    </comment>
    <comment ref="D118" authorId="0" shapeId="0" xr:uid="{2C2B6A03-3B7A-446C-AA8D-F60CB110DC4B}">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19" authorId="0" shapeId="0" xr:uid="{DAD44016-6C9B-4B93-BFBB-70F5B7EBDCCA}">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20" authorId="0" shapeId="0" xr:uid="{D615C914-29A6-4A31-9035-47FC7A8CC0C3}">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21" authorId="0" shapeId="0" xr:uid="{62173389-7B66-438B-8673-3D53C312A3B5}">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22" authorId="0" shapeId="0" xr:uid="{964DA27D-4887-4A04-AC43-B9E5EE4458CE}">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23" authorId="0" shapeId="0" xr:uid="{5E62EF09-0883-4411-AFE3-69DCA5ED3F38}">
      <text>
        <r>
          <rPr>
            <b/>
            <sz val="9"/>
            <color indexed="81"/>
            <rFont val="Tahoma"/>
            <family val="2"/>
          </rPr>
          <t>YULIED.PENARANDA:</t>
        </r>
        <r>
          <rPr>
            <sz val="9"/>
            <color indexed="81"/>
            <rFont val="Tahoma"/>
            <family val="2"/>
          </rPr>
          <t xml:space="preserve">
Se suma los recursos presupuestales (vigencia + reservas)</t>
        </r>
      </text>
    </comment>
    <comment ref="D124" authorId="0" shapeId="0" xr:uid="{F63E6CF2-2BCB-4DBD-B26B-BCC8678E232D}">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25" authorId="0" shapeId="0" xr:uid="{14578917-63C2-4AE4-8306-4CD9609F5526}">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26" authorId="0" shapeId="0" xr:uid="{A8881455-9782-4198-9D6B-D2749BF02777}">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27" authorId="0" shapeId="0" xr:uid="{1A0D7335-802F-42CA-AECB-75800136715F}">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28" authorId="0" shapeId="0" xr:uid="{57593523-2C91-4B3D-A2D8-4BF0C0C0CEAB}">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29" authorId="0" shapeId="0" xr:uid="{A5990EAF-C621-4A90-9318-91F5F3B53C8A}">
      <text>
        <r>
          <rPr>
            <b/>
            <sz val="9"/>
            <color indexed="81"/>
            <rFont val="Tahoma"/>
            <family val="2"/>
          </rPr>
          <t>YULIED.PENARANDA:</t>
        </r>
        <r>
          <rPr>
            <sz val="9"/>
            <color indexed="81"/>
            <rFont val="Tahoma"/>
            <family val="2"/>
          </rPr>
          <t xml:space="preserve">
Se suma los recursos presupuestales (vigencia + reservas)</t>
        </r>
      </text>
    </comment>
    <comment ref="D130" authorId="0" shapeId="0" xr:uid="{DA9B6ED7-16C9-44FB-AA24-124343A24F0B}">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31" authorId="0" shapeId="0" xr:uid="{82EA2E21-6E4F-4B5B-8BA8-83B251CE24E6}">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32" authorId="0" shapeId="0" xr:uid="{36A536D1-C50B-4D77-8B63-70498B3FC78E}">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33" authorId="0" shapeId="0" xr:uid="{657380E1-E719-4624-B135-B71A1176AE7F}">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34" authorId="0" shapeId="0" xr:uid="{489801D1-5C9F-4E6A-9EEC-C5713AFF985D}">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35" authorId="0" shapeId="0" xr:uid="{A0FCA023-9C33-4971-AD88-373A29E66851}">
      <text>
        <r>
          <rPr>
            <b/>
            <sz val="9"/>
            <color indexed="81"/>
            <rFont val="Tahoma"/>
            <family val="2"/>
          </rPr>
          <t>YULIED.PENARANDA:</t>
        </r>
        <r>
          <rPr>
            <sz val="9"/>
            <color indexed="81"/>
            <rFont val="Tahoma"/>
            <family val="2"/>
          </rPr>
          <t xml:space="preserve">
Se suma los recursos presupuestales (vigencia + reservas)</t>
        </r>
      </text>
    </comment>
    <comment ref="D136" authorId="0" shapeId="0" xr:uid="{84901F50-15D1-4C72-B1CE-64880B86D893}">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37" authorId="0" shapeId="0" xr:uid="{F64C42AB-E1E2-430A-A412-ACAD1B235D8E}">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38" authorId="0" shapeId="0" xr:uid="{8F94AB50-2055-4155-9FDD-5D18AD86DC37}">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39" authorId="0" shapeId="0" xr:uid="{7A7E8C4C-0DFF-4333-84A4-951CFC4EC608}">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40" authorId="0" shapeId="0" xr:uid="{72450626-92F2-49FF-BECD-12431FC84987}">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41" authorId="0" shapeId="0" xr:uid="{CD637B0F-9895-40B6-A803-B0CFCECF9679}">
      <text>
        <r>
          <rPr>
            <b/>
            <sz val="9"/>
            <color indexed="81"/>
            <rFont val="Tahoma"/>
            <family val="2"/>
          </rPr>
          <t>YULIED.PENARANDA:</t>
        </r>
        <r>
          <rPr>
            <sz val="9"/>
            <color indexed="81"/>
            <rFont val="Tahoma"/>
            <family val="2"/>
          </rPr>
          <t xml:space="preserve">
Se suma los recursos presupuestales (vigencia + reservas)</t>
        </r>
      </text>
    </comment>
    <comment ref="D142" authorId="0" shapeId="0" xr:uid="{7019B2A9-08AB-4353-A7D5-252ADEEC4BA2}">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43" authorId="0" shapeId="0" xr:uid="{CD37163A-59F1-411C-8B66-2CDA248F0CA2}">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44" authorId="0" shapeId="0" xr:uid="{FD01A679-464C-4650-A678-9DFDC4A196D3}">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45" authorId="0" shapeId="0" xr:uid="{49198DE3-F812-460E-B82D-15A0C480B008}">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46" authorId="0" shapeId="0" xr:uid="{29B4C26F-C80E-4C80-82D6-D5D408CE11FF}">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47" authorId="0" shapeId="0" xr:uid="{C59BDE4D-C143-4032-A09E-6E4F350B41F3}">
      <text>
        <r>
          <rPr>
            <b/>
            <sz val="9"/>
            <color indexed="81"/>
            <rFont val="Tahoma"/>
            <family val="2"/>
          </rPr>
          <t>YULIED.PENARANDA:</t>
        </r>
        <r>
          <rPr>
            <sz val="9"/>
            <color indexed="81"/>
            <rFont val="Tahoma"/>
            <family val="2"/>
          </rPr>
          <t xml:space="preserve">
Se suma los recursos presupuestales (vigencia + reservas)</t>
        </r>
      </text>
    </comment>
    <comment ref="D148" authorId="0" shapeId="0" xr:uid="{DDF16612-C989-44BE-886D-BDC07E88648D}">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49" authorId="0" shapeId="0" xr:uid="{65DB12B6-0663-431A-8A44-5DF078C6C8AE}">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50" authorId="0" shapeId="0" xr:uid="{8D3BF139-6CDF-4E57-9575-53C66C5DD383}">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51" authorId="0" shapeId="0" xr:uid="{7F653A32-56CC-47BC-8F9D-C955B7440A31}">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52" authorId="0" shapeId="0" xr:uid="{DE42EA55-CCD5-4210-B37C-DD94E8A812CA}">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53" authorId="0" shapeId="0" xr:uid="{9BE56DA5-E294-4B4E-A9EA-C84C909221C1}">
      <text>
        <r>
          <rPr>
            <b/>
            <sz val="9"/>
            <color indexed="81"/>
            <rFont val="Tahoma"/>
            <family val="2"/>
          </rPr>
          <t>YULIED.PENARANDA:</t>
        </r>
        <r>
          <rPr>
            <sz val="9"/>
            <color indexed="81"/>
            <rFont val="Tahoma"/>
            <family val="2"/>
          </rPr>
          <t xml:space="preserve">
Se suma los recursos presupuestales (vigencia + reservas)</t>
        </r>
      </text>
    </comment>
    <comment ref="D154" authorId="0" shapeId="0" xr:uid="{F1C95723-C22C-4EA5-9FFB-8A26FB046765}">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55" authorId="0" shapeId="0" xr:uid="{41679EA7-B7F4-41D8-87BF-A2803CD1F7DE}">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56" authorId="0" shapeId="0" xr:uid="{7CFC5564-D598-4807-859B-A53262DEB277}">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57" authorId="0" shapeId="0" xr:uid="{23DD7EED-BF4D-467F-B323-A2AD6E60AFA4}">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58" authorId="0" shapeId="0" xr:uid="{74724E59-129F-42D5-8069-F96F578C613B}">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59" authorId="0" shapeId="0" xr:uid="{D9207F4F-A392-4D52-A38D-CC168DDD0328}">
      <text>
        <r>
          <rPr>
            <b/>
            <sz val="9"/>
            <color indexed="81"/>
            <rFont val="Tahoma"/>
            <family val="2"/>
          </rPr>
          <t>YULIED.PENARANDA:</t>
        </r>
        <r>
          <rPr>
            <sz val="9"/>
            <color indexed="81"/>
            <rFont val="Tahoma"/>
            <family val="2"/>
          </rPr>
          <t xml:space="preserve">
Se suma los recursos presupuestales (vigencia + reservas)</t>
        </r>
      </text>
    </comment>
    <comment ref="D160" authorId="0" shapeId="0" xr:uid="{56EA0329-2FDD-46E7-B1FF-BB1688D8D57B}">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61" authorId="0" shapeId="0" xr:uid="{303F7F16-9B2A-4A46-AD6C-AF9127589531}">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62" authorId="0" shapeId="0" xr:uid="{9B203F65-11D0-4BBF-BBE9-2F87E588F68D}">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63" authorId="0" shapeId="0" xr:uid="{05967737-446E-461E-8FA7-A9314A028361}">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64" authorId="0" shapeId="0" xr:uid="{1DE03278-56CA-4207-AB55-A0EE9B4251B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65" authorId="0" shapeId="0" xr:uid="{121AA689-C49C-4E53-9671-527AEB07249A}">
      <text>
        <r>
          <rPr>
            <b/>
            <sz val="9"/>
            <color indexed="81"/>
            <rFont val="Tahoma"/>
            <family val="2"/>
          </rPr>
          <t>YULIED.PENARANDA:</t>
        </r>
        <r>
          <rPr>
            <sz val="9"/>
            <color indexed="81"/>
            <rFont val="Tahoma"/>
            <family val="2"/>
          </rPr>
          <t xml:space="preserve">
Se suma los recursos presupuestales (vigencia + reservas)</t>
        </r>
      </text>
    </comment>
    <comment ref="D166" authorId="0" shapeId="0" xr:uid="{BE3ED416-7986-419B-982E-C8AF4679234E}">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67" authorId="0" shapeId="0" xr:uid="{FD9CAFF5-299D-406F-8AA4-702640007D28}">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68" authorId="0" shapeId="0" xr:uid="{25A13B81-4193-40D1-9C57-7E332D0EC7A2}">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69" authorId="0" shapeId="0" xr:uid="{65FB57B8-5D84-4701-A370-377F47DB3539}">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70" authorId="0" shapeId="0" xr:uid="{796E8DB6-6741-4BA5-ACDE-EDCD2809645A}">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71" authorId="0" shapeId="0" xr:uid="{C19371FE-82E1-44B7-B2CD-16089D89D588}">
      <text>
        <r>
          <rPr>
            <b/>
            <sz val="9"/>
            <color indexed="81"/>
            <rFont val="Tahoma"/>
            <family val="2"/>
          </rPr>
          <t>YULIED.PENARANDA:</t>
        </r>
        <r>
          <rPr>
            <sz val="9"/>
            <color indexed="81"/>
            <rFont val="Tahoma"/>
            <family val="2"/>
          </rPr>
          <t xml:space="preserve">
Se suma los recursos presupuestales (vigencia + reservas)</t>
        </r>
      </text>
    </comment>
    <comment ref="D172" authorId="0" shapeId="0" xr:uid="{702B7421-14C6-4811-9ED0-6CC6A4525B3E}">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73" authorId="0" shapeId="0" xr:uid="{8829F60D-4DA2-4787-A275-5DE4499331E7}">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74" authorId="0" shapeId="0" xr:uid="{F91EF593-0975-4CCE-AAF2-EAC85A0C0B2B}">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75" authorId="0" shapeId="0" xr:uid="{1D3D699D-D922-44F0-98D9-040A09A484AE}">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76" authorId="0" shapeId="0" xr:uid="{C5517561-4C52-4765-9095-1C473B80F363}">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77" authorId="0" shapeId="0" xr:uid="{B2505832-C9D6-4D8E-AF98-7D9915A63E62}">
      <text>
        <r>
          <rPr>
            <b/>
            <sz val="9"/>
            <color indexed="81"/>
            <rFont val="Tahoma"/>
            <family val="2"/>
          </rPr>
          <t>YULIED.PENARANDA:</t>
        </r>
        <r>
          <rPr>
            <sz val="9"/>
            <color indexed="81"/>
            <rFont val="Tahoma"/>
            <family val="2"/>
          </rPr>
          <t xml:space="preserve">
Se suma los recursos presupuestales (vigencia + reservas)</t>
        </r>
      </text>
    </comment>
    <comment ref="D178" authorId="0" shapeId="0" xr:uid="{27709A77-A764-41E7-B162-032BAC79D8EA}">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79" authorId="0" shapeId="0" xr:uid="{9EE63D8B-8B35-45B8-A01A-8C63FE19EE3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80" authorId="0" shapeId="0" xr:uid="{F4A82F80-DFE9-46E4-9E21-ABC6FE915C2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81" authorId="0" shapeId="0" xr:uid="{515EDBD2-8411-4C2A-A328-48B63100E3D5}">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82" authorId="0" shapeId="0" xr:uid="{8946F6B7-3121-4CF3-A030-F78DB6B6A52D}">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83" authorId="0" shapeId="0" xr:uid="{457E2820-7A43-4000-92F4-E6BE0CAC129E}">
      <text>
        <r>
          <rPr>
            <b/>
            <sz val="9"/>
            <color indexed="81"/>
            <rFont val="Tahoma"/>
            <family val="2"/>
          </rPr>
          <t>YULIED.PENARANDA:</t>
        </r>
        <r>
          <rPr>
            <sz val="9"/>
            <color indexed="81"/>
            <rFont val="Tahoma"/>
            <family val="2"/>
          </rPr>
          <t xml:space="preserve">
Se suma los recursos presupuestales (vigencia + reservas)</t>
        </r>
      </text>
    </comment>
    <comment ref="D184" authorId="0" shapeId="0" xr:uid="{1FCD1E3E-0DBC-4ACE-92C0-7D043ADAEC8B}">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85" authorId="0" shapeId="0" xr:uid="{0CCC24A1-20FA-442A-93AD-5BEE3EF2A669}">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86" authorId="0" shapeId="0" xr:uid="{E39BC583-9A7C-4224-A978-19248744A4D6}">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87" authorId="0" shapeId="0" xr:uid="{8D40C88B-FD72-4201-86B5-07BDC44271A9}">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88" authorId="0" shapeId="0" xr:uid="{886A334E-A1F8-4E24-AA32-F347520CAEE4}">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89" authorId="0" shapeId="0" xr:uid="{BC129931-40EC-4984-8012-3AE53667627D}">
      <text>
        <r>
          <rPr>
            <b/>
            <sz val="9"/>
            <color indexed="81"/>
            <rFont val="Tahoma"/>
            <family val="2"/>
          </rPr>
          <t>YULIED.PENARANDA:</t>
        </r>
        <r>
          <rPr>
            <sz val="9"/>
            <color indexed="81"/>
            <rFont val="Tahoma"/>
            <family val="2"/>
          </rPr>
          <t xml:space="preserve">
Se suma los recursos presupuestales (vigencia + reservas)</t>
        </r>
      </text>
    </comment>
    <comment ref="D190" authorId="0" shapeId="0" xr:uid="{CAC80EB6-ECA2-4913-A89D-7DD16E16C0CA}">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91" authorId="0" shapeId="0" xr:uid="{DEB693EC-C3C1-4941-AA18-E8AC0D368622}">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92" authorId="0" shapeId="0" xr:uid="{818C4ED8-36D2-4A8F-8EA8-86C881132EE7}">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93" authorId="0" shapeId="0" xr:uid="{D7B3B334-8B91-4CCB-8E5D-55E127F3FE1E}">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194" authorId="0" shapeId="0" xr:uid="{0FB288CB-C4C3-4007-BE84-FABC16BD90C7}">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195" authorId="0" shapeId="0" xr:uid="{F6B43C99-E076-4C3A-9189-DBD3D77E7507}">
      <text>
        <r>
          <rPr>
            <b/>
            <sz val="9"/>
            <color indexed="81"/>
            <rFont val="Tahoma"/>
            <family val="2"/>
          </rPr>
          <t>YULIED.PENARANDA:</t>
        </r>
        <r>
          <rPr>
            <sz val="9"/>
            <color indexed="81"/>
            <rFont val="Tahoma"/>
            <family val="2"/>
          </rPr>
          <t xml:space="preserve">
Se suma los recursos presupuestales (vigencia + reservas)</t>
        </r>
      </text>
    </comment>
    <comment ref="D196" authorId="0" shapeId="0" xr:uid="{80464681-D9D5-487D-AB1A-BE4E0C2B1ED4}">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197" authorId="0" shapeId="0" xr:uid="{EA96907D-E130-4705-9375-1C85FD7D4C1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198" authorId="0" shapeId="0" xr:uid="{90D21C52-40ED-4224-981B-93A8FB6DBF9F}">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199" authorId="0" shapeId="0" xr:uid="{9CAB2346-A0F6-4010-9BF6-5918408EF148}">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200" authorId="0" shapeId="0" xr:uid="{439A565B-5DAE-4CAB-B9D3-180BBC3E212B}">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201" authorId="0" shapeId="0" xr:uid="{612E5F6F-9066-4B97-971B-21D961A25338}">
      <text>
        <r>
          <rPr>
            <b/>
            <sz val="9"/>
            <color indexed="81"/>
            <rFont val="Tahoma"/>
            <family val="2"/>
          </rPr>
          <t>YULIED.PENARANDA:</t>
        </r>
        <r>
          <rPr>
            <sz val="9"/>
            <color indexed="81"/>
            <rFont val="Tahoma"/>
            <family val="2"/>
          </rPr>
          <t xml:space="preserve">
Se suma los recursos presupuestales (vigencia + reservas)</t>
        </r>
      </text>
    </comment>
    <comment ref="D202" authorId="0" shapeId="0" xr:uid="{DCF03089-A4D7-45D9-A608-415B8A5B4933}">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203" authorId="0" shapeId="0" xr:uid="{7C539036-3F6C-4370-9EBD-40F59C96E765}">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204" authorId="0" shapeId="0" xr:uid="{15FF922C-EA7F-491A-8139-2F98B56C274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205" authorId="0" shapeId="0" xr:uid="{47FF497E-A2C0-42F5-8D76-710CB2FE9865}">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206" authorId="0" shapeId="0" xr:uid="{B80E5C66-0EFB-4D61-969B-F1535BDDE66F}">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207" authorId="0" shapeId="0" xr:uid="{15D63585-C834-40F8-B447-5E327323512E}">
      <text>
        <r>
          <rPr>
            <b/>
            <sz val="9"/>
            <color indexed="81"/>
            <rFont val="Tahoma"/>
            <family val="2"/>
          </rPr>
          <t>YULIED.PENARANDA:</t>
        </r>
        <r>
          <rPr>
            <sz val="9"/>
            <color indexed="81"/>
            <rFont val="Tahoma"/>
            <family val="2"/>
          </rPr>
          <t xml:space="preserve">
Se suma los recursos presupuestales (vigencia + reservas)</t>
        </r>
      </text>
    </comment>
    <comment ref="D208" authorId="0" shapeId="0" xr:uid="{2D4D7EAA-BD72-42E5-B738-F981C8DE8096}">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209" authorId="0" shapeId="0" xr:uid="{8C56C658-CA03-42C3-A824-FC17BE401402}">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210" authorId="0" shapeId="0" xr:uid="{15502BE6-7CE8-4850-A8DD-0793B95648F4}">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211" authorId="0" shapeId="0" xr:uid="{E0781BF8-08F4-48E2-8C03-469F8E9A34DD}">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212" authorId="0" shapeId="0" xr:uid="{B5C44626-3566-4CD7-BA90-BB6E27D408FF}">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213" authorId="0" shapeId="0" xr:uid="{AC1CA421-D51B-4E10-A377-63E8108D3F50}">
      <text>
        <r>
          <rPr>
            <b/>
            <sz val="9"/>
            <color indexed="81"/>
            <rFont val="Tahoma"/>
            <family val="2"/>
          </rPr>
          <t>YULIED.PENARANDA:</t>
        </r>
        <r>
          <rPr>
            <sz val="9"/>
            <color indexed="81"/>
            <rFont val="Tahoma"/>
            <family val="2"/>
          </rPr>
          <t xml:space="preserve">
Se suma los recursos presupuestales (vigencia + reservas)</t>
        </r>
      </text>
    </comment>
    <comment ref="D214" authorId="0" shapeId="0" xr:uid="{9B79E99B-F4CF-40E0-849E-62019A342745}">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215" authorId="0" shapeId="0" xr:uid="{F909D32D-A951-488A-A439-9F7D28087637}">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216" authorId="0" shapeId="0" xr:uid="{6EC932A3-C0D7-4A7D-953A-7F71838E1086}">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217" authorId="0" shapeId="0" xr:uid="{55CEF7F9-3904-4B03-9B1C-5A5725199B36}">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218" authorId="0" shapeId="0" xr:uid="{1C9745BC-24A8-4003-B014-63A477059FC6}">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219" authorId="0" shapeId="0" xr:uid="{A011F601-122B-43BD-B754-BEBE8B2BA788}">
      <text>
        <r>
          <rPr>
            <b/>
            <sz val="9"/>
            <color indexed="81"/>
            <rFont val="Tahoma"/>
            <family val="2"/>
          </rPr>
          <t>YULIED.PENARANDA:</t>
        </r>
        <r>
          <rPr>
            <sz val="9"/>
            <color indexed="81"/>
            <rFont val="Tahoma"/>
            <family val="2"/>
          </rPr>
          <t xml:space="preserve">
Se suma los recursos presupuestales (vigencia + reservas)</t>
        </r>
      </text>
    </comment>
    <comment ref="D220" authorId="0" shapeId="0" xr:uid="{FB2C54DA-E033-4014-A9C4-C565E054A579}">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221" authorId="0" shapeId="0" xr:uid="{9B17EFFC-44B1-44DE-ACDC-88142932DB8B}">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222" authorId="0" shapeId="0" xr:uid="{B3E06DB8-8596-4124-A4CF-79BF57ED94BE}">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223" authorId="0" shapeId="0" xr:uid="{3E8CA9BB-352D-4BCB-AD15-B7C227D32F96}">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224" authorId="0" shapeId="0" xr:uid="{65D53286-86D4-492D-B565-24C97328B6A6}">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225" authorId="0" shapeId="0" xr:uid="{B3E99D26-4084-4F7A-A1DD-F1BA5BF53F13}">
      <text>
        <r>
          <rPr>
            <b/>
            <sz val="9"/>
            <color indexed="81"/>
            <rFont val="Tahoma"/>
            <family val="2"/>
          </rPr>
          <t>YULIED.PENARANDA:</t>
        </r>
        <r>
          <rPr>
            <sz val="9"/>
            <color indexed="81"/>
            <rFont val="Tahoma"/>
            <family val="2"/>
          </rPr>
          <t xml:space="preserve">
Se suma los recursos presupuestales (vigencia + reservas)</t>
        </r>
      </text>
    </comment>
    <comment ref="D226" authorId="0" shapeId="0" xr:uid="{DE9FC9A3-6762-426A-B36B-D5F2F69D2BB5}">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227" authorId="0" shapeId="0" xr:uid="{0F13A9D3-24E1-42F5-9D6A-C233E0436E6A}">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228" authorId="0" shapeId="0" xr:uid="{017F6178-A36E-449A-9BCD-8C485CBA9233}">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229" authorId="0" shapeId="0" xr:uid="{6ED78607-4E12-40EE-9E14-449725092425}">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230" authorId="0" shapeId="0" xr:uid="{076C5CB7-B410-49D8-A7E1-63301E4FDE92}">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231" authorId="0" shapeId="0" xr:uid="{E01390DF-F84A-4E1F-8C3A-BCF3F3374490}">
      <text>
        <r>
          <rPr>
            <b/>
            <sz val="9"/>
            <color indexed="81"/>
            <rFont val="Tahoma"/>
            <family val="2"/>
          </rPr>
          <t>YULIED.PENARANDA:</t>
        </r>
        <r>
          <rPr>
            <sz val="9"/>
            <color indexed="81"/>
            <rFont val="Tahoma"/>
            <family val="2"/>
          </rPr>
          <t xml:space="preserve">
Se suma los recursos presupuestales (vigencia + reservas)</t>
        </r>
      </text>
    </comment>
    <comment ref="D232" authorId="0" shapeId="0" xr:uid="{4ABBFE85-94C7-4418-AC00-9F4E1615BFB2}">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233" authorId="0" shapeId="0" xr:uid="{3E26ED6A-BF3C-4450-8752-52C1DAC41AB6}">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234" authorId="0" shapeId="0" xr:uid="{E5362F5A-4D3F-4170-A292-93C496778381}">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235" authorId="0" shapeId="0" xr:uid="{86E707AD-B096-445C-8B12-5A1D5B5620D1}">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236" authorId="0" shapeId="0" xr:uid="{D0FA8A8B-5201-43B6-8A9D-C3359850AC1B}">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237" authorId="0" shapeId="0" xr:uid="{B43A858B-8A0D-4272-82FD-40AA37774A0F}">
      <text>
        <r>
          <rPr>
            <b/>
            <sz val="9"/>
            <color indexed="81"/>
            <rFont val="Tahoma"/>
            <family val="2"/>
          </rPr>
          <t>YULIED.PENARANDA:</t>
        </r>
        <r>
          <rPr>
            <sz val="9"/>
            <color indexed="81"/>
            <rFont val="Tahoma"/>
            <family val="2"/>
          </rPr>
          <t xml:space="preserve">
Se suma los recursos presupuestales (vigencia + reservas)</t>
        </r>
      </text>
    </comment>
    <comment ref="D238" authorId="0" shapeId="0" xr:uid="{2693FCD4-21DE-4F14-B9D1-1B7E53C68837}">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239" authorId="0" shapeId="0" xr:uid="{19283C21-562B-4CA0-B3E4-7C2A15EF6378}">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240" authorId="0" shapeId="0" xr:uid="{50466B00-67F9-429F-8C8D-C1B2FD9B27F3}">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241" authorId="0" shapeId="0" xr:uid="{03498999-94D4-4236-B5FB-35B0CCA30794}">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242" authorId="0" shapeId="0" xr:uid="{8C91D0AB-B31A-4BDB-8733-648A19C17144}">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243" authorId="0" shapeId="0" xr:uid="{765B1CD4-B825-4ACC-9E43-C3AE9870910E}">
      <text>
        <r>
          <rPr>
            <b/>
            <sz val="9"/>
            <color indexed="81"/>
            <rFont val="Tahoma"/>
            <family val="2"/>
          </rPr>
          <t>YULIED.PENARANDA:</t>
        </r>
        <r>
          <rPr>
            <sz val="9"/>
            <color indexed="81"/>
            <rFont val="Tahoma"/>
            <family val="2"/>
          </rPr>
          <t xml:space="preserve">
Se suma los recursos presupuestales (vigencia + reservas)</t>
        </r>
      </text>
    </comment>
    <comment ref="D244" authorId="0" shapeId="0" xr:uid="{7053E68F-EA6A-43B5-AC20-EF46ACD98A29}">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245" authorId="0" shapeId="0" xr:uid="{55CEFF46-3B80-4D59-8953-E5A034245DC2}">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246" authorId="0" shapeId="0" xr:uid="{EFA63487-84D7-47F3-97A1-E15F73BDC535}">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247" authorId="0" shapeId="0" xr:uid="{81BE00A2-5D95-4DF5-A6E8-126A73B32696}">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248" authorId="0" shapeId="0" xr:uid="{8C46D9E5-09E6-4E8C-A632-30101E53CF7D}">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249" authorId="0" shapeId="0" xr:uid="{5F346F06-7527-4777-87D4-C258DF20C521}">
      <text>
        <r>
          <rPr>
            <b/>
            <sz val="9"/>
            <color indexed="81"/>
            <rFont val="Tahoma"/>
            <family val="2"/>
          </rPr>
          <t>YULIED.PENARANDA:</t>
        </r>
        <r>
          <rPr>
            <sz val="9"/>
            <color indexed="81"/>
            <rFont val="Tahoma"/>
            <family val="2"/>
          </rPr>
          <t xml:space="preserve">
Se suma los recursos presupuestales (vigencia + reservas)</t>
        </r>
      </text>
    </comment>
    <comment ref="D250" authorId="0" shapeId="0" xr:uid="{15DFB2A1-62D8-425F-884E-297A131D1E65}">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251" authorId="0" shapeId="0" xr:uid="{FCF3056D-06E3-4107-972B-899A0037A211}">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252" authorId="0" shapeId="0" xr:uid="{8ADDE7C3-A776-4F47-AE47-51559E52B1D4}">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253" authorId="0" shapeId="0" xr:uid="{6DCD59AC-A673-4004-9547-2D78BB93D2DC}">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254" authorId="0" shapeId="0" xr:uid="{08F544D2-4965-47D0-BE8A-4CFB653485E6}">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255" authorId="0" shapeId="0" xr:uid="{A21E1201-0C1D-482E-A4D3-DE366AFD83A8}">
      <text>
        <r>
          <rPr>
            <b/>
            <sz val="9"/>
            <color indexed="81"/>
            <rFont val="Tahoma"/>
            <family val="2"/>
          </rPr>
          <t>YULIED.PENARANDA:</t>
        </r>
        <r>
          <rPr>
            <sz val="9"/>
            <color indexed="81"/>
            <rFont val="Tahoma"/>
            <family val="2"/>
          </rPr>
          <t xml:space="preserve">
Se suma los recursos presupuestales (vigencia + reservas)</t>
        </r>
      </text>
    </comment>
    <comment ref="D256" authorId="0" shapeId="0" xr:uid="{3DD9F010-3339-4CC6-BE84-7E0EC95A9399}">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257" authorId="0" shapeId="0" xr:uid="{81EE4118-459B-45F5-B4C8-3AD5B456A35F}">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258" authorId="0" shapeId="0" xr:uid="{77D50BD3-3B68-414E-937B-3D2073CA5BB1}">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259" authorId="0" shapeId="0" xr:uid="{4D190548-5C5D-467B-BBA5-0CA28154EA7A}">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260" authorId="0" shapeId="0" xr:uid="{4A909952-7DF2-4363-8EF6-3BEFBB3C3252}">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261" authorId="0" shapeId="0" xr:uid="{AB099CD5-43AC-4D37-81D8-08938298592F}">
      <text>
        <r>
          <rPr>
            <b/>
            <sz val="9"/>
            <color indexed="81"/>
            <rFont val="Tahoma"/>
            <family val="2"/>
          </rPr>
          <t>YULIED.PENARANDA:</t>
        </r>
        <r>
          <rPr>
            <sz val="9"/>
            <color indexed="81"/>
            <rFont val="Tahoma"/>
            <family val="2"/>
          </rPr>
          <t xml:space="preserve">
Se suma los recursos presupuestales (vigencia + reservas)</t>
        </r>
      </text>
    </comment>
    <comment ref="D262" authorId="0" shapeId="0" xr:uid="{0037780B-40F9-47D0-8933-6C4D22010C45}">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263" authorId="0" shapeId="0" xr:uid="{1EADDDE6-24F1-43A4-969F-4DC1E472FA9B}">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264" authorId="0" shapeId="0" xr:uid="{C2767CFF-E186-4701-8C34-D5DF87F654A9}">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265" authorId="0" shapeId="0" xr:uid="{710A3E22-5710-4378-9019-E43EE084BD6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266" authorId="0" shapeId="0" xr:uid="{EEB64791-2143-42E4-AA99-BCF5B778F4B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267" authorId="0" shapeId="0" xr:uid="{89938137-CC12-4989-99EB-7B80D4D96DD7}">
      <text>
        <r>
          <rPr>
            <b/>
            <sz val="9"/>
            <color indexed="81"/>
            <rFont val="Tahoma"/>
            <family val="2"/>
          </rPr>
          <t>YULIED.PENARANDA:</t>
        </r>
        <r>
          <rPr>
            <sz val="9"/>
            <color indexed="81"/>
            <rFont val="Tahoma"/>
            <family val="2"/>
          </rPr>
          <t xml:space="preserve">
Se suma los recursos presupuestales (vigencia + reservas)</t>
        </r>
      </text>
    </comment>
    <comment ref="D268" authorId="0" shapeId="0" xr:uid="{2E73B4FA-41D3-4472-887C-FAD69F4D89B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269" authorId="0" shapeId="0" xr:uid="{2E88FC13-390D-4335-A177-78680F227DEA}">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270" authorId="0" shapeId="0" xr:uid="{F2EF9B27-EA9D-4F94-BA55-D7C0F7DEE69E}">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271" authorId="0" shapeId="0" xr:uid="{9F429EEB-69F6-4C34-BE6E-A6846AC13BC1}">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272" authorId="0" shapeId="0" xr:uid="{DC205AA8-CB19-4002-B548-24214F5D1D97}">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273" authorId="0" shapeId="0" xr:uid="{350E2C49-7CCD-4E88-897F-87635ECFA3D9}">
      <text>
        <r>
          <rPr>
            <b/>
            <sz val="9"/>
            <color indexed="81"/>
            <rFont val="Tahoma"/>
            <family val="2"/>
          </rPr>
          <t>YULIED.PENARANDA:</t>
        </r>
        <r>
          <rPr>
            <sz val="9"/>
            <color indexed="81"/>
            <rFont val="Tahoma"/>
            <family val="2"/>
          </rPr>
          <t xml:space="preserve">
Se suma los recursos presupuestales (vigencia + reservas)</t>
        </r>
      </text>
    </comment>
    <comment ref="D274" authorId="0" shapeId="0" xr:uid="{21B2BA28-963B-4EBD-B610-5D1994B35C64}">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275" authorId="0" shapeId="0" xr:uid="{D4B5A94F-EC7D-46E4-BAF8-3CE61479C9C1}">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276" authorId="0" shapeId="0" xr:uid="{263A1A2C-A7C8-4172-A4BB-83364548BED9}">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277" authorId="0" shapeId="0" xr:uid="{A97DDF1B-81A8-4D8D-9D88-BC5C48ED282D}">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278" authorId="0" shapeId="0" xr:uid="{C6B0ABAF-0DC6-4E19-AFF5-DB99A058AB37}">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279" authorId="0" shapeId="0" xr:uid="{400FC4CC-05D4-4C18-B0BB-0D2866A07026}">
      <text>
        <r>
          <rPr>
            <b/>
            <sz val="9"/>
            <color indexed="81"/>
            <rFont val="Tahoma"/>
            <family val="2"/>
          </rPr>
          <t>YULIED.PENARANDA:</t>
        </r>
        <r>
          <rPr>
            <sz val="9"/>
            <color indexed="81"/>
            <rFont val="Tahoma"/>
            <family val="2"/>
          </rPr>
          <t xml:space="preserve">
Se suma los recursos presupuestales (vigencia + reservas)</t>
        </r>
      </text>
    </comment>
    <comment ref="D280" authorId="0" shapeId="0" xr:uid="{E16C72C2-F906-4DE8-A6AB-37F870F7A97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281" authorId="0" shapeId="0" xr:uid="{58FD6052-F790-4766-A0E4-0D556323BA3D}">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282" authorId="0" shapeId="0" xr:uid="{6CBAFD42-A409-4506-BA0C-159638920C07}">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283" authorId="0" shapeId="0" xr:uid="{1659D848-AD38-4765-A767-977EE5A400D9}">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284" authorId="0" shapeId="0" xr:uid="{B93E5C1F-159F-4D44-BFA3-4E452FCF3D04}">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285" authorId="0" shapeId="0" xr:uid="{4CC26BF3-AD1F-48ED-AE95-E1526252FD7F}">
      <text>
        <r>
          <rPr>
            <b/>
            <sz val="9"/>
            <color indexed="81"/>
            <rFont val="Tahoma"/>
            <family val="2"/>
          </rPr>
          <t>YULIED.PENARANDA:</t>
        </r>
        <r>
          <rPr>
            <sz val="9"/>
            <color indexed="81"/>
            <rFont val="Tahoma"/>
            <family val="2"/>
          </rPr>
          <t xml:space="preserve">
Se suma los recursos presupuestales (vigencia + reservas)</t>
        </r>
      </text>
    </comment>
    <comment ref="D286" authorId="0" shapeId="0" xr:uid="{7DDCA461-938C-4954-BFD0-976D17733641}">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287" authorId="0" shapeId="0" xr:uid="{C7E8D526-1DE1-4F9F-98C9-E1A6D4CB2E6D}">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288" authorId="0" shapeId="0" xr:uid="{9B4EF145-3AA7-4ADB-96E1-8CD8308491BC}">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289" authorId="0" shapeId="0" xr:uid="{52C7E57E-2DEC-4FBC-A26F-9EF8B0689187}">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290" authorId="0" shapeId="0" xr:uid="{49B6EA8B-0E15-4EDD-94DB-919B5C7CC2E4}">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291" authorId="0" shapeId="0" xr:uid="{F35FDC99-4779-4D23-A322-43F53B4489C2}">
      <text>
        <r>
          <rPr>
            <b/>
            <sz val="9"/>
            <color indexed="81"/>
            <rFont val="Tahoma"/>
            <family val="2"/>
          </rPr>
          <t>YULIED.PENARANDA:</t>
        </r>
        <r>
          <rPr>
            <sz val="9"/>
            <color indexed="81"/>
            <rFont val="Tahoma"/>
            <family val="2"/>
          </rPr>
          <t xml:space="preserve">
Se suma los recursos presupuestales (vigencia + reservas)</t>
        </r>
      </text>
    </comment>
    <comment ref="D292" authorId="0" shapeId="0" xr:uid="{C3FDA512-002D-4FCD-AFF8-9C53A2F08918}">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293" authorId="0" shapeId="0" xr:uid="{A912333A-555E-4F93-8499-07EDFF442841}">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294" authorId="0" shapeId="0" xr:uid="{C956B6E0-163E-4435-85F7-F9B50F0FD64C}">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295" authorId="0" shapeId="0" xr:uid="{1AC5689B-9423-4C71-8F6B-D367934773ED}">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296" authorId="0" shapeId="0" xr:uid="{B48DC9ED-3FF8-483A-92F9-ECA29EEDB5B6}">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297" authorId="0" shapeId="0" xr:uid="{18E2DA09-9C35-4B80-88F4-C89443D19570}">
      <text>
        <r>
          <rPr>
            <b/>
            <sz val="9"/>
            <color indexed="81"/>
            <rFont val="Tahoma"/>
            <family val="2"/>
          </rPr>
          <t>YULIED.PENARANDA:</t>
        </r>
        <r>
          <rPr>
            <sz val="9"/>
            <color indexed="81"/>
            <rFont val="Tahoma"/>
            <family val="2"/>
          </rPr>
          <t xml:space="preserve">
Se suma los recursos presupuestales (vigencia + reservas)</t>
        </r>
      </text>
    </comment>
    <comment ref="D298" authorId="0" shapeId="0" xr:uid="{B4353FBD-6D1B-4763-A619-D4BC6FDAC7FA}">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299" authorId="0" shapeId="0" xr:uid="{201BEF5D-FB7A-4784-A6EA-207F8C11AB0F}">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300" authorId="0" shapeId="0" xr:uid="{6A109ACB-B299-45CD-8F07-47E7E6C9FC6B}">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301" authorId="0" shapeId="0" xr:uid="{8051638E-4278-4D47-9149-6B9004862B5A}">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302" authorId="0" shapeId="0" xr:uid="{98AE7FAA-F340-4F0B-99A7-752C964882DE}">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303" authorId="0" shapeId="0" xr:uid="{4C81B7B9-BFA3-4547-816C-946F0F6A56B9}">
      <text>
        <r>
          <rPr>
            <b/>
            <sz val="9"/>
            <color indexed="81"/>
            <rFont val="Tahoma"/>
            <family val="2"/>
          </rPr>
          <t>YULIED.PENARANDA:</t>
        </r>
        <r>
          <rPr>
            <sz val="9"/>
            <color indexed="81"/>
            <rFont val="Tahoma"/>
            <family val="2"/>
          </rPr>
          <t xml:space="preserve">
Se suma los recursos presupuestales (vigencia + reservas)</t>
        </r>
      </text>
    </comment>
    <comment ref="D304" authorId="0" shapeId="0" xr:uid="{D9466E0B-EC6A-4ABB-ADE8-546A0592893A}">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305" authorId="0" shapeId="0" xr:uid="{D26F57D2-A898-4488-AF4B-C973431BA30A}">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306" authorId="0" shapeId="0" xr:uid="{04B89AF0-80A5-4DBF-B346-76B2AB529947}">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307" authorId="0" shapeId="0" xr:uid="{C198B6F2-1ED1-4291-8A9D-D74F16C89FFF}">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308" authorId="0" shapeId="0" xr:uid="{C087237A-2B5A-4686-800A-A22C37BA34B1}">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309" authorId="0" shapeId="0" xr:uid="{3EBBA7D5-C74E-4E9F-A2DE-21933376787A}">
      <text>
        <r>
          <rPr>
            <b/>
            <sz val="9"/>
            <color indexed="81"/>
            <rFont val="Tahoma"/>
            <family val="2"/>
          </rPr>
          <t>YULIED.PENARANDA:</t>
        </r>
        <r>
          <rPr>
            <sz val="9"/>
            <color indexed="81"/>
            <rFont val="Tahoma"/>
            <family val="2"/>
          </rPr>
          <t xml:space="preserve">
Se suma los recursos presupuestales (vigencia + reservas)</t>
        </r>
      </text>
    </comment>
    <comment ref="D310" authorId="0" shapeId="0" xr:uid="{DBAE0ECD-9B24-4E02-ABC0-08875DD964FE}">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311" authorId="0" shapeId="0" xr:uid="{527E35BB-0CCC-4416-8E67-A3F191F6E212}">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312" authorId="0" shapeId="0" xr:uid="{2765BE22-9BD7-4300-8F7C-9109828EE41F}">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313" authorId="0" shapeId="0" xr:uid="{E57C0BEF-6ABC-4C6B-B870-9159EDC603E5}">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314" authorId="0" shapeId="0" xr:uid="{7C34236F-BEBF-403C-BBF8-45B5EDBC568A}">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315" authorId="0" shapeId="0" xr:uid="{2D7EA6E9-DA11-4179-8B89-3905B5A971F3}">
      <text>
        <r>
          <rPr>
            <b/>
            <sz val="9"/>
            <color indexed="81"/>
            <rFont val="Tahoma"/>
            <family val="2"/>
          </rPr>
          <t>YULIED.PENARANDA:</t>
        </r>
        <r>
          <rPr>
            <sz val="9"/>
            <color indexed="81"/>
            <rFont val="Tahoma"/>
            <family val="2"/>
          </rPr>
          <t xml:space="preserve">
Se suma los recursos presupuestales (vigencia + reservas)</t>
        </r>
      </text>
    </comment>
    <comment ref="D316" authorId="0" shapeId="0" xr:uid="{3E15E07E-57AE-45B7-8243-E282BA3FDBB2}">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317" authorId="0" shapeId="0" xr:uid="{75BF60FC-3FEE-4A95-8735-1D2CE1A8D816}">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318" authorId="0" shapeId="0" xr:uid="{9F865B4C-0555-49EF-90CA-DC8778036C02}">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319" authorId="0" shapeId="0" xr:uid="{27F3A54B-2D85-4E76-B3EB-CAC96B4AAEF6}">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320" authorId="0" shapeId="0" xr:uid="{028E5DBD-0055-45BC-B084-3805678997F2}">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321" authorId="0" shapeId="0" xr:uid="{3C5ECD9D-A03F-4F7B-BCB2-5A515DD18F69}">
      <text>
        <r>
          <rPr>
            <b/>
            <sz val="9"/>
            <color indexed="81"/>
            <rFont val="Tahoma"/>
            <family val="2"/>
          </rPr>
          <t>YULIED.PENARANDA:</t>
        </r>
        <r>
          <rPr>
            <sz val="9"/>
            <color indexed="81"/>
            <rFont val="Tahoma"/>
            <family val="2"/>
          </rPr>
          <t xml:space="preserve">
Se suma los recursos presupuestales (vigencia + reservas)</t>
        </r>
      </text>
    </comment>
    <comment ref="D322" authorId="0" shapeId="0" xr:uid="{80FFF17D-70A2-44D3-A38A-5C1C39C72D69}">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323" authorId="0" shapeId="0" xr:uid="{BE2EC2B0-B598-4AD3-AF75-3B4F869536C8}">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324" authorId="0" shapeId="0" xr:uid="{8E9F671A-A04D-4556-B6C5-55270A5F7586}">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325" authorId="0" shapeId="0" xr:uid="{2920E09D-909E-4068-AC02-BC2871EA890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326" authorId="0" shapeId="0" xr:uid="{63CB607C-BB0F-40C9-AF95-C8E7C49194E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327" authorId="0" shapeId="0" xr:uid="{0650148C-9EA7-407B-A717-F7F9A0C6F2FA}">
      <text>
        <r>
          <rPr>
            <b/>
            <sz val="9"/>
            <color indexed="81"/>
            <rFont val="Tahoma"/>
            <family val="2"/>
          </rPr>
          <t>YULIED.PENARANDA:</t>
        </r>
        <r>
          <rPr>
            <sz val="9"/>
            <color indexed="81"/>
            <rFont val="Tahoma"/>
            <family val="2"/>
          </rPr>
          <t xml:space="preserve">
Se suma los recursos presupuestales (vigencia + reservas)</t>
        </r>
      </text>
    </comment>
    <comment ref="D328" authorId="0" shapeId="0" xr:uid="{D9B2A346-0EEC-47AF-B8FB-3F43ADD6F43C}">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329" authorId="0" shapeId="0" xr:uid="{AB1230E7-51E4-482B-9B64-D2DA9E4B28FF}">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330" authorId="0" shapeId="0" xr:uid="{6BE786D0-69C6-4F7C-9D1F-C06B64FB07E6}">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331" authorId="0" shapeId="0" xr:uid="{562C5DF2-FE62-42D2-B512-C7C616BC9362}">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332" authorId="0" shapeId="0" xr:uid="{E81B3B82-384F-47A0-BA6A-46D5D80656A1}">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333" authorId="0" shapeId="0" xr:uid="{CCF7C059-33DC-4493-B749-73694770E3E4}">
      <text>
        <r>
          <rPr>
            <b/>
            <sz val="9"/>
            <color indexed="81"/>
            <rFont val="Tahoma"/>
            <family val="2"/>
          </rPr>
          <t>YULIED.PENARANDA:</t>
        </r>
        <r>
          <rPr>
            <sz val="9"/>
            <color indexed="81"/>
            <rFont val="Tahoma"/>
            <family val="2"/>
          </rPr>
          <t xml:space="preserve">
Se suma los recursos presupuestales (vigencia + reservas)</t>
        </r>
      </text>
    </comment>
    <comment ref="D334" authorId="0" shapeId="0" xr:uid="{5109BF08-6A03-4458-A3A4-BCA7B345370A}">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335" authorId="0" shapeId="0" xr:uid="{15C6F560-C8BC-45A9-8E34-6C030F0F833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336" authorId="0" shapeId="0" xr:uid="{AD8DDBC9-AB17-4898-A118-E29F3B9863E7}">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337" authorId="0" shapeId="0" xr:uid="{70CCC8AE-B55E-4AD5-ABEF-EE3C20AAE847}">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338" authorId="0" shapeId="0" xr:uid="{7DF1768E-C56A-4DF5-8D3F-5AC1D2AFF4DD}">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339" authorId="0" shapeId="0" xr:uid="{52E8423A-1008-4225-8825-64A7866F17D8}">
      <text>
        <r>
          <rPr>
            <b/>
            <sz val="9"/>
            <color indexed="81"/>
            <rFont val="Tahoma"/>
            <family val="2"/>
          </rPr>
          <t>YULIED.PENARANDA:</t>
        </r>
        <r>
          <rPr>
            <sz val="9"/>
            <color indexed="81"/>
            <rFont val="Tahoma"/>
            <family val="2"/>
          </rPr>
          <t xml:space="preserve">
Se suma los recursos presupuestales (vigencia + reservas)</t>
        </r>
      </text>
    </comment>
    <comment ref="D340" authorId="0" shapeId="0" xr:uid="{9C46288D-EDF2-4938-8510-B53C7868D749}">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341" authorId="0" shapeId="0" xr:uid="{49A0791B-404B-48AE-944A-6321404DB41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342" authorId="0" shapeId="0" xr:uid="{D0605E6D-F80D-487E-A863-C6890D913866}">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343" authorId="0" shapeId="0" xr:uid="{379E6657-5755-4399-A4BF-46FCE0F62897}">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344" authorId="0" shapeId="0" xr:uid="{74732B89-9A52-46DB-A00D-936350CC2D93}">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345" authorId="0" shapeId="0" xr:uid="{1EF37127-85B3-4D19-83F1-3978F4F7D605}">
      <text>
        <r>
          <rPr>
            <b/>
            <sz val="9"/>
            <color indexed="81"/>
            <rFont val="Tahoma"/>
            <family val="2"/>
          </rPr>
          <t>YULIED.PENARANDA:</t>
        </r>
        <r>
          <rPr>
            <sz val="9"/>
            <color indexed="81"/>
            <rFont val="Tahoma"/>
            <family val="2"/>
          </rPr>
          <t xml:space="preserve">
Se suma los recursos presupuestales (vigencia + reservas)</t>
        </r>
      </text>
    </comment>
    <comment ref="D346" authorId="0" shapeId="0" xr:uid="{F904746F-36C0-44CC-8A3B-80943526A697}">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347" authorId="0" shapeId="0" xr:uid="{CAE70A0A-5BCC-4FFC-9DD1-372DE8F9DAF2}">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348" authorId="0" shapeId="0" xr:uid="{D47063B3-4FAC-4C37-9DB6-BFF811C4FC5F}">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349" authorId="0" shapeId="0" xr:uid="{D6645C20-B65C-4F2F-A69F-2D925DC19C2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350" authorId="0" shapeId="0" xr:uid="{22066749-8011-400B-9479-AEBF1230B6DB}">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351" authorId="0" shapeId="0" xr:uid="{98DDE003-B7F1-4C5A-B83F-7217B4EF08B4}">
      <text>
        <r>
          <rPr>
            <b/>
            <sz val="9"/>
            <color indexed="81"/>
            <rFont val="Tahoma"/>
            <family val="2"/>
          </rPr>
          <t>YULIED.PENARANDA:</t>
        </r>
        <r>
          <rPr>
            <sz val="9"/>
            <color indexed="81"/>
            <rFont val="Tahoma"/>
            <family val="2"/>
          </rPr>
          <t xml:space="preserve">
Se suma los recursos presupuestales (vigencia + reservas)</t>
        </r>
      </text>
    </comment>
    <comment ref="D352" authorId="0" shapeId="0" xr:uid="{C879356B-FA33-4425-BF35-5491FCD99CC1}">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353" authorId="0" shapeId="0" xr:uid="{5E6B4564-AACB-48BE-A2EE-292807F70F63}">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354" authorId="0" shapeId="0" xr:uid="{EB9C7F5C-ECEF-4D2B-AF04-B41CAC36647A}">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355" authorId="0" shapeId="0" xr:uid="{682A0D45-4C47-430A-ADEA-B31E6C64D63A}">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356" authorId="0" shapeId="0" xr:uid="{0958E38E-E947-401D-A1BE-D1F79C091DFF}">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357" authorId="0" shapeId="0" xr:uid="{F1FCD7AC-D0BA-4014-BDFA-6CDE55A5149A}">
      <text>
        <r>
          <rPr>
            <b/>
            <sz val="9"/>
            <color indexed="81"/>
            <rFont val="Tahoma"/>
            <family val="2"/>
          </rPr>
          <t>YULIED.PENARANDA:</t>
        </r>
        <r>
          <rPr>
            <sz val="9"/>
            <color indexed="81"/>
            <rFont val="Tahoma"/>
            <family val="2"/>
          </rPr>
          <t xml:space="preserve">
Se suma los recursos presupuestales (vigencia + reservas)</t>
        </r>
      </text>
    </comment>
    <comment ref="D358" authorId="0" shapeId="0" xr:uid="{4FF61852-0482-4E70-BF48-193B2EBE57F1}">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359" authorId="0" shapeId="0" xr:uid="{3FD7590B-C97C-462A-8338-716E98A4607E}">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360" authorId="0" shapeId="0" xr:uid="{1FFA07BF-4796-4524-A23E-15AE07B8F21E}">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361" authorId="0" shapeId="0" xr:uid="{88776BB2-B6B5-464B-8579-78B2D8848A32}">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362" authorId="0" shapeId="0" xr:uid="{98A1594C-34C2-4E51-804A-DC966C28CD8B}">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363" authorId="0" shapeId="0" xr:uid="{A7C6408B-BD4A-4EE6-81C6-E91522145FB1}">
      <text>
        <r>
          <rPr>
            <b/>
            <sz val="9"/>
            <color indexed="81"/>
            <rFont val="Tahoma"/>
            <family val="2"/>
          </rPr>
          <t>YULIED.PENARANDA:</t>
        </r>
        <r>
          <rPr>
            <sz val="9"/>
            <color indexed="81"/>
            <rFont val="Tahoma"/>
            <family val="2"/>
          </rPr>
          <t xml:space="preserve">
Se suma los recursos presupuestales (vigencia + reservas)</t>
        </r>
      </text>
    </comment>
    <comment ref="D364" authorId="0" shapeId="0" xr:uid="{C254CC9E-E18C-4474-95F5-051077EC3C11}">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365" authorId="0" shapeId="0" xr:uid="{6F961978-B2B2-43C1-8EDB-8B47ED3AC3B3}">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366" authorId="0" shapeId="0" xr:uid="{8AE47062-8A09-4CC7-B0A0-4EACFE341593}">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367" authorId="0" shapeId="0" xr:uid="{220BDC45-847C-4750-A15A-8640B7603E2E}">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368" authorId="0" shapeId="0" xr:uid="{F6E0AA87-0916-4811-811A-2CCEF2DCFCF3}">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369" authorId="0" shapeId="0" xr:uid="{B74D4F72-0EB5-4C1C-9908-516182E18DB0}">
      <text>
        <r>
          <rPr>
            <b/>
            <sz val="9"/>
            <color indexed="81"/>
            <rFont val="Tahoma"/>
            <family val="2"/>
          </rPr>
          <t>YULIED.PENARANDA:</t>
        </r>
        <r>
          <rPr>
            <sz val="9"/>
            <color indexed="81"/>
            <rFont val="Tahoma"/>
            <family val="2"/>
          </rPr>
          <t xml:space="preserve">
Se suma los recursos presupuestales (vigencia + reservas)</t>
        </r>
      </text>
    </comment>
    <comment ref="D370" authorId="0" shapeId="0" xr:uid="{DB2CC912-D40B-48BB-AAE1-C71C14901D2D}">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371" authorId="0" shapeId="0" xr:uid="{FAD5B396-5C2E-4A9D-853D-4D8D774F3E80}">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372" authorId="0" shapeId="0" xr:uid="{C5D2F85E-8D50-4E9D-AF4C-44BEF8C0433A}">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373" authorId="0" shapeId="0" xr:uid="{28C95308-B15C-4FD4-81BA-82B80A10F0DF}">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374" authorId="0" shapeId="0" xr:uid="{38CF09D9-8B08-46FD-8500-3CEEB8B9EC44}">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375" authorId="0" shapeId="0" xr:uid="{73901BB3-C0CC-4DD3-A2D0-B33C3C07E0AA}">
      <text>
        <r>
          <rPr>
            <b/>
            <sz val="9"/>
            <color indexed="81"/>
            <rFont val="Tahoma"/>
            <family val="2"/>
          </rPr>
          <t>YULIED.PENARANDA:</t>
        </r>
        <r>
          <rPr>
            <sz val="9"/>
            <color indexed="81"/>
            <rFont val="Tahoma"/>
            <family val="2"/>
          </rPr>
          <t xml:space="preserve">
Se suma los recursos presupuestales (vigencia + reservas)</t>
        </r>
      </text>
    </comment>
    <comment ref="D376" authorId="0" shapeId="0" xr:uid="{765B0977-E74F-498D-AB3D-6D776524ADC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377" authorId="0" shapeId="0" xr:uid="{C7A592C8-AC56-4E05-A49A-58A305902DBB}">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378" authorId="0" shapeId="0" xr:uid="{DE795400-C415-41B5-8D38-1195056256BB}">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379" authorId="0" shapeId="0" xr:uid="{F83816D5-A495-4835-B87B-4B4B1E0F35C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380" authorId="0" shapeId="0" xr:uid="{C8CABA32-E8B3-4E31-8BD0-23B082D1BDCF}">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381" authorId="0" shapeId="0" xr:uid="{6C079203-F440-4C27-A611-B4155CA1F8E4}">
      <text>
        <r>
          <rPr>
            <b/>
            <sz val="9"/>
            <color indexed="81"/>
            <rFont val="Tahoma"/>
            <family val="2"/>
          </rPr>
          <t>YULIED.PENARANDA:</t>
        </r>
        <r>
          <rPr>
            <sz val="9"/>
            <color indexed="81"/>
            <rFont val="Tahoma"/>
            <family val="2"/>
          </rPr>
          <t xml:space="preserve">
Se suma los recursos presupuestales (vigencia + reservas)</t>
        </r>
      </text>
    </comment>
    <comment ref="D382" authorId="0" shapeId="0" xr:uid="{7EC36D91-436E-4800-9A62-25DB6987296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383" authorId="0" shapeId="0" xr:uid="{5FDBB508-DD07-4F5E-AC62-75E52BA00078}">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384" authorId="0" shapeId="0" xr:uid="{8E381037-A61D-4E3A-ADB3-771D17103832}">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385" authorId="0" shapeId="0" xr:uid="{5B24BA83-0BB4-45C4-B15D-60CC046FA3F9}">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386" authorId="0" shapeId="0" xr:uid="{264D0C92-5BCA-400B-A778-CCA967EEAC7C}">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387" authorId="0" shapeId="0" xr:uid="{59D2E244-69ED-4E18-8372-43544D9C154E}">
      <text>
        <r>
          <rPr>
            <b/>
            <sz val="9"/>
            <color indexed="81"/>
            <rFont val="Tahoma"/>
            <family val="2"/>
          </rPr>
          <t>YULIED.PENARANDA:</t>
        </r>
        <r>
          <rPr>
            <sz val="9"/>
            <color indexed="81"/>
            <rFont val="Tahoma"/>
            <family val="2"/>
          </rPr>
          <t xml:space="preserve">
Se suma los recursos presupuestales (vigencia + reservas)</t>
        </r>
      </text>
    </comment>
    <comment ref="D388" authorId="0" shapeId="0" xr:uid="{AAE551B6-FE89-4720-8C68-40DA6156F0A3}">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389" authorId="0" shapeId="0" xr:uid="{232BFEA9-DDC6-4E94-8FC6-003287365243}">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390" authorId="0" shapeId="0" xr:uid="{22B9D953-EAAC-4000-937B-CF9A94D873A2}">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391" authorId="0" shapeId="0" xr:uid="{8BC3DACD-BA51-4EC9-8169-AE38A7AC6CF5}">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392" authorId="0" shapeId="0" xr:uid="{A744CC91-60FC-425A-B9D1-ED427F662736}">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393" authorId="0" shapeId="0" xr:uid="{FA8DE380-AF71-4751-9D77-7656E093C240}">
      <text>
        <r>
          <rPr>
            <b/>
            <sz val="9"/>
            <color indexed="81"/>
            <rFont val="Tahoma"/>
            <family val="2"/>
          </rPr>
          <t>YULIED.PENARANDA:</t>
        </r>
        <r>
          <rPr>
            <sz val="9"/>
            <color indexed="81"/>
            <rFont val="Tahoma"/>
            <family val="2"/>
          </rPr>
          <t xml:space="preserve">
Se suma los recursos presupuestales (vigencia + reservas)</t>
        </r>
      </text>
    </comment>
    <comment ref="D394" authorId="0" shapeId="0" xr:uid="{5CF80F2F-87A2-4D33-8A9E-408234E807AA}">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395" authorId="0" shapeId="0" xr:uid="{32C7AB38-9217-4A05-ACAB-02F36BB6843D}">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396" authorId="0" shapeId="0" xr:uid="{AF76F68A-94C6-40F0-9AA4-33D75B9991B1}">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397" authorId="0" shapeId="0" xr:uid="{2019B51E-9981-41B9-8BF9-5302B8E27893}">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398" authorId="0" shapeId="0" xr:uid="{6DB6EBD8-3B13-470F-B338-988DBFF7E53B}">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399" authorId="0" shapeId="0" xr:uid="{F6968F5E-7AA3-428A-9752-45097A995C82}">
      <text>
        <r>
          <rPr>
            <b/>
            <sz val="9"/>
            <color indexed="81"/>
            <rFont val="Tahoma"/>
            <family val="2"/>
          </rPr>
          <t>YULIED.PENARANDA:</t>
        </r>
        <r>
          <rPr>
            <sz val="9"/>
            <color indexed="81"/>
            <rFont val="Tahoma"/>
            <family val="2"/>
          </rPr>
          <t xml:space="preserve">
Se suma los recursos presupuestales (vigencia + reservas)</t>
        </r>
      </text>
    </comment>
    <comment ref="D400" authorId="0" shapeId="0" xr:uid="{93F92FB6-054D-4B25-B507-D42EBDD5CDD2}">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401" authorId="0" shapeId="0" xr:uid="{F5A52126-25D4-410F-92FE-DC3A0A3C1F38}">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402" authorId="0" shapeId="0" xr:uid="{87024F74-F714-4963-8010-46AF80247406}">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403" authorId="0" shapeId="0" xr:uid="{9686E280-4829-4984-AA17-276897EB0B02}">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404" authorId="0" shapeId="0" xr:uid="{6B3C6409-D6DC-46F6-99AD-A5AE2A597591}">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405" authorId="0" shapeId="0" xr:uid="{D76C5381-BD63-4C7B-9478-91D4A3E04889}">
      <text>
        <r>
          <rPr>
            <b/>
            <sz val="9"/>
            <color indexed="81"/>
            <rFont val="Tahoma"/>
            <family val="2"/>
          </rPr>
          <t>YULIED.PENARANDA:</t>
        </r>
        <r>
          <rPr>
            <sz val="9"/>
            <color indexed="81"/>
            <rFont val="Tahoma"/>
            <family val="2"/>
          </rPr>
          <t xml:space="preserve">
Se suma los recursos presupuestales (vigencia + reservas)</t>
        </r>
      </text>
    </comment>
    <comment ref="D406" authorId="0" shapeId="0" xr:uid="{3B8447C0-305C-464F-BB1A-B16A1BA1DE92}">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407" authorId="0" shapeId="0" xr:uid="{716964B5-EDD3-4277-AFC6-109F18AF34E4}">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408" authorId="0" shapeId="0" xr:uid="{D5491FB3-0030-4623-B410-53256F447687}">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409" authorId="0" shapeId="0" xr:uid="{28BA4FA8-1790-4964-885A-0C2F3D5AC11B}">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410" authorId="0" shapeId="0" xr:uid="{DEBC5013-B53C-4A8B-B8AE-308D0DF49CEB}">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411" authorId="0" shapeId="0" xr:uid="{F630D0E4-D75C-4FBE-A946-5BAC5BA5D45F}">
      <text>
        <r>
          <rPr>
            <b/>
            <sz val="9"/>
            <color indexed="81"/>
            <rFont val="Tahoma"/>
            <family val="2"/>
          </rPr>
          <t>YULIED.PENARANDA:</t>
        </r>
        <r>
          <rPr>
            <sz val="9"/>
            <color indexed="81"/>
            <rFont val="Tahoma"/>
            <family val="2"/>
          </rPr>
          <t xml:space="preserve">
Se suma los recursos presupuestales (vigencia + reservas)</t>
        </r>
      </text>
    </comment>
    <comment ref="D412" authorId="0" shapeId="0" xr:uid="{2430A581-245F-4A11-BA0C-7A26083BE91E}">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413" authorId="0" shapeId="0" xr:uid="{4D8A197B-21A9-43B8-9446-68D37CD3FC21}">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414" authorId="0" shapeId="0" xr:uid="{2B38759C-FE95-40CD-A5C4-3E1AE4F52D88}">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415" authorId="0" shapeId="0" xr:uid="{2C120CF7-03DD-4C7E-B816-1274A9392C9C}">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416" authorId="0" shapeId="0" xr:uid="{F4DE5DC4-D211-4612-92B5-6737ACEEE31B}">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417" authorId="0" shapeId="0" xr:uid="{DCF4CEBA-F4AB-4258-8BA8-15D6EBB9D448}">
      <text>
        <r>
          <rPr>
            <b/>
            <sz val="9"/>
            <color indexed="81"/>
            <rFont val="Tahoma"/>
            <family val="2"/>
          </rPr>
          <t>YULIED.PENARANDA:</t>
        </r>
        <r>
          <rPr>
            <sz val="9"/>
            <color indexed="81"/>
            <rFont val="Tahoma"/>
            <family val="2"/>
          </rPr>
          <t xml:space="preserve">
Se suma los recursos presupuestales (vigencia + reservas)</t>
        </r>
      </text>
    </comment>
    <comment ref="D418" authorId="0" shapeId="0" xr:uid="{5DF03FCD-2D1F-4F4B-ACB1-095AAD1E6C7B}">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419" authorId="0" shapeId="0" xr:uid="{4954E93E-4888-494C-8B27-ABA8ADD45361}">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420" authorId="0" shapeId="0" xr:uid="{B4F051F2-A250-4649-9750-1FA73150E422}">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421" authorId="0" shapeId="0" xr:uid="{A61B090E-FA12-4793-AD9D-DFDC6C756D94}">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422" authorId="0" shapeId="0" xr:uid="{06CBCE32-62E5-472A-A6AA-B67590BD8817}">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423" authorId="0" shapeId="0" xr:uid="{6D41D846-D0A1-480F-A907-1AA5044D3ACF}">
      <text>
        <r>
          <rPr>
            <b/>
            <sz val="9"/>
            <color indexed="81"/>
            <rFont val="Tahoma"/>
            <family val="2"/>
          </rPr>
          <t>YULIED.PENARANDA:</t>
        </r>
        <r>
          <rPr>
            <sz val="9"/>
            <color indexed="81"/>
            <rFont val="Tahoma"/>
            <family val="2"/>
          </rPr>
          <t xml:space="preserve">
Se suma los recursos presupuestales (vigencia + reservas)</t>
        </r>
      </text>
    </comment>
    <comment ref="D424" authorId="0" shapeId="0" xr:uid="{71D9E049-C71A-4F11-BEE5-749508580C3D}">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425" authorId="0" shapeId="0" xr:uid="{1334D90B-343F-46DC-A374-01B0AB0CE8F5}">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426" authorId="0" shapeId="0" xr:uid="{5F7F85D2-FF87-42FE-ADC3-8E69A84AF31D}">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427" authorId="0" shapeId="0" xr:uid="{FD5EAAD2-F4F2-4DDC-8052-741ECE7B239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428" authorId="0" shapeId="0" xr:uid="{B8AD2B28-84E7-49C1-9A13-5ADAFB3557DD}">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429" authorId="0" shapeId="0" xr:uid="{F4C87598-A4C2-4EE5-B209-CEE31DC6387A}">
      <text>
        <r>
          <rPr>
            <b/>
            <sz val="9"/>
            <color indexed="81"/>
            <rFont val="Tahoma"/>
            <family val="2"/>
          </rPr>
          <t>YULIED.PENARANDA:</t>
        </r>
        <r>
          <rPr>
            <sz val="9"/>
            <color indexed="81"/>
            <rFont val="Tahoma"/>
            <family val="2"/>
          </rPr>
          <t xml:space="preserve">
Se suma los recursos presupuestales (vigencia + reservas)</t>
        </r>
      </text>
    </comment>
    <comment ref="D430" authorId="0" shapeId="0" xr:uid="{00D083C5-431D-45E5-9D59-6D4C620DAC0E}">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431" authorId="0" shapeId="0" xr:uid="{63C93A29-C119-4103-BB82-315A913D0CC6}">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432" authorId="0" shapeId="0" xr:uid="{284C1C02-3FC4-4B6A-8F74-75F061A4DB74}">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433" authorId="0" shapeId="0" xr:uid="{2A2188E7-0665-4347-BC71-36C9E7AA9A64}">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434" authorId="0" shapeId="0" xr:uid="{21E32034-7684-434D-9F77-A1B85FFAB7B6}">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435" authorId="0" shapeId="0" xr:uid="{88F46476-E265-4A0D-B020-F6EEF6A5FC8C}">
      <text>
        <r>
          <rPr>
            <b/>
            <sz val="9"/>
            <color indexed="81"/>
            <rFont val="Tahoma"/>
            <family val="2"/>
          </rPr>
          <t>YULIED.PENARANDA:</t>
        </r>
        <r>
          <rPr>
            <sz val="9"/>
            <color indexed="81"/>
            <rFont val="Tahoma"/>
            <family val="2"/>
          </rPr>
          <t xml:space="preserve">
Se suma los recursos presupuestales (vigencia + reservas)</t>
        </r>
      </text>
    </comment>
    <comment ref="D436" authorId="0" shapeId="0" xr:uid="{8E90076C-39A3-45AD-9B43-B76C16B12C75}">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437" authorId="0" shapeId="0" xr:uid="{3D90A06D-C56D-45BC-BE19-6EBC2D0B72C6}">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438" authorId="0" shapeId="0" xr:uid="{13C9F43B-E485-453A-92DF-1B256D8C5A71}">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439" authorId="0" shapeId="0" xr:uid="{E798106E-BFCF-4F0C-99A7-F2D619C229B5}">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440" authorId="0" shapeId="0" xr:uid="{F8F97565-8EBB-4EF0-834F-E484022F4935}">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441" authorId="0" shapeId="0" xr:uid="{33187866-D50F-4836-9840-2C8B0AB85AB4}">
      <text>
        <r>
          <rPr>
            <b/>
            <sz val="9"/>
            <color indexed="81"/>
            <rFont val="Tahoma"/>
            <family val="2"/>
          </rPr>
          <t>YULIED.PENARANDA:</t>
        </r>
        <r>
          <rPr>
            <sz val="9"/>
            <color indexed="81"/>
            <rFont val="Tahoma"/>
            <family val="2"/>
          </rPr>
          <t xml:space="preserve">
Se suma los recursos presupuestales (vigencia + reservas)</t>
        </r>
      </text>
    </comment>
    <comment ref="D442" authorId="0" shapeId="0" xr:uid="{D3608063-774D-48C3-AB4A-58997A674F88}">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443" authorId="0" shapeId="0" xr:uid="{7AD35A4F-172B-4B3B-933C-1B93360E0EBE}">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444" authorId="0" shapeId="0" xr:uid="{99D086CE-8D9D-4AF0-BE71-373298937191}">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445" authorId="0" shapeId="0" xr:uid="{2EEE0BE6-7338-4092-B87C-D9E799FF9CC4}">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446" authorId="0" shapeId="0" xr:uid="{6CC789B1-7C62-46F7-AFA3-745841B74A0A}">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447" authorId="0" shapeId="0" xr:uid="{D3274987-BA91-42B8-BFD9-726AC346862D}">
      <text>
        <r>
          <rPr>
            <b/>
            <sz val="9"/>
            <color indexed="81"/>
            <rFont val="Tahoma"/>
            <family val="2"/>
          </rPr>
          <t>YULIED.PENARANDA:</t>
        </r>
        <r>
          <rPr>
            <sz val="9"/>
            <color indexed="81"/>
            <rFont val="Tahoma"/>
            <family val="2"/>
          </rPr>
          <t xml:space="preserve">
Se suma los recursos presupuestales (vigencia + reservas)</t>
        </r>
      </text>
    </comment>
    <comment ref="D448" authorId="0" shapeId="0" xr:uid="{64D96545-36D1-42F9-B68A-DB24A9372EB7}">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449" authorId="0" shapeId="0" xr:uid="{941DB2A6-34B2-4AF9-8453-396557C403AB}">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Z449" authorId="2" shapeId="0" xr:uid="{D6AB9EF8-1F7C-4A51-AE3C-511D7A3CEDEF}">
      <text>
        <r>
          <rPr>
            <b/>
            <sz val="9"/>
            <color indexed="81"/>
            <rFont val="Tahoma"/>
            <family val="2"/>
          </rPr>
          <t>Angela:</t>
        </r>
        <r>
          <rPr>
            <sz val="9"/>
            <color indexed="81"/>
            <rFont val="Tahoma"/>
            <family val="2"/>
          </rPr>
          <t xml:space="preserve">
Para el año 2020 se tiene programado asisitir a 50 proyectos como avance en la meta del cuatrenio, sin embargo, aunque se viene avanzando en la meta para el mes de julio no se programó el reporte de avances, sin embargo se vienen desarrollando acciones enmarcadas en la ejecución del programa de Gestión Ambiental Empresarial para el lograr el diseño y la implementación de proyectos de mejoramiento ambiental en el sector empresarial ubicado en el perimetro urbani de Bogotá y su aporte en la ciudad.</t>
        </r>
      </text>
    </comment>
    <comment ref="D450" authorId="0" shapeId="0" xr:uid="{BB8B227B-6D8F-4162-AAFC-B51AA6AD38D4}">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451" authorId="0" shapeId="0" xr:uid="{0293FF0C-3244-4F27-93AB-D1A24F4AF25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452" authorId="0" shapeId="0" xr:uid="{E61C89E0-0606-4F68-AD9B-2F8FCCD29556}">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453" authorId="0" shapeId="0" xr:uid="{8DFF1303-36C3-49A8-B69C-04F609AE5085}">
      <text>
        <r>
          <rPr>
            <b/>
            <sz val="9"/>
            <color indexed="81"/>
            <rFont val="Tahoma"/>
            <family val="2"/>
          </rPr>
          <t>YULIED.PENARANDA:</t>
        </r>
        <r>
          <rPr>
            <sz val="9"/>
            <color indexed="81"/>
            <rFont val="Tahoma"/>
            <family val="2"/>
          </rPr>
          <t xml:space="preserve">
Se suma los recursos presupuestales (vigencia + reservas)</t>
        </r>
      </text>
    </comment>
    <comment ref="D454" authorId="0" shapeId="0" xr:uid="{D6D13101-5C5B-445C-9977-713949CE6A0B}">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455" authorId="0" shapeId="0" xr:uid="{FDE25615-A019-4DC6-9D33-7A865C3618D9}">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456" authorId="0" shapeId="0" xr:uid="{E11DE370-C9B6-465C-9EAF-C92B7D3DDEC5}">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457" authorId="0" shapeId="0" xr:uid="{2DC91909-F372-4F8D-A014-BF0495119373}">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458" authorId="0" shapeId="0" xr:uid="{9C4F08D5-D496-4B98-B808-BAECA1428815}">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459" authorId="0" shapeId="0" xr:uid="{8639B856-A469-492F-AB13-467A19243237}">
      <text>
        <r>
          <rPr>
            <b/>
            <sz val="9"/>
            <color indexed="81"/>
            <rFont val="Tahoma"/>
            <family val="2"/>
          </rPr>
          <t>YULIED.PENARANDA:</t>
        </r>
        <r>
          <rPr>
            <sz val="9"/>
            <color indexed="81"/>
            <rFont val="Tahoma"/>
            <family val="2"/>
          </rPr>
          <t xml:space="preserve">
Se suma los recursos presupuestales (vigencia + reservas)</t>
        </r>
      </text>
    </comment>
    <comment ref="D460" authorId="0" shapeId="0" xr:uid="{DCDABE5F-C26A-4638-89B2-563EF9CE4B0E}">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461" authorId="0" shapeId="0" xr:uid="{3048B7F3-8E21-4840-A223-1E559A25ECD5}">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462" authorId="0" shapeId="0" xr:uid="{BAB37979-9505-4CFE-85E6-0E8DB639A738}">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463" authorId="0" shapeId="0" xr:uid="{84CD0FD2-09A7-4116-813B-2B96DC78D9AC}">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464" authorId="0" shapeId="0" xr:uid="{57DFC1B8-697D-4C80-9987-E6439623A2AC}">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465" authorId="0" shapeId="0" xr:uid="{C9F8180A-0660-466C-9C8E-0D57CA97CB8D}">
      <text>
        <r>
          <rPr>
            <b/>
            <sz val="9"/>
            <color indexed="81"/>
            <rFont val="Tahoma"/>
            <family val="2"/>
          </rPr>
          <t>YULIED.PENARANDA:</t>
        </r>
        <r>
          <rPr>
            <sz val="9"/>
            <color indexed="81"/>
            <rFont val="Tahoma"/>
            <family val="2"/>
          </rPr>
          <t xml:space="preserve">
Se suma los recursos presupuestales (vigencia + reservas)</t>
        </r>
      </text>
    </comment>
    <comment ref="D466" authorId="0" shapeId="0" xr:uid="{0BC20FBC-F3B6-443C-A2FA-E7FC580E9FEC}">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467" authorId="0" shapeId="0" xr:uid="{62FFB5CA-E7B0-4E58-9EF9-E964438E55D9}">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468" authorId="0" shapeId="0" xr:uid="{DB05C061-9238-4BB9-9596-A76126BD6F99}">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469" authorId="0" shapeId="0" xr:uid="{C56680D3-6DA3-4A2D-AAB8-9017BBC39ED4}">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470" authorId="0" shapeId="0" xr:uid="{82F45C61-3916-4A63-B5A7-D618B4AC4E2F}">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471" authorId="0" shapeId="0" xr:uid="{61323265-0DFF-4F11-B64E-AB296742735A}">
      <text>
        <r>
          <rPr>
            <b/>
            <sz val="9"/>
            <color indexed="81"/>
            <rFont val="Tahoma"/>
            <family val="2"/>
          </rPr>
          <t>YULIED.PENARANDA:</t>
        </r>
        <r>
          <rPr>
            <sz val="9"/>
            <color indexed="81"/>
            <rFont val="Tahoma"/>
            <family val="2"/>
          </rPr>
          <t xml:space="preserve">
Se suma los recursos presupuestales (vigencia + reservas)</t>
        </r>
      </text>
    </comment>
    <comment ref="D472" authorId="0" shapeId="0" xr:uid="{706C4380-B6D1-4AFC-A5B2-0ABA43ACBA12}">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473" authorId="0" shapeId="0" xr:uid="{91B65EAD-1DC4-41D2-83DB-B63999B36ABD}">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474" authorId="0" shapeId="0" xr:uid="{6166F055-0978-4BCA-ABC4-596D00593F67}">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475" authorId="0" shapeId="0" xr:uid="{05245FB0-4CEA-4CD3-8AF2-029C8B8A8C78}">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476" authorId="0" shapeId="0" xr:uid="{A36A846A-91CB-4182-ACD8-8115212AF695}">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477" authorId="0" shapeId="0" xr:uid="{FC1CED3B-466C-4900-A2AF-B099FC834F0F}">
      <text>
        <r>
          <rPr>
            <b/>
            <sz val="9"/>
            <color indexed="81"/>
            <rFont val="Tahoma"/>
            <family val="2"/>
          </rPr>
          <t>YULIED.PENARANDA:</t>
        </r>
        <r>
          <rPr>
            <sz val="9"/>
            <color indexed="81"/>
            <rFont val="Tahoma"/>
            <family val="2"/>
          </rPr>
          <t xml:space="preserve">
Se suma los recursos presupuestales (vigencia + reservas)</t>
        </r>
      </text>
    </comment>
    <comment ref="D478" authorId="0" shapeId="0" xr:uid="{65873EF7-2452-4BF6-BDA0-CD75DA388FBA}">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479" authorId="0" shapeId="0" xr:uid="{9492198F-CE64-4920-BB61-9FFDF08E0BF4}">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480" authorId="0" shapeId="0" xr:uid="{8FA42FF7-4E73-40A3-80B2-BB52BC2C38E9}">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481" authorId="0" shapeId="0" xr:uid="{4F328B53-9DC9-4E1E-B201-255B94D4F93D}">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482" authorId="0" shapeId="0" xr:uid="{2CA59B3C-C2F7-48A1-880D-F21E165FF145}">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483" authorId="0" shapeId="0" xr:uid="{402F4E2B-362A-4995-9046-6B147C039ADF}">
      <text>
        <r>
          <rPr>
            <b/>
            <sz val="9"/>
            <color indexed="81"/>
            <rFont val="Tahoma"/>
            <family val="2"/>
          </rPr>
          <t>YULIED.PENARANDA:</t>
        </r>
        <r>
          <rPr>
            <sz val="9"/>
            <color indexed="81"/>
            <rFont val="Tahoma"/>
            <family val="2"/>
          </rPr>
          <t xml:space="preserve">
Se suma los recursos presupuestales (vigencia + reservas)</t>
        </r>
      </text>
    </comment>
    <comment ref="D484" authorId="0" shapeId="0" xr:uid="{9EFF5C2D-A19C-431A-BC95-65D815DE8B18}">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485" authorId="0" shapeId="0" xr:uid="{F28C1D39-0E1A-48BB-A04D-B0AEA6681976}">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486" authorId="0" shapeId="0" xr:uid="{188E47C2-53A5-4451-B07A-ECCBF86E8855}">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487" authorId="0" shapeId="0" xr:uid="{A6B5BB53-C55A-491F-9D63-536EF15F0633}">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488" authorId="0" shapeId="0" xr:uid="{3BD8AE0B-AEA5-425A-AE3D-55FE6C1DCF83}">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489" authorId="0" shapeId="0" xr:uid="{F4247C54-D7AA-4F95-9AF9-3EF78FE18CD9}">
      <text>
        <r>
          <rPr>
            <b/>
            <sz val="9"/>
            <color indexed="81"/>
            <rFont val="Tahoma"/>
            <family val="2"/>
          </rPr>
          <t>YULIED.PENARANDA:</t>
        </r>
        <r>
          <rPr>
            <sz val="9"/>
            <color indexed="81"/>
            <rFont val="Tahoma"/>
            <family val="2"/>
          </rPr>
          <t xml:space="preserve">
Se suma los recursos presupuestales (vigencia + reservas)</t>
        </r>
      </text>
    </comment>
    <comment ref="D490" authorId="0" shapeId="0" xr:uid="{8997660A-6051-46A4-9D23-12BCD9FDA37C}">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491" authorId="0" shapeId="0" xr:uid="{B9EB8F0E-F736-47A0-9546-E6D0A235DFB8}">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492" authorId="0" shapeId="0" xr:uid="{172D9B77-8D95-45C7-8642-ADB871E3447A}">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493" authorId="0" shapeId="0" xr:uid="{52148C42-3C66-4FBB-A520-EA4CD52377BF}">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494" authorId="0" shapeId="0" xr:uid="{52363153-AE75-4569-9CD5-27BB2EF54077}">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495" authorId="0" shapeId="0" xr:uid="{4F32CBE1-2564-450F-9D96-C359DF53027A}">
      <text>
        <r>
          <rPr>
            <b/>
            <sz val="9"/>
            <color indexed="81"/>
            <rFont val="Tahoma"/>
            <family val="2"/>
          </rPr>
          <t>YULIED.PENARANDA:</t>
        </r>
        <r>
          <rPr>
            <sz val="9"/>
            <color indexed="81"/>
            <rFont val="Tahoma"/>
            <family val="2"/>
          </rPr>
          <t xml:space="preserve">
Se suma los recursos presupuestales (vigencia + reservas)</t>
        </r>
      </text>
    </comment>
    <comment ref="D496" authorId="0" shapeId="0" xr:uid="{F102DA7E-258E-4736-AA2F-BE34E252C54D}">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497" authorId="0" shapeId="0" xr:uid="{CF948CCE-0B2A-4E14-ACBA-7649E9120D93}">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498" authorId="0" shapeId="0" xr:uid="{15E516F5-5E54-470F-B736-B47A0085E84E}">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499" authorId="0" shapeId="0" xr:uid="{57470145-BD9A-4479-9C34-0224DACDBD1F}">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500" authorId="0" shapeId="0" xr:uid="{2E1F36EB-366F-4AD9-AC37-CA0018BA5565}">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501" authorId="0" shapeId="0" xr:uid="{6A9A50D1-7F0A-43F9-9CB7-A3494FB082F0}">
      <text>
        <r>
          <rPr>
            <b/>
            <sz val="9"/>
            <color indexed="81"/>
            <rFont val="Tahoma"/>
            <family val="2"/>
          </rPr>
          <t>YULIED.PENARANDA:</t>
        </r>
        <r>
          <rPr>
            <sz val="9"/>
            <color indexed="81"/>
            <rFont val="Tahoma"/>
            <family val="2"/>
          </rPr>
          <t xml:space="preserve">
Se suma los recursos presupuestales (vigencia + reservas)</t>
        </r>
      </text>
    </comment>
    <comment ref="D502" authorId="0" shapeId="0" xr:uid="{244A43B7-69CA-4FA2-8D45-5E2D8E3AB531}">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503" authorId="0" shapeId="0" xr:uid="{5037829C-3E1C-4536-BF1A-7AF429B63C49}">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504" authorId="0" shapeId="0" xr:uid="{B380B51E-C1BA-46BE-9DDE-F2D94B22F125}">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505" authorId="0" shapeId="0" xr:uid="{DDB5BDD7-160A-46E4-A1A6-F7D1DFF06993}">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506" authorId="0" shapeId="0" xr:uid="{89264CB8-7503-4F55-A216-C50196DC319A}">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507" authorId="0" shapeId="0" xr:uid="{59B6C2FC-AD9A-4DC7-AE8C-9D5B69D5F603}">
      <text>
        <r>
          <rPr>
            <b/>
            <sz val="9"/>
            <color indexed="81"/>
            <rFont val="Tahoma"/>
            <family val="2"/>
          </rPr>
          <t>YULIED.PENARANDA:</t>
        </r>
        <r>
          <rPr>
            <sz val="9"/>
            <color indexed="81"/>
            <rFont val="Tahoma"/>
            <family val="2"/>
          </rPr>
          <t xml:space="preserve">
Se suma los recursos presupuestales (vigencia + reservas)</t>
        </r>
      </text>
    </comment>
    <comment ref="D508" authorId="0" shapeId="0" xr:uid="{2771E5C1-E1FA-4ED9-98FB-EBC28B30F1CB}">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509" authorId="0" shapeId="0" xr:uid="{2F602678-C9E7-41B8-A033-BAF029146B21}">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510" authorId="0" shapeId="0" xr:uid="{99EEFB52-138F-4036-A94C-46E57C2CC2F8}">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511" authorId="0" shapeId="0" xr:uid="{5E4202EB-2C42-402B-8A77-3E5804B9AF93}">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512" authorId="0" shapeId="0" xr:uid="{60502421-A2B0-4861-964A-EED4E25EA430}">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513" authorId="0" shapeId="0" xr:uid="{A05563C5-C867-4E46-A4AD-CAB469B0D759}">
      <text>
        <r>
          <rPr>
            <b/>
            <sz val="9"/>
            <color indexed="81"/>
            <rFont val="Tahoma"/>
            <family val="2"/>
          </rPr>
          <t>YULIED.PENARANDA:</t>
        </r>
        <r>
          <rPr>
            <sz val="9"/>
            <color indexed="81"/>
            <rFont val="Tahoma"/>
            <family val="2"/>
          </rPr>
          <t xml:space="preserve">
Se suma los recursos presupuestales (vigencia + reservas)</t>
        </r>
      </text>
    </comment>
    <comment ref="D514" authorId="0" shapeId="0" xr:uid="{E7D287CB-D679-45CA-A42F-1402592FAB22}">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515" authorId="0" shapeId="0" xr:uid="{B2037A22-555A-4826-9E96-B5623A478D76}">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516" authorId="0" shapeId="0" xr:uid="{AB562C46-FAF4-4647-A0A8-9012AF6E9FA4}">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517" authorId="0" shapeId="0" xr:uid="{5EAB770C-0EF5-4B56-BC0C-338DCFE3B9AF}">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518" authorId="0" shapeId="0" xr:uid="{38BD580C-B481-4731-B8CA-DD4B3AF71CFB}">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519" authorId="0" shapeId="0" xr:uid="{BD094409-7D7D-42DF-A056-B69E81FBDF1A}">
      <text>
        <r>
          <rPr>
            <b/>
            <sz val="9"/>
            <color indexed="81"/>
            <rFont val="Tahoma"/>
            <family val="2"/>
          </rPr>
          <t>YULIED.PENARANDA:</t>
        </r>
        <r>
          <rPr>
            <sz val="9"/>
            <color indexed="81"/>
            <rFont val="Tahoma"/>
            <family val="2"/>
          </rPr>
          <t xml:space="preserve">
Se suma los recursos presupuestales (vigencia + reservas)</t>
        </r>
      </text>
    </comment>
    <comment ref="D520" authorId="0" shapeId="0" xr:uid="{CE3F95B1-B041-404C-A8F0-FA81EE26B285}">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521" authorId="0" shapeId="0" xr:uid="{EBAD1A6F-5A5E-4B6F-A952-9B1BB27868E1}">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522" authorId="0" shapeId="0" xr:uid="{9B71B3EA-F76F-428C-86D8-1BD72BFD5B1E}">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523" authorId="0" shapeId="0" xr:uid="{FC40E0F6-565A-4C59-92ED-F674466E79A4}">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524" authorId="0" shapeId="0" xr:uid="{EB87CC1C-0090-4B1A-8CD0-4ECB5B20C70B}">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525" authorId="0" shapeId="0" xr:uid="{2C71D74A-7235-46A2-A3FB-78D0B561668C}">
      <text>
        <r>
          <rPr>
            <b/>
            <sz val="9"/>
            <color indexed="81"/>
            <rFont val="Tahoma"/>
            <family val="2"/>
          </rPr>
          <t>YULIED.PENARANDA:</t>
        </r>
        <r>
          <rPr>
            <sz val="9"/>
            <color indexed="81"/>
            <rFont val="Tahoma"/>
            <family val="2"/>
          </rPr>
          <t xml:space="preserve">
Se suma los recursos presupuestales (vigencia + reservas)</t>
        </r>
      </text>
    </comment>
    <comment ref="D526" authorId="0" shapeId="0" xr:uid="{FB632C8B-52EF-48A0-BDFE-46B48819356A}">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527" authorId="0" shapeId="0" xr:uid="{F50E429E-C098-4A4E-A1C5-19627EDF08A1}">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528" authorId="0" shapeId="0" xr:uid="{A9DA4E3E-5355-4CF5-89CD-D4B4F8C8C48C}">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529" authorId="0" shapeId="0" xr:uid="{7398062F-35BA-4D3A-B638-D8B909634B0C}">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530" authorId="0" shapeId="0" xr:uid="{E89800D6-3253-431C-9660-A4FA2FB739CC}">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531" authorId="0" shapeId="0" xr:uid="{3EB44FE8-3DA0-416B-A828-B89FDD5C11AE}">
      <text>
        <r>
          <rPr>
            <b/>
            <sz val="9"/>
            <color indexed="81"/>
            <rFont val="Tahoma"/>
            <family val="2"/>
          </rPr>
          <t>YULIED.PENARANDA:</t>
        </r>
        <r>
          <rPr>
            <sz val="9"/>
            <color indexed="81"/>
            <rFont val="Tahoma"/>
            <family val="2"/>
          </rPr>
          <t xml:space="preserve">
Se suma los recursos presupuestales (vigencia + reservas)</t>
        </r>
      </text>
    </comment>
    <comment ref="D532" authorId="0" shapeId="0" xr:uid="{3CF1282F-4788-4091-A31C-D323F1F50F91}">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533" authorId="0" shapeId="0" xr:uid="{6F92B408-788A-42AA-830D-2E04EC5D46E9}">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534" authorId="0" shapeId="0" xr:uid="{F14978EB-8FF6-4437-8CA1-C174AAC68C2A}">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535" authorId="0" shapeId="0" xr:uid="{0857D78C-BCC5-4725-8B11-F97D06630961}">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536" authorId="0" shapeId="0" xr:uid="{83B75915-4E46-4336-BDFA-3D6FA67273B1}">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537" authorId="0" shapeId="0" xr:uid="{C25A950B-AF73-437A-A365-2C318EE80F2D}">
      <text>
        <r>
          <rPr>
            <b/>
            <sz val="9"/>
            <color indexed="81"/>
            <rFont val="Tahoma"/>
            <family val="2"/>
          </rPr>
          <t>YULIED.PENARANDA:</t>
        </r>
        <r>
          <rPr>
            <sz val="9"/>
            <color indexed="81"/>
            <rFont val="Tahoma"/>
            <family val="2"/>
          </rPr>
          <t xml:space="preserve">
Se suma los recursos presupuestales (vigencia + reservas)</t>
        </r>
      </text>
    </comment>
    <comment ref="D538" authorId="0" shapeId="0" xr:uid="{BF0746C5-BC25-4248-B725-20158AE14BD2}">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539" authorId="0" shapeId="0" xr:uid="{9F81ADEC-FA96-41D6-A503-5D7EA24ECEEC}">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540" authorId="0" shapeId="0" xr:uid="{45C38206-E017-4B98-A782-83EB0A219703}">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541" authorId="0" shapeId="0" xr:uid="{0BC1B67F-CA57-4C10-A165-5206C7D496FF}">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542" authorId="0" shapeId="0" xr:uid="{BB974BC4-8D3B-41AC-8FD8-C5807D3DC6D4}">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543" authorId="0" shapeId="0" xr:uid="{35BB1A1C-08CF-47A8-BC24-239962A75E55}">
      <text>
        <r>
          <rPr>
            <b/>
            <sz val="9"/>
            <color indexed="81"/>
            <rFont val="Tahoma"/>
            <family val="2"/>
          </rPr>
          <t>YULIED.PENARANDA:</t>
        </r>
        <r>
          <rPr>
            <sz val="9"/>
            <color indexed="81"/>
            <rFont val="Tahoma"/>
            <family val="2"/>
          </rPr>
          <t xml:space="preserve">
Se suma los recursos presupuestales (vigencia + reservas)</t>
        </r>
      </text>
    </comment>
    <comment ref="D544" authorId="0" shapeId="0" xr:uid="{A234C340-AC1B-4E70-92B1-58DF1088CE86}">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545" authorId="0" shapeId="0" xr:uid="{C6563417-4D69-4A05-8340-E17ECE3941CD}">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546" authorId="0" shapeId="0" xr:uid="{A9D27A27-4B15-4818-8C0F-7E2ECF7240EC}">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547" authorId="0" shapeId="0" xr:uid="{E9E253C5-00BB-4F81-8756-98B6790A429C}">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548" authorId="0" shapeId="0" xr:uid="{8C463F5D-5F1A-4C11-B350-E562DE6D12EB}">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549" authorId="0" shapeId="0" xr:uid="{55CAE80A-453B-457D-A82E-DA43EA7BF829}">
      <text>
        <r>
          <rPr>
            <b/>
            <sz val="9"/>
            <color indexed="81"/>
            <rFont val="Tahoma"/>
            <family val="2"/>
          </rPr>
          <t>YULIED.PENARANDA:</t>
        </r>
        <r>
          <rPr>
            <sz val="9"/>
            <color indexed="81"/>
            <rFont val="Tahoma"/>
            <family val="2"/>
          </rPr>
          <t xml:space="preserve">
Se suma los recursos presupuestales (vigencia + reservas)</t>
        </r>
      </text>
    </comment>
    <comment ref="D550" authorId="0" shapeId="0" xr:uid="{CF26C073-01D6-4FD0-AC3B-F730F92E7885}">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551" authorId="0" shapeId="0" xr:uid="{F4DBDECB-6670-4A32-BC5D-B2F728549F29}">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552" authorId="0" shapeId="0" xr:uid="{2F7E29E7-538F-4CB8-BEF5-73BD2A303BDF}">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553" authorId="0" shapeId="0" xr:uid="{0FB627C7-EE55-4DC7-B935-502BD3AB1953}">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554" authorId="0" shapeId="0" xr:uid="{8FEA5745-4EF4-4862-AC4C-E62705B17A56}">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555" authorId="0" shapeId="0" xr:uid="{F1A28C54-D42C-45E4-9A75-9477C81D8EB2}">
      <text>
        <r>
          <rPr>
            <b/>
            <sz val="9"/>
            <color indexed="81"/>
            <rFont val="Tahoma"/>
            <family val="2"/>
          </rPr>
          <t>YULIED.PENARANDA:</t>
        </r>
        <r>
          <rPr>
            <sz val="9"/>
            <color indexed="81"/>
            <rFont val="Tahoma"/>
            <family val="2"/>
          </rPr>
          <t xml:space="preserve">
Se suma los recursos presupuestales (vigencia + reservas)</t>
        </r>
      </text>
    </comment>
    <comment ref="D556" authorId="0" shapeId="0" xr:uid="{DC64E6F5-97FA-4B9D-AF81-A4732450B5B3}">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557" authorId="0" shapeId="0" xr:uid="{11CA2A2E-4371-4B9B-A683-03106A26C566}">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558" authorId="0" shapeId="0" xr:uid="{DEAB55DB-E1FD-437B-91D7-3B1E65A104DA}">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559" authorId="0" shapeId="0" xr:uid="{35725AEA-2C56-4828-B13C-DE3A4082C266}">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560" authorId="0" shapeId="0" xr:uid="{3DC261CD-5723-48E4-A52A-886DC752E41B}">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561" authorId="0" shapeId="0" xr:uid="{A0787991-D74B-49E2-92D0-1740D9E9C0B5}">
      <text>
        <r>
          <rPr>
            <b/>
            <sz val="9"/>
            <color indexed="81"/>
            <rFont val="Tahoma"/>
            <family val="2"/>
          </rPr>
          <t>YULIED.PENARANDA:</t>
        </r>
        <r>
          <rPr>
            <sz val="9"/>
            <color indexed="81"/>
            <rFont val="Tahoma"/>
            <family val="2"/>
          </rPr>
          <t xml:space="preserve">
Se suma los recursos presupuestales (vigencia + reservas)</t>
        </r>
      </text>
    </comment>
    <comment ref="D562" authorId="0" shapeId="0" xr:uid="{9DF6A606-8059-4B30-8658-D7B523A2AB0B}">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563" authorId="0" shapeId="0" xr:uid="{2BA20E41-2EA8-49D0-9E82-649BF69706EF}">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564" authorId="0" shapeId="0" xr:uid="{6CFD99A3-B9C7-41E4-A75F-1D5929697776}">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565" authorId="0" shapeId="0" xr:uid="{B1E0CB00-E5B8-4DB8-8D0A-479E320C7712}">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566" authorId="0" shapeId="0" xr:uid="{039014C7-97E3-4196-B781-A6F3622A3056}">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567" authorId="0" shapeId="0" xr:uid="{E9E7490D-434A-42B0-8C04-2B7526D408B1}">
      <text>
        <r>
          <rPr>
            <b/>
            <sz val="9"/>
            <color indexed="81"/>
            <rFont val="Tahoma"/>
            <family val="2"/>
          </rPr>
          <t>YULIED.PENARANDA:</t>
        </r>
        <r>
          <rPr>
            <sz val="9"/>
            <color indexed="81"/>
            <rFont val="Tahoma"/>
            <family val="2"/>
          </rPr>
          <t xml:space="preserve">
Se suma los recursos presupuestales (vigencia + reservas)</t>
        </r>
      </text>
    </comment>
    <comment ref="D568" authorId="0" shapeId="0" xr:uid="{093CA1E2-7982-4774-BFA9-F4AE79AF5609}">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569" authorId="0" shapeId="0" xr:uid="{6E38E038-AEDC-4896-A687-F070CF8B4402}">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570" authorId="0" shapeId="0" xr:uid="{7B56F17F-A9D5-42BA-80ED-48ECF87EFC96}">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571" authorId="0" shapeId="0" xr:uid="{C03C911A-60EC-45D2-9405-C8C0ED75C7E9}">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572" authorId="0" shapeId="0" xr:uid="{61B6673D-7676-4869-BBCA-31CAB82ABFF2}">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573" authorId="0" shapeId="0" xr:uid="{52287D12-1CE8-457A-848A-E4E211D3ABAB}">
      <text>
        <r>
          <rPr>
            <b/>
            <sz val="9"/>
            <color indexed="81"/>
            <rFont val="Tahoma"/>
            <family val="2"/>
          </rPr>
          <t>YULIED.PENARANDA:</t>
        </r>
        <r>
          <rPr>
            <sz val="9"/>
            <color indexed="81"/>
            <rFont val="Tahoma"/>
            <family val="2"/>
          </rPr>
          <t xml:space="preserve">
Se suma los recursos presupuestales (vigencia + reservas)</t>
        </r>
      </text>
    </comment>
    <comment ref="D574" authorId="0" shapeId="0" xr:uid="{4DD60D6A-DC4A-45CE-AF71-DBBC8673D0CA}">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575" authorId="0" shapeId="0" xr:uid="{13707307-9FFD-4388-91E7-2A2C81DAFA7E}">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576" authorId="0" shapeId="0" xr:uid="{DA1F94AA-85F2-4C8C-B823-CB1FE08AE839}">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577" authorId="0" shapeId="0" xr:uid="{1A9FC8CB-2509-4BB0-A0EC-EF1C1843BA91}">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578" authorId="0" shapeId="0" xr:uid="{5E7158E3-D9ED-4C8F-B22A-52217195034D}">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579" authorId="0" shapeId="0" xr:uid="{FB99577E-6260-46F2-BF9E-3355EACE16CA}">
      <text>
        <r>
          <rPr>
            <b/>
            <sz val="9"/>
            <color indexed="81"/>
            <rFont val="Tahoma"/>
            <family val="2"/>
          </rPr>
          <t>YULIED.PENARANDA:</t>
        </r>
        <r>
          <rPr>
            <sz val="9"/>
            <color indexed="81"/>
            <rFont val="Tahoma"/>
            <family val="2"/>
          </rPr>
          <t xml:space="preserve">
Se suma los recursos presupuestales (vigencia + reservas)</t>
        </r>
      </text>
    </comment>
    <comment ref="D580" authorId="0" shapeId="0" xr:uid="{0A763A20-C5D3-46C5-9E43-B7F864127DD8}">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581" authorId="0" shapeId="0" xr:uid="{7A515578-99DF-4A73-9FBA-7E5DC3399062}">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582" authorId="0" shapeId="0" xr:uid="{02DEFC12-58C0-4CBD-B282-C048DDDE77E1}">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583" authorId="0" shapeId="0" xr:uid="{15CA5766-C1D0-4CC3-94C6-70A1A9241501}">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584" authorId="0" shapeId="0" xr:uid="{BD71134D-671A-4072-9AD1-FDFD86CE0B3A}">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585" authorId="0" shapeId="0" xr:uid="{B78D9146-54AB-4D2E-A9F9-D61ADCB300C9}">
      <text>
        <r>
          <rPr>
            <b/>
            <sz val="9"/>
            <color indexed="81"/>
            <rFont val="Tahoma"/>
            <family val="2"/>
          </rPr>
          <t>YULIED.PENARANDA:</t>
        </r>
        <r>
          <rPr>
            <sz val="9"/>
            <color indexed="81"/>
            <rFont val="Tahoma"/>
            <family val="2"/>
          </rPr>
          <t xml:space="preserve">
Se suma los recursos presupuestales (vigencia + reservas)</t>
        </r>
      </text>
    </comment>
    <comment ref="D610" authorId="0" shapeId="0" xr:uid="{F94A99F3-C14D-4751-B2E1-68E6759AFB9A}">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611" authorId="0" shapeId="0" xr:uid="{18076763-8C62-4D75-B7BC-2C8CE5D1C2DE}">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612" authorId="0" shapeId="0" xr:uid="{2D0F7741-E6CB-40D0-A6BD-A685419B7DE5}">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613" authorId="0" shapeId="0" xr:uid="{EF8E452E-C0C1-4792-B606-4E1CD1C45F99}">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614" authorId="0" shapeId="0" xr:uid="{7C42DF86-B974-475C-9015-A00D1235DA06}">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615" authorId="0" shapeId="0" xr:uid="{FEFBC7B1-40AB-4C2B-9E53-2BDC8C35F848}">
      <text>
        <r>
          <rPr>
            <b/>
            <sz val="9"/>
            <color indexed="81"/>
            <rFont val="Tahoma"/>
            <family val="2"/>
          </rPr>
          <t>YULIED.PENARANDA:</t>
        </r>
        <r>
          <rPr>
            <sz val="9"/>
            <color indexed="81"/>
            <rFont val="Tahoma"/>
            <family val="2"/>
          </rPr>
          <t xml:space="preserve">
Se suma los recursos presupuestales (vigencia + reservas)</t>
        </r>
      </text>
    </comment>
    <comment ref="D616" authorId="0" shapeId="0" xr:uid="{21A49DC7-22F3-4B79-977C-E87432E1E53E}">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617" authorId="0" shapeId="0" xr:uid="{8C6777B2-C5A5-42DE-8C8C-00090F6FE63C}">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618" authorId="0" shapeId="0" xr:uid="{641FF481-1625-4B75-8207-0AF54D1B7B50}">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619" authorId="0" shapeId="0" xr:uid="{57A39815-B6BF-4E22-A7E2-3836B49A348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620" authorId="0" shapeId="0" xr:uid="{1058D65C-7171-42A7-B713-78FA842CFCEC}">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621" authorId="0" shapeId="0" xr:uid="{C163972F-ADF9-441A-A62F-990DAEAB838F}">
      <text>
        <r>
          <rPr>
            <b/>
            <sz val="9"/>
            <color indexed="81"/>
            <rFont val="Tahoma"/>
            <family val="2"/>
          </rPr>
          <t>YULIED.PENARANDA:</t>
        </r>
        <r>
          <rPr>
            <sz val="9"/>
            <color indexed="81"/>
            <rFont val="Tahoma"/>
            <family val="2"/>
          </rPr>
          <t xml:space="preserve">
Se suma los recursos presupuestales (vigencia + reservas)</t>
        </r>
      </text>
    </comment>
    <comment ref="D622" authorId="0" shapeId="0" xr:uid="{B15EED81-868A-4244-8529-79A940A312D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623" authorId="0" shapeId="0" xr:uid="{15032548-17C7-4EA7-849E-AA2F1F150FF9}">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624" authorId="0" shapeId="0" xr:uid="{4FBB7068-FAC4-4B88-B664-7DE3C28F1BA7}">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625" authorId="0" shapeId="0" xr:uid="{3A70820B-28F6-4D06-8392-2666825E0F2D}">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626" authorId="0" shapeId="0" xr:uid="{43ED7A5D-0803-47FE-BF0E-C3668B5AAF7B}">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627" authorId="0" shapeId="0" xr:uid="{1AF075B2-211C-4EB1-8DE3-E19DB618D4CD}">
      <text>
        <r>
          <rPr>
            <b/>
            <sz val="9"/>
            <color indexed="81"/>
            <rFont val="Tahoma"/>
            <family val="2"/>
          </rPr>
          <t>YULIED.PENARANDA:</t>
        </r>
        <r>
          <rPr>
            <sz val="9"/>
            <color indexed="81"/>
            <rFont val="Tahoma"/>
            <family val="2"/>
          </rPr>
          <t xml:space="preserve">
Se suma los recursos presupuestales (vigencia + reservas)</t>
        </r>
      </text>
    </comment>
    <comment ref="D628" authorId="0" shapeId="0" xr:uid="{EDAA610B-75F2-48BC-90EB-39AEDA0CFB3F}">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629" authorId="0" shapeId="0" xr:uid="{58B74316-819A-4F0E-9204-AE0EDBD519EB}">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630" authorId="0" shapeId="0" xr:uid="{3655767E-1A1F-43D0-A3C1-1D2A0121A002}">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631" authorId="0" shapeId="0" xr:uid="{0B45F734-A67D-435E-B16C-F01A6CCA5AA6}">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632" authorId="0" shapeId="0" xr:uid="{1F4EE334-79C1-48B0-85E9-5F9B923C5A15}">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633" authorId="0" shapeId="0" xr:uid="{1A73824C-D8EC-48F6-AEDE-AE27B1A49A68}">
      <text>
        <r>
          <rPr>
            <b/>
            <sz val="9"/>
            <color indexed="81"/>
            <rFont val="Tahoma"/>
            <family val="2"/>
          </rPr>
          <t>YULIED.PENARANDA:</t>
        </r>
        <r>
          <rPr>
            <sz val="9"/>
            <color indexed="81"/>
            <rFont val="Tahoma"/>
            <family val="2"/>
          </rPr>
          <t xml:space="preserve">
Se suma los recursos presupuestales (vigencia + reservas)</t>
        </r>
      </text>
    </comment>
    <comment ref="D634" authorId="0" shapeId="0" xr:uid="{27C42701-9A76-482F-A90B-53FE39780002}">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635" authorId="0" shapeId="0" xr:uid="{BB740A6D-BDAD-4707-8E06-CD14AF680341}">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636" authorId="0" shapeId="0" xr:uid="{3E7C2D84-6745-454D-A186-2F9BB1D1836F}">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637" authorId="0" shapeId="0" xr:uid="{207EF570-5DFF-486E-ABDF-F61292E1894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638" authorId="0" shapeId="0" xr:uid="{DBE4EFE9-7A44-445E-AC84-10BC560F8B27}">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639" authorId="0" shapeId="0" xr:uid="{92B72607-5BAF-4B8C-AD23-CF4850E642FE}">
      <text>
        <r>
          <rPr>
            <b/>
            <sz val="9"/>
            <color indexed="81"/>
            <rFont val="Tahoma"/>
            <family val="2"/>
          </rPr>
          <t>YULIED.PENARANDA:</t>
        </r>
        <r>
          <rPr>
            <sz val="9"/>
            <color indexed="81"/>
            <rFont val="Tahoma"/>
            <family val="2"/>
          </rPr>
          <t xml:space="preserve">
Se suma los recursos presupuestales (vigencia + reservas)</t>
        </r>
      </text>
    </comment>
    <comment ref="D640" authorId="0" shapeId="0" xr:uid="{3A375566-6BEC-44A0-BCCA-386B9B1E47C8}">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641" authorId="0" shapeId="0" xr:uid="{E5A46137-76F6-4361-8CD3-1B63D2848CB5}">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642" authorId="0" shapeId="0" xr:uid="{379FD73D-0BFD-4112-BF42-DD592D84A445}">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643" authorId="0" shapeId="0" xr:uid="{5B320B05-A228-42AF-9599-624FAD9AF6D3}">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644" authorId="0" shapeId="0" xr:uid="{38D4EC8C-01EE-4A9B-909D-E197FDD59161}">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645" authorId="0" shapeId="0" xr:uid="{7C65B564-E6C2-41F7-9D75-BE6C43B03FDB}">
      <text>
        <r>
          <rPr>
            <b/>
            <sz val="9"/>
            <color indexed="81"/>
            <rFont val="Tahoma"/>
            <family val="2"/>
          </rPr>
          <t>YULIED.PENARANDA:</t>
        </r>
        <r>
          <rPr>
            <sz val="9"/>
            <color indexed="81"/>
            <rFont val="Tahoma"/>
            <family val="2"/>
          </rPr>
          <t xml:space="preserve">
Se suma los recursos presupuestales (vigencia + reservas)</t>
        </r>
      </text>
    </comment>
    <comment ref="D646" authorId="0" shapeId="0" xr:uid="{4FB68513-22E6-46C6-B6B4-BF085B34358E}">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647" authorId="0" shapeId="0" xr:uid="{0F3948A7-5EA7-4DE6-9010-1F74CE872D54}">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648" authorId="0" shapeId="0" xr:uid="{30CF49A0-97D5-46BC-BC3E-29FAF2C7080F}">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649" authorId="0" shapeId="0" xr:uid="{C386CBB9-7FEB-42A5-91FA-A29D2A57DC8D}">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650" authorId="0" shapeId="0" xr:uid="{95D59EAE-C55C-4813-9411-AFD0EB370F67}">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651" authorId="0" shapeId="0" xr:uid="{8F645126-E0C9-4B23-802D-2429F167E08C}">
      <text>
        <r>
          <rPr>
            <b/>
            <sz val="9"/>
            <color indexed="81"/>
            <rFont val="Tahoma"/>
            <family val="2"/>
          </rPr>
          <t>YULIED.PENARANDA:</t>
        </r>
        <r>
          <rPr>
            <sz val="9"/>
            <color indexed="81"/>
            <rFont val="Tahoma"/>
            <family val="2"/>
          </rPr>
          <t xml:space="preserve">
Se suma los recursos presupuestales (vigencia + reservas)</t>
        </r>
      </text>
    </comment>
    <comment ref="D652" authorId="0" shapeId="0" xr:uid="{7736E2DE-1D37-4BD6-9E82-CF03A94DD0F6}">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653" authorId="0" shapeId="0" xr:uid="{E0704B42-A8B5-4C03-ACC8-3C276FB0FF81}">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654" authorId="0" shapeId="0" xr:uid="{59B9F00B-4A48-4551-8FDD-F6A033C96489}">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655" authorId="0" shapeId="0" xr:uid="{CC149C6D-8E37-4F45-A26E-1709836F64B4}">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656" authorId="0" shapeId="0" xr:uid="{764F2F93-B076-4A3C-AC49-A8155F58E153}">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657" authorId="0" shapeId="0" xr:uid="{840D1E50-823D-4304-A6DE-5F6BF573AD63}">
      <text>
        <r>
          <rPr>
            <b/>
            <sz val="9"/>
            <color indexed="81"/>
            <rFont val="Tahoma"/>
            <family val="2"/>
          </rPr>
          <t>YULIED.PENARANDA:</t>
        </r>
        <r>
          <rPr>
            <sz val="9"/>
            <color indexed="81"/>
            <rFont val="Tahoma"/>
            <family val="2"/>
          </rPr>
          <t xml:space="preserve">
Se suma los recursos presupuestales (vigencia + reservas)</t>
        </r>
      </text>
    </comment>
    <comment ref="D658" authorId="0" shapeId="0" xr:uid="{C01DBF62-5061-4D1D-B34C-41D51123F6BA}">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659" authorId="0" shapeId="0" xr:uid="{80BAAAA3-1378-4F65-B84E-3E35A8E2E075}">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660" authorId="0" shapeId="0" xr:uid="{0B6BFAB6-B8E2-4510-BFD8-2B01E2ECC94B}">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661" authorId="0" shapeId="0" xr:uid="{00179CEA-1282-49C7-B1BE-C2FAD0EF0FA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662" authorId="0" shapeId="0" xr:uid="{502C107A-D598-41F6-9007-0EC302EC60E5}">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663" authorId="0" shapeId="0" xr:uid="{907F0468-AD49-4658-AA17-76F1F9B0FF67}">
      <text>
        <r>
          <rPr>
            <b/>
            <sz val="9"/>
            <color indexed="81"/>
            <rFont val="Tahoma"/>
            <family val="2"/>
          </rPr>
          <t>YULIED.PENARANDA:</t>
        </r>
        <r>
          <rPr>
            <sz val="9"/>
            <color indexed="81"/>
            <rFont val="Tahoma"/>
            <family val="2"/>
          </rPr>
          <t xml:space="preserve">
Se suma los recursos presupuestales (vigencia + reservas)</t>
        </r>
      </text>
    </comment>
    <comment ref="D664" authorId="0" shapeId="0" xr:uid="{999442AA-D58C-4E2E-89E3-8C3E407B05F6}">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665" authorId="0" shapeId="0" xr:uid="{45AA9D03-118D-4015-B3AA-83E3ADAC6F61}">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666" authorId="0" shapeId="0" xr:uid="{CE5BA785-3243-4288-AC26-9DEB15D7C93B}">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667" authorId="0" shapeId="0" xr:uid="{8C6E90F0-81F8-41ED-A622-8585B2865FCE}">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668" authorId="0" shapeId="0" xr:uid="{7ECFBEEA-E590-49A2-B4D4-A10C5244973C}">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669" authorId="0" shapeId="0" xr:uid="{A082774F-FAEC-4622-8CB5-71D70BCE647A}">
      <text>
        <r>
          <rPr>
            <b/>
            <sz val="9"/>
            <color indexed="81"/>
            <rFont val="Tahoma"/>
            <family val="2"/>
          </rPr>
          <t>YULIED.PENARANDA:</t>
        </r>
        <r>
          <rPr>
            <sz val="9"/>
            <color indexed="81"/>
            <rFont val="Tahoma"/>
            <family val="2"/>
          </rPr>
          <t xml:space="preserve">
Se suma los recursos presupuestales (vigencia + reservas)</t>
        </r>
      </text>
    </comment>
    <comment ref="D670" authorId="0" shapeId="0" xr:uid="{68302619-66ED-4496-A729-92886AF1374F}">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671" authorId="0" shapeId="0" xr:uid="{D821B7BD-3665-42D7-A360-8860BC3903D9}">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672" authorId="0" shapeId="0" xr:uid="{E35A4CE7-B71F-4FC6-9627-4396725DFEAD}">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673" authorId="0" shapeId="0" xr:uid="{8820C142-1171-432F-8E50-28B273B868E4}">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674" authorId="0" shapeId="0" xr:uid="{3903E550-B39F-4385-B2CB-6142B11C1C0B}">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675" authorId="0" shapeId="0" xr:uid="{37004919-FCEF-47C7-A5F7-EE9AE9D20BEC}">
      <text>
        <r>
          <rPr>
            <b/>
            <sz val="9"/>
            <color indexed="81"/>
            <rFont val="Tahoma"/>
            <family val="2"/>
          </rPr>
          <t>YULIED.PENARANDA:</t>
        </r>
        <r>
          <rPr>
            <sz val="9"/>
            <color indexed="81"/>
            <rFont val="Tahoma"/>
            <family val="2"/>
          </rPr>
          <t xml:space="preserve">
Se suma los recursos presupuestales (vigencia + reservas)</t>
        </r>
      </text>
    </comment>
    <comment ref="D676" authorId="0" shapeId="0" xr:uid="{9ECCEA8A-290E-420A-9978-2082E4C93123}">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677" authorId="0" shapeId="0" xr:uid="{C739757F-2551-4942-909A-ECAEEBDE8B8E}">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678" authorId="0" shapeId="0" xr:uid="{6F9BB2A0-2548-4E7F-BEF3-81FA269EBABE}">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679" authorId="0" shapeId="0" xr:uid="{0A1AED3D-9CA4-4F02-B2BC-1F0CE9FB2D10}">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680" authorId="0" shapeId="0" xr:uid="{31FB7A23-0C5E-4DBC-A8B3-A21A755C1CB5}">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681" authorId="0" shapeId="0" xr:uid="{B17F6930-2457-477A-93DD-171AA80F6269}">
      <text>
        <r>
          <rPr>
            <b/>
            <sz val="9"/>
            <color indexed="81"/>
            <rFont val="Tahoma"/>
            <family val="2"/>
          </rPr>
          <t>YULIED.PENARANDA:</t>
        </r>
        <r>
          <rPr>
            <sz val="9"/>
            <color indexed="81"/>
            <rFont val="Tahoma"/>
            <family val="2"/>
          </rPr>
          <t xml:space="preserve">
Se suma los recursos presupuestales (vigencia + reservas)</t>
        </r>
      </text>
    </comment>
    <comment ref="D682" authorId="0" shapeId="0" xr:uid="{EF41C76A-6D00-4DB8-ACDC-5C05A12DD3E7}">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683" authorId="0" shapeId="0" xr:uid="{5E20C127-AD54-494B-825C-1418C0EDE13D}">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684" authorId="0" shapeId="0" xr:uid="{5F4333B4-6268-4685-8263-05CB3EE8C186}">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685" authorId="0" shapeId="0" xr:uid="{3D2754CA-988D-4F47-BC48-21242DF29C16}">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686" authorId="0" shapeId="0" xr:uid="{CF1956BF-10E5-4052-AAFF-227CC0E604B5}">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687" authorId="0" shapeId="0" xr:uid="{21C2BB7A-827A-4081-AFC9-752CCE60A1D2}">
      <text>
        <r>
          <rPr>
            <b/>
            <sz val="9"/>
            <color indexed="81"/>
            <rFont val="Tahoma"/>
            <family val="2"/>
          </rPr>
          <t>YULIED.PENARANDA:</t>
        </r>
        <r>
          <rPr>
            <sz val="9"/>
            <color indexed="81"/>
            <rFont val="Tahoma"/>
            <family val="2"/>
          </rPr>
          <t xml:space="preserve">
Se suma los recursos presupuestales (vigencia + reservas)</t>
        </r>
      </text>
    </comment>
    <comment ref="D688" authorId="0" shapeId="0" xr:uid="{2819165B-B523-406E-BB5B-52113710F8E2}">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689" authorId="0" shapeId="0" xr:uid="{1A37CE8B-9381-4F58-8051-95BD3E00E633}">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690" authorId="0" shapeId="0" xr:uid="{9D197FF0-D517-46EB-A798-19224C9E8E1A}">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691" authorId="0" shapeId="0" xr:uid="{B9E3A799-F6B9-471D-9862-CC29CC81AAFA}">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692" authorId="0" shapeId="0" xr:uid="{80C4F46B-AF4B-428C-9E00-62847F71F7A7}">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693" authorId="0" shapeId="0" xr:uid="{48B58AB3-10CB-4EE3-97DD-747C01A6E3D4}">
      <text>
        <r>
          <rPr>
            <b/>
            <sz val="9"/>
            <color indexed="81"/>
            <rFont val="Tahoma"/>
            <family val="2"/>
          </rPr>
          <t>YULIED.PENARANDA:</t>
        </r>
        <r>
          <rPr>
            <sz val="9"/>
            <color indexed="81"/>
            <rFont val="Tahoma"/>
            <family val="2"/>
          </rPr>
          <t xml:space="preserve">
Se suma los recursos presupuestales (vigencia + reservas)</t>
        </r>
      </text>
    </comment>
    <comment ref="D694" authorId="0" shapeId="0" xr:uid="{06815C28-9B61-4932-A4C9-6BAEDF12BB4C}">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695" authorId="0" shapeId="0" xr:uid="{CDA6D300-E421-47A0-A010-E1EE4026CD18}">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696" authorId="0" shapeId="0" xr:uid="{669232FD-77C7-430A-A33A-F5BCA117CB01}">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697" authorId="0" shapeId="0" xr:uid="{2E6C9169-A22F-4D8F-926C-D1760AE59BFF}">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698" authorId="0" shapeId="0" xr:uid="{0CC1B2FE-5B17-4C39-9799-9AFF8F15E842}">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699" authorId="0" shapeId="0" xr:uid="{0256F3D4-EACE-46F2-A558-756585D3CAAC}">
      <text>
        <r>
          <rPr>
            <b/>
            <sz val="9"/>
            <color indexed="81"/>
            <rFont val="Tahoma"/>
            <family val="2"/>
          </rPr>
          <t>YULIED.PENARANDA:</t>
        </r>
        <r>
          <rPr>
            <sz val="9"/>
            <color indexed="81"/>
            <rFont val="Tahoma"/>
            <family val="2"/>
          </rPr>
          <t xml:space="preserve">
Se suma los recursos presupuestales (vigencia + reservas)</t>
        </r>
      </text>
    </comment>
    <comment ref="D700" authorId="0" shapeId="0" xr:uid="{EC23A3C6-8B77-4D9B-8996-AA09BDF017D0}">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701" authorId="0" shapeId="0" xr:uid="{1F9A09EB-702A-474B-AACF-972EAD8B2DF9}">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702" authorId="0" shapeId="0" xr:uid="{228244D9-4123-4E9F-89DC-841E3D6662CD}">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703" authorId="0" shapeId="0" xr:uid="{B4C17942-F84F-4BD4-A17C-3F2DAC2ABC3B}">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704" authorId="0" shapeId="0" xr:uid="{460F0C51-B1B7-4F90-BA38-796CCD141843}">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705" authorId="0" shapeId="0" xr:uid="{4555FCD0-B5E0-488A-9733-D1025ECD5B18}">
      <text>
        <r>
          <rPr>
            <b/>
            <sz val="9"/>
            <color indexed="81"/>
            <rFont val="Tahoma"/>
            <family val="2"/>
          </rPr>
          <t>YULIED.PENARANDA:</t>
        </r>
        <r>
          <rPr>
            <sz val="9"/>
            <color indexed="81"/>
            <rFont val="Tahoma"/>
            <family val="2"/>
          </rPr>
          <t xml:space="preserve">
Se suma los recursos presupuestales (vigencia + reservas)</t>
        </r>
      </text>
    </comment>
    <comment ref="D706" authorId="0" shapeId="0" xr:uid="{519D4208-1BC5-44C2-8305-15874087B912}">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707" authorId="0" shapeId="0" xr:uid="{8C0664B6-3FB4-42E0-AA75-B3E0F949BDC9}">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708" authorId="0" shapeId="0" xr:uid="{0B0A8789-35D3-4458-B357-93A8C2AA1647}">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709" authorId="0" shapeId="0" xr:uid="{6A209DD9-524B-44C7-8C98-8F6631B82027}">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710" authorId="0" shapeId="0" xr:uid="{7EFC7751-C3C3-45D0-ADF4-F24E9DD4C1BE}">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711" authorId="0" shapeId="0" xr:uid="{BA446361-4B59-497C-B98D-888A22A41FF8}">
      <text>
        <r>
          <rPr>
            <b/>
            <sz val="9"/>
            <color indexed="81"/>
            <rFont val="Tahoma"/>
            <family val="2"/>
          </rPr>
          <t>YULIED.PENARANDA:</t>
        </r>
        <r>
          <rPr>
            <sz val="9"/>
            <color indexed="81"/>
            <rFont val="Tahoma"/>
            <family val="2"/>
          </rPr>
          <t xml:space="preserve">
Se suma los recursos presupuestales (vigencia + reservas)</t>
        </r>
      </text>
    </comment>
    <comment ref="D712" authorId="0" shapeId="0" xr:uid="{393006CC-DD2F-47D8-B339-0C34DFE0CB06}">
      <text>
        <r>
          <rPr>
            <b/>
            <sz val="9"/>
            <color indexed="81"/>
            <rFont val="Tahoma"/>
            <family val="2"/>
          </rPr>
          <t>YULIED.PENARANDA:</t>
        </r>
        <r>
          <rPr>
            <sz val="9"/>
            <color indexed="81"/>
            <rFont val="Tahoma"/>
            <family val="2"/>
          </rPr>
          <t xml:space="preserve">
Magnitud física de la meta proyecto de inversión, a programar o a realizar seguimiento, según la columna en que se reporte. </t>
        </r>
      </text>
    </comment>
    <comment ref="D713" authorId="0" shapeId="0" xr:uid="{5E506012-AC8F-46D2-B4A4-6732536D1B53}">
      <text>
        <r>
          <rPr>
            <b/>
            <sz val="9"/>
            <color indexed="81"/>
            <rFont val="Tahoma"/>
            <family val="2"/>
          </rPr>
          <t>YULIED.PENARANDA:</t>
        </r>
        <r>
          <rPr>
            <sz val="9"/>
            <color indexed="81"/>
            <rFont val="Tahoma"/>
            <family val="2"/>
          </rPr>
          <t xml:space="preserve">
Recursos presupuestales asignados para la vigencia en programación  y/o seguimiento, según la columna en que se reporte</t>
        </r>
      </text>
    </comment>
    <comment ref="D714" authorId="0" shapeId="0" xr:uid="{DA8CB75D-2733-4035-B19E-DBA1657AAA5C}">
      <text>
        <r>
          <rPr>
            <b/>
            <sz val="9"/>
            <color indexed="81"/>
            <rFont val="Tahoma"/>
            <family val="2"/>
          </rPr>
          <t>YULIED.PENARANDA:</t>
        </r>
        <r>
          <rPr>
            <sz val="9"/>
            <color indexed="81"/>
            <rFont val="Tahoma"/>
            <family val="2"/>
          </rPr>
          <t xml:space="preserve">
Magnitud física asociada a la reservas,  aplica para las meta con tipología suma, las cuales se pueden desagregar por los compromisos contraídos que al cierre de la vigencia fiscal no  se cumplierón.</t>
        </r>
      </text>
    </comment>
    <comment ref="D715" authorId="0" shapeId="0" xr:uid="{609009D2-A954-435B-868B-5D805A1C2FEE}">
      <text>
        <r>
          <rPr>
            <b/>
            <sz val="9"/>
            <color indexed="81"/>
            <rFont val="Tahoma"/>
            <family val="2"/>
          </rPr>
          <t>YULIED.PENARANDA:</t>
        </r>
        <r>
          <rPr>
            <sz val="9"/>
            <color indexed="81"/>
            <rFont val="Tahoma"/>
            <family val="2"/>
          </rPr>
          <t xml:space="preserve">
Son compromisos legalmente contraídos que al cierre de la vigencia fiscal no se han atendido por no haberse completado las formalidades necesarias que hagan exigible el pago al terminarse el año.</t>
        </r>
      </text>
    </comment>
    <comment ref="D716" authorId="0" shapeId="0" xr:uid="{8C6CCD7C-54DF-4805-8E53-F77284C9E8D4}">
      <text>
        <r>
          <rPr>
            <b/>
            <sz val="9"/>
            <color indexed="81"/>
            <rFont val="Tahoma"/>
            <family val="2"/>
          </rPr>
          <t>YULIED.PENARANDA:</t>
        </r>
        <r>
          <rPr>
            <sz val="9"/>
            <color indexed="81"/>
            <rFont val="Tahoma"/>
            <family val="2"/>
          </rPr>
          <t xml:space="preserve">
Para las metas de tipología suma (vigencia *reservas). Para las demás tipos de metas se asocia el mismo dato de la vigencia.</t>
        </r>
      </text>
    </comment>
    <comment ref="D717" authorId="0" shapeId="0" xr:uid="{DAA0E18F-3E6B-45FC-8075-BE2F7BAF35AD}">
      <text>
        <r>
          <rPr>
            <b/>
            <sz val="9"/>
            <color indexed="81"/>
            <rFont val="Tahoma"/>
            <family val="2"/>
          </rPr>
          <t>YULIED.PENARANDA:</t>
        </r>
        <r>
          <rPr>
            <sz val="9"/>
            <color indexed="81"/>
            <rFont val="Tahoma"/>
            <family val="2"/>
          </rPr>
          <t xml:space="preserve">
Se suma los recursos presupuestales (vigencia + reservas)</t>
        </r>
      </text>
    </comment>
    <comment ref="D722" authorId="0" shapeId="0" xr:uid="{645E2756-701A-46D9-AEEE-72B63469763D}">
      <text>
        <r>
          <rPr>
            <b/>
            <sz val="9"/>
            <color indexed="81"/>
            <rFont val="Tahoma"/>
            <family val="2"/>
          </rPr>
          <t>YULIED.PENARANDA:</t>
        </r>
        <r>
          <rPr>
            <sz val="9"/>
            <color indexed="81"/>
            <rFont val="Tahoma"/>
            <family val="2"/>
          </rPr>
          <t xml:space="preserve">
Verificar que los totales coincidan con los reportados en el componente de inversión</t>
        </r>
      </text>
    </comment>
    <comment ref="D723" authorId="0" shapeId="0" xr:uid="{29877D06-5711-43D4-B680-150233AC2AAD}">
      <text>
        <r>
          <rPr>
            <b/>
            <sz val="9"/>
            <color indexed="81"/>
            <rFont val="Tahoma"/>
            <family val="2"/>
          </rPr>
          <t>YULIED.PENARANDA:</t>
        </r>
        <r>
          <rPr>
            <sz val="9"/>
            <color indexed="81"/>
            <rFont val="Tahoma"/>
            <family val="2"/>
          </rPr>
          <t xml:space="preserve">
Verificar que los totales coincidan con los reportados en el componente de inversión</t>
        </r>
      </text>
    </comment>
    <comment ref="D724" authorId="0" shapeId="0" xr:uid="{1146EB41-2899-438A-8B77-7CB599AD11C4}">
      <text>
        <r>
          <rPr>
            <b/>
            <sz val="9"/>
            <color indexed="81"/>
            <rFont val="Tahoma"/>
            <family val="2"/>
          </rPr>
          <t>YULIED.PENARANDA:</t>
        </r>
        <r>
          <rPr>
            <sz val="9"/>
            <color indexed="81"/>
            <rFont val="Tahoma"/>
            <family val="2"/>
          </rPr>
          <t xml:space="preserve">
Verificar que los totales coincidan con los reportados en el componente de inversión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Angela</author>
  </authors>
  <commentList>
    <comment ref="M4" authorId="0" shapeId="0" xr:uid="{00000000-0006-0000-0600-000001000000}">
      <text>
        <r>
          <rPr>
            <b/>
            <sz val="9"/>
            <color indexed="81"/>
            <rFont val="Tahoma"/>
            <family val="2"/>
          </rPr>
          <t>Angela:</t>
        </r>
        <r>
          <rPr>
            <sz val="9"/>
            <color indexed="81"/>
            <rFont val="Tahoma"/>
            <family val="2"/>
          </rPr>
          <t xml:space="preserve">
Se reprograman  los porcentajes de las actividades </t>
        </r>
      </text>
    </comment>
    <comment ref="M5" authorId="0" shapeId="0" xr:uid="{00000000-0006-0000-0600-000002000000}">
      <text>
        <r>
          <rPr>
            <b/>
            <sz val="9"/>
            <color indexed="81"/>
            <rFont val="Tahoma"/>
            <family val="2"/>
          </rPr>
          <t>Angela:</t>
        </r>
        <r>
          <rPr>
            <sz val="9"/>
            <color indexed="81"/>
            <rFont val="Tahoma"/>
            <family val="2"/>
          </rPr>
          <t xml:space="preserve">
Se reprograman  los porcentajes de las actividades </t>
        </r>
      </text>
    </comment>
    <comment ref="M20" authorId="0" shapeId="0" xr:uid="{00000000-0006-0000-0600-000003000000}">
      <text>
        <r>
          <rPr>
            <b/>
            <sz val="9"/>
            <color indexed="81"/>
            <rFont val="Tahoma"/>
            <family val="2"/>
          </rPr>
          <t>Angela:</t>
        </r>
        <r>
          <rPr>
            <sz val="9"/>
            <color indexed="81"/>
            <rFont val="Tahoma"/>
            <family val="2"/>
          </rPr>
          <t xml:space="preserve">
Se reprograman  los porcentajes de las actividades </t>
        </r>
      </text>
    </comment>
    <comment ref="O21" authorId="0" shapeId="0" xr:uid="{00000000-0006-0000-0600-000004000000}">
      <text>
        <r>
          <rPr>
            <b/>
            <sz val="9"/>
            <color indexed="81"/>
            <rFont val="Tahoma"/>
            <family val="2"/>
          </rPr>
          <t>Angela:</t>
        </r>
        <r>
          <rPr>
            <sz val="9"/>
            <color indexed="81"/>
            <rFont val="Tahoma"/>
            <family val="2"/>
          </rPr>
          <t xml:space="preserve">
Se reprograman los porcentajes de las actividades</t>
        </r>
      </text>
    </comment>
    <comment ref="M22" authorId="0" shapeId="0" xr:uid="{00000000-0006-0000-0600-000005000000}">
      <text>
        <r>
          <rPr>
            <b/>
            <sz val="9"/>
            <color indexed="81"/>
            <rFont val="Tahoma"/>
            <family val="2"/>
          </rPr>
          <t>Angela:</t>
        </r>
        <r>
          <rPr>
            <sz val="9"/>
            <color indexed="81"/>
            <rFont val="Tahoma"/>
            <family val="2"/>
          </rPr>
          <t xml:space="preserve">
Se reprograman los porcentajes de las actividades</t>
        </r>
      </text>
    </comment>
  </commentList>
</comments>
</file>

<file path=xl/sharedStrings.xml><?xml version="1.0" encoding="utf-8"?>
<sst xmlns="http://schemas.openxmlformats.org/spreadsheetml/2006/main" count="2986" uniqueCount="472">
  <si>
    <t>DEPENDENCIA:</t>
  </si>
  <si>
    <t>Programa Plan de Desarrollo</t>
  </si>
  <si>
    <t>CÓDIGO Y NOMBRE PROYECTO:</t>
  </si>
  <si>
    <t>MAR</t>
  </si>
  <si>
    <t>JUN</t>
  </si>
  <si>
    <t>DIC</t>
  </si>
  <si>
    <t>PRESUPUESTO VIGENCIA</t>
  </si>
  <si>
    <t>RESERVA PRESUPUESTAL</t>
  </si>
  <si>
    <t>TOTAL PROYECTO</t>
  </si>
  <si>
    <t>Ene</t>
  </si>
  <si>
    <t>Feb</t>
  </si>
  <si>
    <t>Mar</t>
  </si>
  <si>
    <t>Abr</t>
  </si>
  <si>
    <t>May</t>
  </si>
  <si>
    <t>Jun</t>
  </si>
  <si>
    <t>Jul</t>
  </si>
  <si>
    <t>Ago</t>
  </si>
  <si>
    <t>Sep</t>
  </si>
  <si>
    <t>Oct</t>
  </si>
  <si>
    <t>Nov</t>
  </si>
  <si>
    <t>Dic</t>
  </si>
  <si>
    <t>Total</t>
  </si>
  <si>
    <t>Programado</t>
  </si>
  <si>
    <t>Ejecutado</t>
  </si>
  <si>
    <t>TOTAL PONDERACIÓN</t>
  </si>
  <si>
    <t>PERIODO:</t>
  </si>
  <si>
    <t>TOTALES - PROYECTO</t>
  </si>
  <si>
    <t>1, COD. META</t>
  </si>
  <si>
    <t>2, Meta Proyecto</t>
  </si>
  <si>
    <t>4, Variable</t>
  </si>
  <si>
    <t>8, LOCALIZACIÓN GEOGRÁFICA</t>
  </si>
  <si>
    <t>1, LÍNEA DE ACCIÓN</t>
  </si>
  <si>
    <t>2, META DE PROYECTO</t>
  </si>
  <si>
    <t>4, SE EJECUTA CON RECURSOS DE:</t>
  </si>
  <si>
    <t>4,1 VIGENCIA</t>
  </si>
  <si>
    <t>4,2 RESERVA</t>
  </si>
  <si>
    <t>VARIABLES</t>
  </si>
  <si>
    <t xml:space="preserve">6,PONDERACIÓN VERTICAL </t>
  </si>
  <si>
    <t>6,1 META</t>
  </si>
  <si>
    <t>6,2 ACTIVIDAD</t>
  </si>
  <si>
    <t>2,  META DE PROYECTO</t>
  </si>
  <si>
    <t>2,1 COD.</t>
  </si>
  <si>
    <t>2,2 META</t>
  </si>
  <si>
    <t>2,3 TIPOLOGÍA</t>
  </si>
  <si>
    <t>3, COD. META PDD A QUE SE ASOCIA META PROY</t>
  </si>
  <si>
    <t xml:space="preserve"> 2, META PLAN DE DESARROLLO</t>
  </si>
  <si>
    <t>2,2  META PLAN DE DESARROLLO</t>
  </si>
  <si>
    <t>3, INDICADOR ASOCIADO A LA META PLAN DE DESARROLLO</t>
  </si>
  <si>
    <t>3,1 COD.</t>
  </si>
  <si>
    <t>3,2 INDICADOR</t>
  </si>
  <si>
    <t>3,3 UNIDAD DE MEDIDA</t>
  </si>
  <si>
    <t>3,4 TIPOLOGÍA</t>
  </si>
  <si>
    <t>3,5 MAGNITUD PD</t>
  </si>
  <si>
    <t>3,6 PROGRAMACIÓN - ACTUALIZACIÓN</t>
  </si>
  <si>
    <t>3,7 SEGUIMIENTO VIGENCIA ACTUAL</t>
  </si>
  <si>
    <t>4, % CUMPLIMIENTO ACUMULADO
(Vigencia)</t>
  </si>
  <si>
    <t>5, % DE AVANCE CUATRIENIO</t>
  </si>
  <si>
    <t>6, DESCRIPCIÓN DE LOS AVANCES Y LOGROS ALCANZADOS</t>
  </si>
  <si>
    <t>7, RETRASOS</t>
  </si>
  <si>
    <t>8, SOLUCIONES PLANTEADAS</t>
  </si>
  <si>
    <t>9, BENEFICIOS</t>
  </si>
  <si>
    <t>10, FUENTE DE EVIDENCIAS</t>
  </si>
  <si>
    <t>TOTAL PRESUPUESTO</t>
  </si>
  <si>
    <t>TOTALES Rec. Reservas</t>
  </si>
  <si>
    <t>TOTALES Rec. Vigencia</t>
  </si>
  <si>
    <t xml:space="preserve">6, ACTUALIZACIÓN </t>
  </si>
  <si>
    <t>PROGRAMACIÓN INICIAL CUATRIENIO</t>
  </si>
  <si>
    <t>REPROGRAMACIÓN VIGENCIA</t>
  </si>
  <si>
    <t>CONTROL DE CAMBIOS</t>
  </si>
  <si>
    <t>Versión</t>
  </si>
  <si>
    <t xml:space="preserve">Descripción de la Modificación </t>
  </si>
  <si>
    <t>No. Acto Administrativo y fecha</t>
  </si>
  <si>
    <t>DIRECCIONAMIENTO ESTRATÉGICO</t>
  </si>
  <si>
    <t>Codigo:PE01-PR02-F2</t>
  </si>
  <si>
    <r>
      <t xml:space="preserve">PROGR. ANUAL MES </t>
    </r>
    <r>
      <rPr>
        <b/>
        <sz val="12"/>
        <rFont val="Arial"/>
        <family val="2"/>
      </rPr>
      <t>ENE.</t>
    </r>
  </si>
  <si>
    <r>
      <t>PROGR. ANUAL MES</t>
    </r>
    <r>
      <rPr>
        <b/>
        <sz val="12"/>
        <rFont val="Arial"/>
        <family val="2"/>
      </rPr>
      <t xml:space="preserve"> FEB.</t>
    </r>
  </si>
  <si>
    <r>
      <t xml:space="preserve">PROGR. ANUAL MES </t>
    </r>
    <r>
      <rPr>
        <b/>
        <sz val="12"/>
        <rFont val="Arial"/>
        <family val="2"/>
      </rPr>
      <t>MAR.</t>
    </r>
  </si>
  <si>
    <r>
      <t xml:space="preserve">PROGR. ANUAL MES </t>
    </r>
    <r>
      <rPr>
        <b/>
        <sz val="12"/>
        <rFont val="Arial"/>
        <family val="2"/>
      </rPr>
      <t>ABR.</t>
    </r>
  </si>
  <si>
    <r>
      <t xml:space="preserve">PROGR. ANUAL MES </t>
    </r>
    <r>
      <rPr>
        <b/>
        <sz val="12"/>
        <rFont val="Arial"/>
        <family val="2"/>
      </rPr>
      <t>MAY.</t>
    </r>
  </si>
  <si>
    <r>
      <t>PROGR. ANUAL MES</t>
    </r>
    <r>
      <rPr>
        <b/>
        <sz val="12"/>
        <rFont val="Arial"/>
        <family val="2"/>
      </rPr>
      <t xml:space="preserve"> JUN.</t>
    </r>
  </si>
  <si>
    <r>
      <t>PROGR. ANUAL MES</t>
    </r>
    <r>
      <rPr>
        <b/>
        <sz val="12"/>
        <rFont val="Arial"/>
        <family val="2"/>
      </rPr>
      <t xml:space="preserve"> JUL.</t>
    </r>
  </si>
  <si>
    <r>
      <t>PROGR. ANUAL MES</t>
    </r>
    <r>
      <rPr>
        <b/>
        <sz val="12"/>
        <rFont val="Arial"/>
        <family val="2"/>
      </rPr>
      <t xml:space="preserve"> AGO.</t>
    </r>
  </si>
  <si>
    <r>
      <t>PROGR. ANUAL MES</t>
    </r>
    <r>
      <rPr>
        <b/>
        <sz val="12"/>
        <rFont val="Arial"/>
        <family val="2"/>
      </rPr>
      <t xml:space="preserve"> SEP.</t>
    </r>
  </si>
  <si>
    <r>
      <t xml:space="preserve">PROGR. ANUAL MES </t>
    </r>
    <r>
      <rPr>
        <b/>
        <sz val="12"/>
        <rFont val="Arial"/>
        <family val="2"/>
      </rPr>
      <t>NOV.</t>
    </r>
  </si>
  <si>
    <t>ENE.</t>
  </si>
  <si>
    <t>FEB.</t>
  </si>
  <si>
    <t>MAR.</t>
  </si>
  <si>
    <t>ABR.</t>
  </si>
  <si>
    <t>MAY.</t>
  </si>
  <si>
    <t>JUN.</t>
  </si>
  <si>
    <t>JUL.</t>
  </si>
  <si>
    <t>AGO.</t>
  </si>
  <si>
    <t>SEP.</t>
  </si>
  <si>
    <t>OCT.</t>
  </si>
  <si>
    <t>NOV.</t>
  </si>
  <si>
    <t>MAGNITUD  FÍSICA</t>
  </si>
  <si>
    <t>MAGNITUD FÍSICA RESERVAS</t>
  </si>
  <si>
    <t>TOTAL MAGNITUD FÍSICA</t>
  </si>
  <si>
    <r>
      <t xml:space="preserve">PROGR. ANUAL MES  </t>
    </r>
    <r>
      <rPr>
        <b/>
        <sz val="12"/>
        <rFont val="Arial"/>
        <family val="2"/>
      </rPr>
      <t>DIC.</t>
    </r>
  </si>
  <si>
    <t>TOTAL PRESUPUESTO VIGENCIA  DEL PROYECTO</t>
  </si>
  <si>
    <t>TOTAL PRESUPUESTO DE LA META</t>
  </si>
  <si>
    <t>TOTAL RESERVA PRESUPUESTAL DEL PROYECTO</t>
  </si>
  <si>
    <t>TOTAL PROYECTO VIGENCIA + RESERVAS</t>
  </si>
  <si>
    <t>Código: PE01-PR02-F2</t>
  </si>
  <si>
    <t>FEB</t>
  </si>
  <si>
    <t>ABR</t>
  </si>
  <si>
    <t>MAY</t>
  </si>
  <si>
    <t>JUL</t>
  </si>
  <si>
    <t>AGO</t>
  </si>
  <si>
    <t>SEP</t>
  </si>
  <si>
    <t>OCT</t>
  </si>
  <si>
    <t>NOV</t>
  </si>
  <si>
    <r>
      <t>PROGR. ANUAL MES</t>
    </r>
    <r>
      <rPr>
        <b/>
        <sz val="12"/>
        <rFont val="Arial"/>
        <family val="2"/>
      </rPr>
      <t xml:space="preserve"> OCT.</t>
    </r>
  </si>
  <si>
    <t>AÑO 2020</t>
  </si>
  <si>
    <t>AÑO 2021</t>
  </si>
  <si>
    <r>
      <t xml:space="preserve">EJECUTADO </t>
    </r>
    <r>
      <rPr>
        <b/>
        <sz val="12"/>
        <rFont val="Arial"/>
        <family val="2"/>
      </rPr>
      <t>JUL.</t>
    </r>
  </si>
  <si>
    <r>
      <t xml:space="preserve">EJECUTADO </t>
    </r>
    <r>
      <rPr>
        <b/>
        <sz val="12"/>
        <rFont val="Arial"/>
        <family val="2"/>
      </rPr>
      <t>AGO.</t>
    </r>
  </si>
  <si>
    <r>
      <t xml:space="preserve">EJECUTADO </t>
    </r>
    <r>
      <rPr>
        <b/>
        <sz val="12"/>
        <rFont val="Arial"/>
        <family val="2"/>
      </rPr>
      <t>SEP.</t>
    </r>
  </si>
  <si>
    <r>
      <t xml:space="preserve">EJECUTADO </t>
    </r>
    <r>
      <rPr>
        <b/>
        <sz val="12"/>
        <rFont val="Arial"/>
        <family val="2"/>
      </rPr>
      <t>OCT.</t>
    </r>
  </si>
  <si>
    <r>
      <t xml:space="preserve">EJECUTADO </t>
    </r>
    <r>
      <rPr>
        <b/>
        <sz val="12"/>
        <rFont val="Arial"/>
        <family val="2"/>
      </rPr>
      <t>NOV.</t>
    </r>
  </si>
  <si>
    <r>
      <t>EJECUTADO ACUMULADO</t>
    </r>
    <r>
      <rPr>
        <b/>
        <sz val="12"/>
        <rFont val="Arial"/>
        <family val="2"/>
      </rPr>
      <t xml:space="preserve"> AÑO 2020</t>
    </r>
  </si>
  <si>
    <r>
      <t xml:space="preserve">EJECUTADO </t>
    </r>
    <r>
      <rPr>
        <b/>
        <sz val="12"/>
        <rFont val="Arial"/>
        <family val="2"/>
      </rPr>
      <t>ENE.</t>
    </r>
  </si>
  <si>
    <r>
      <t xml:space="preserve">EJECUTADO </t>
    </r>
    <r>
      <rPr>
        <b/>
        <sz val="12"/>
        <rFont val="Arial"/>
        <family val="2"/>
      </rPr>
      <t>FEB.</t>
    </r>
  </si>
  <si>
    <r>
      <t xml:space="preserve">EJECUTADO </t>
    </r>
    <r>
      <rPr>
        <b/>
        <sz val="12"/>
        <rFont val="Arial"/>
        <family val="2"/>
      </rPr>
      <t>MAR.</t>
    </r>
  </si>
  <si>
    <r>
      <t xml:space="preserve">EJECUTADO </t>
    </r>
    <r>
      <rPr>
        <b/>
        <sz val="12"/>
        <rFont val="Arial"/>
        <family val="2"/>
      </rPr>
      <t>ABR.</t>
    </r>
  </si>
  <si>
    <t>Propósito Plan de Desarrollo</t>
  </si>
  <si>
    <r>
      <t xml:space="preserve">EJECUTADO  </t>
    </r>
    <r>
      <rPr>
        <b/>
        <sz val="12"/>
        <rFont val="Arial"/>
        <family val="2"/>
      </rPr>
      <t>MAY.</t>
    </r>
  </si>
  <si>
    <r>
      <t xml:space="preserve">EJECUTADO  </t>
    </r>
    <r>
      <rPr>
        <b/>
        <sz val="12"/>
        <rFont val="Arial"/>
        <family val="2"/>
      </rPr>
      <t>JUN.</t>
    </r>
  </si>
  <si>
    <r>
      <t xml:space="preserve">EJECUTADO  </t>
    </r>
    <r>
      <rPr>
        <b/>
        <sz val="12"/>
        <rFont val="Arial"/>
        <family val="2"/>
      </rPr>
      <t>JUL.</t>
    </r>
  </si>
  <si>
    <r>
      <t xml:space="preserve">EJECUTADO  </t>
    </r>
    <r>
      <rPr>
        <b/>
        <sz val="12"/>
        <rFont val="Arial"/>
        <family val="2"/>
      </rPr>
      <t>AGO.</t>
    </r>
  </si>
  <si>
    <r>
      <t xml:space="preserve">EJECUTADO  </t>
    </r>
    <r>
      <rPr>
        <b/>
        <sz val="12"/>
        <rFont val="Arial"/>
        <family val="2"/>
      </rPr>
      <t>SEP</t>
    </r>
    <r>
      <rPr>
        <sz val="12"/>
        <rFont val="Arial"/>
        <family val="2"/>
      </rPr>
      <t>.</t>
    </r>
  </si>
  <si>
    <r>
      <t xml:space="preserve">EJECUTADO  </t>
    </r>
    <r>
      <rPr>
        <b/>
        <sz val="12"/>
        <rFont val="Arial"/>
        <family val="2"/>
      </rPr>
      <t>OCT</t>
    </r>
    <r>
      <rPr>
        <sz val="12"/>
        <rFont val="Arial"/>
        <family val="2"/>
      </rPr>
      <t>.</t>
    </r>
  </si>
  <si>
    <r>
      <t xml:space="preserve">EJECUTADO  </t>
    </r>
    <r>
      <rPr>
        <b/>
        <sz val="12"/>
        <rFont val="Arial"/>
        <family val="2"/>
      </rPr>
      <t>NOV.</t>
    </r>
  </si>
  <si>
    <r>
      <t xml:space="preserve">EJECUTADO ACUMUALDO </t>
    </r>
    <r>
      <rPr>
        <b/>
        <sz val="12"/>
        <rFont val="Arial"/>
        <family val="2"/>
      </rPr>
      <t>AÑO 2021</t>
    </r>
  </si>
  <si>
    <t>AÑO 2022</t>
  </si>
  <si>
    <t>AÑO 2023</t>
  </si>
  <si>
    <r>
      <t xml:space="preserve">EJECUTADO ACUMUALDO </t>
    </r>
    <r>
      <rPr>
        <b/>
        <sz val="12"/>
        <rFont val="Arial"/>
        <family val="2"/>
      </rPr>
      <t>AÑO 2022</t>
    </r>
  </si>
  <si>
    <r>
      <t xml:space="preserve">EJECUTADO ACUMUALDO </t>
    </r>
    <r>
      <rPr>
        <b/>
        <sz val="12"/>
        <rFont val="Arial"/>
        <family val="2"/>
      </rPr>
      <t>AÑO 2023</t>
    </r>
  </si>
  <si>
    <t>AÑO 2024</t>
  </si>
  <si>
    <r>
      <t xml:space="preserve">EJECUTADO ACUMUALDO </t>
    </r>
    <r>
      <rPr>
        <b/>
        <sz val="12"/>
        <rFont val="Arial"/>
        <family val="2"/>
      </rPr>
      <t>AÑO 2024</t>
    </r>
  </si>
  <si>
    <t>4, VARIABLE REQUERIDA</t>
  </si>
  <si>
    <t>6, PROGRAMACIÓN - ACTUALIZACIÓN</t>
  </si>
  <si>
    <t xml:space="preserve"> AÑO 2020</t>
  </si>
  <si>
    <t>7, EJECUCIÓN</t>
  </si>
  <si>
    <t>7,1 SEGUIMIENTO VIGENCIA ACTUAL</t>
  </si>
  <si>
    <t>8, % CUMPLIMIENTO ACUMULADO (Vigencia)</t>
  </si>
  <si>
    <t>9 ,% DE AVANCE CUATRIENIO</t>
  </si>
  <si>
    <t>10, DESCRIPCIÓN DE LOS AVANCES Y LOGROS ALCANZADOS</t>
  </si>
  <si>
    <t xml:space="preserve">11, RETRASOS 
</t>
  </si>
  <si>
    <t xml:space="preserve">12, SOLUCIONES PLANTEADAS </t>
  </si>
  <si>
    <t>13, BENEFICIOS</t>
  </si>
  <si>
    <t>14, FUENTE DE EVIDENCIAS</t>
  </si>
  <si>
    <r>
      <t xml:space="preserve">EJECUTADO ACUMUALDO </t>
    </r>
    <r>
      <rPr>
        <b/>
        <sz val="12"/>
        <rFont val="Arial"/>
        <family val="2"/>
      </rPr>
      <t>AÑO 202</t>
    </r>
    <r>
      <rPr>
        <sz val="12"/>
        <rFont val="Arial"/>
        <family val="2"/>
      </rPr>
      <t>2</t>
    </r>
  </si>
  <si>
    <t>7,EJECUTADO</t>
  </si>
  <si>
    <t>Total recursos Vigencia</t>
  </si>
  <si>
    <t>Observaciones</t>
  </si>
  <si>
    <t>Observaciones y/o descripcion de acciones en el punto de inversión</t>
  </si>
  <si>
    <t>8,1 LOCALIDAD(ES)</t>
  </si>
  <si>
    <t>8.2 UPZ(S)</t>
  </si>
  <si>
    <t>8,3 BARRIO(S)</t>
  </si>
  <si>
    <t>Total Magnitud vigencia</t>
  </si>
  <si>
    <t>Total Magnitud reserv</t>
  </si>
  <si>
    <t>Total recursos reservas</t>
  </si>
  <si>
    <t>9, ORIENTACIÓN</t>
  </si>
  <si>
    <t>10. POBLACIÓN</t>
  </si>
  <si>
    <t>10.1 NÚMERO DE HOMBRES</t>
  </si>
  <si>
    <t>10.2 NÚMERO DE MUJERES</t>
  </si>
  <si>
    <t xml:space="preserve">10.3 NÚMERO INTERSEXUAL </t>
  </si>
  <si>
    <t>10.4  GRUPO ETARIO</t>
  </si>
  <si>
    <t>10.5  CONDICION POBLACIONAL</t>
  </si>
  <si>
    <t>10.6  GRUPOS ETNICOS</t>
  </si>
  <si>
    <t>10.7  TOTAL POBLACIÓN
PERSONAS/CANTIDAD</t>
  </si>
  <si>
    <t>8,4 GEORREFERENCIACIÓN</t>
  </si>
  <si>
    <t>11, LECCIONES APRENDIDAS - OBSERVACIONES</t>
  </si>
  <si>
    <t>PROGRAMACIÓN INICIAL AÑO 2020</t>
  </si>
  <si>
    <r>
      <rPr>
        <sz val="12"/>
        <rFont val="Arial"/>
        <family val="2"/>
      </rPr>
      <t xml:space="preserve">PROGRAMACIÓN, ACTUALIZACIÓN Y SEGUIMIENTO DEL PLAN DE ACCIÓN
Actualización y seguimiento a la </t>
    </r>
    <r>
      <rPr>
        <b/>
        <sz val="12"/>
        <rFont val="Arial"/>
        <family val="2"/>
      </rPr>
      <t>Territorialización</t>
    </r>
  </si>
  <si>
    <t>5. PROGRAMACIÓN INICIAL AÑO 2020</t>
  </si>
  <si>
    <t>3, CÓDIGO Y NOMBRE DE LA ACTIVIDAD</t>
  </si>
  <si>
    <t>3. Identificación del punto de invesión</t>
  </si>
  <si>
    <t>8,5 ÁREA DE INFLUENCIA E  INCIDENCIA</t>
  </si>
  <si>
    <t>9,1 POLÍGONO DE MEJORAMIENTO INTEGRAL</t>
  </si>
  <si>
    <t>9,2 POLÍTICA</t>
  </si>
  <si>
    <t>5, VALOR   CUATRIENIO</t>
  </si>
  <si>
    <t>Versión: 12</t>
  </si>
  <si>
    <t>ESTRUCTURA DEL PLAN DE DESARROLLO</t>
  </si>
  <si>
    <t>1.1 Propósito</t>
  </si>
  <si>
    <t>1.2 Programa</t>
  </si>
  <si>
    <r>
      <t>Versión:</t>
    </r>
    <r>
      <rPr>
        <b/>
        <sz val="20"/>
        <color rgb="FFFF0000"/>
        <rFont val="Arial"/>
        <family val="2"/>
      </rPr>
      <t xml:space="preserve"> </t>
    </r>
    <r>
      <rPr>
        <b/>
        <sz val="20"/>
        <rFont val="Arial"/>
        <family val="2"/>
      </rPr>
      <t>12</t>
    </r>
  </si>
  <si>
    <t>Reverdecer 20.000 m2 en la ciudad a través del fortalecimiento de la infraestructura vegetada</t>
  </si>
  <si>
    <t>M2</t>
  </si>
  <si>
    <t>Numero</t>
  </si>
  <si>
    <t>Ecourbanismo y construcción sostenible</t>
  </si>
  <si>
    <t>Realizar a 600 proyectos de infraestructura, la gestión para la aplicación de determinantes ambientales.</t>
  </si>
  <si>
    <t>Realizar a 400 proyectos de infraestructura en etapa de operación, el seguimiento a la incorporación de determinantes ambientales.</t>
  </si>
  <si>
    <t>Realizar a 20000 m2 de techos verdes y jardines verticales, el acompañamiento técnico</t>
  </si>
  <si>
    <t>Diseñar y hacer seguimiento a  1 estrategia de crecimiento verde con enfoque de sostenibilidad, economía circular  e innovación</t>
  </si>
  <si>
    <t>Asistir a 800 proyectos participantes de programas voluntarios ofrecidos por la SEGAE, para el mejoramiento del desempeño ambiental.</t>
  </si>
  <si>
    <t>Acompañar y promover a 100 empresas en el proceso de verificación de los criterios de Negocios verdes.</t>
  </si>
  <si>
    <t>Desarrollar 6 proyectos pilotos de economía circular en sectores productivos priorizados</t>
  </si>
  <si>
    <t>Desarrollar 9 proyectos de producción más limpia en los sectores priorizados</t>
  </si>
  <si>
    <t>Articular y consolidar un (1) Plan de Acción Climática para Bogotá D.C. 2020 - 2050.</t>
  </si>
  <si>
    <t>Implementar al 100% de las acciones priorizadas del Plan de Acción Climática para Bogotá D.C. 2020 - 2050.</t>
  </si>
  <si>
    <t>Gestión Ambiental Empresarial</t>
  </si>
  <si>
    <t xml:space="preserve">Plan de Acción Climática para Bogotá D.C. 2020 - 2050. </t>
  </si>
  <si>
    <t>USME</t>
  </si>
  <si>
    <t>CIUDAD BOLIVAR</t>
  </si>
  <si>
    <t>PUENTE ARANDA</t>
  </si>
  <si>
    <t>KENNEDY</t>
  </si>
  <si>
    <t>FONTIBON</t>
  </si>
  <si>
    <t>LOS MARTIRES</t>
  </si>
  <si>
    <t>ENGATIVA</t>
  </si>
  <si>
    <t>RAFAEL URIBE</t>
  </si>
  <si>
    <t>TUNJUELITO</t>
  </si>
  <si>
    <t>USAQUEN</t>
  </si>
  <si>
    <t>CHAPINERO</t>
  </si>
  <si>
    <t>SANTA FE</t>
  </si>
  <si>
    <t>SAN CRISTOBAL</t>
  </si>
  <si>
    <t>BOSA</t>
  </si>
  <si>
    <t>SUBA</t>
  </si>
  <si>
    <t>BARRIOS UNIDOS</t>
  </si>
  <si>
    <t>TEUSAQUILLO</t>
  </si>
  <si>
    <t>LOS MÁRTIRES</t>
  </si>
  <si>
    <t>ANTONIO NARIÑO</t>
  </si>
  <si>
    <t>LA CANDELARIA</t>
  </si>
  <si>
    <t>DISTRITAL</t>
  </si>
  <si>
    <t>Varias 
 (Remitirse a Generación de Shape)</t>
  </si>
  <si>
    <t>DISTRITO CAPITAL</t>
  </si>
  <si>
    <t>1. Politica Pública de Ecourbanismo y Construcción Sostenible, Politica Distrtial del Agua, Plan Distrital de Gestión del Riesgo de Desastres y del Cambio Climático – PDGRDCC.</t>
  </si>
  <si>
    <t>SIN DEFINIR</t>
  </si>
  <si>
    <t>SANTA FÉ</t>
  </si>
  <si>
    <t>FONTIBÓN</t>
  </si>
  <si>
    <t>ENGATIVÁ</t>
  </si>
  <si>
    <t>PUNETE ARANDA</t>
  </si>
  <si>
    <t>RAFAEL URIBE URIBE</t>
  </si>
  <si>
    <t>DISTRITAL (Por Ejecutar)</t>
  </si>
  <si>
    <t>CHAPINERO, BOSA, USME, PUENTE ARANDA, CIUDAD BOLIVAR, ENGATIVA, FONTIBÓN, KENNEDY, MARTIRES, RAFAEL URIBE URIBE, SAN CRISTOBAL, SUBA, TUNJUELITO, USAQUEN Y ESPECIAL</t>
  </si>
  <si>
    <t>TOTAL LOCALIZACIONES META</t>
  </si>
  <si>
    <t>Varios
 (Remitirse a Generación de Shape)</t>
  </si>
  <si>
    <t>Punto 
 (Remitirse a Generación de Shape)</t>
  </si>
  <si>
    <t>LOCALIDADES</t>
  </si>
  <si>
    <t>1. Politica Pública de Ecourbanismo y Construcción Sostenible, Politica de Biodiversidad</t>
  </si>
  <si>
    <t>N/A</t>
  </si>
  <si>
    <t>1. Politica Distrital de Producción y Consumo Sostenible</t>
  </si>
  <si>
    <t>SEGAE</t>
  </si>
  <si>
    <t>7794 - Fortalecimiento de la gestión ambiental sectorial, el ecourbanismo y cambio climático en el D.C.Bogotá</t>
  </si>
  <si>
    <t>5, PONDERACIÓN HORIZONTAL AÑO: 2020</t>
  </si>
  <si>
    <t>X</t>
  </si>
  <si>
    <t>Articular e implementar el Plan de Acción Climática Bogotá D.C. 2020-2050 incluyendo la gestión necesaria para lograr una reducción de por lo menos 15% en la emisión de gases de efecto invernadero de Bogotá para 2024, incluyendo herramientas como la participación de la ciudad en los mercados de carbono.</t>
  </si>
  <si>
    <t>Implementar una (1) Estrategia Distrital de Crecimiento Verde con enfoque de sostenibilidad ambiental e innovación que impulse la eficiencia energética, las fuentes no convencionales de energías renovables y la economía circular de manera articulada con los grandes y pequeños generadores y consumidores y que incorpore un sistema de
monitoreo para medir la transición hacia un crecimiento verde y el cumplimiento de los ODS</t>
  </si>
  <si>
    <t>SUMA</t>
  </si>
  <si>
    <t>Realizar la gestión y seguimiento a la aplicación de los  determinantes ambientales en 1.000 proyectos de ciudad tomando en cuenta medidas de adaptación y mitigación a la crisis climática.</t>
  </si>
  <si>
    <t>CRECIENTE</t>
  </si>
  <si>
    <t>Articular y consolidar 1 Plan de Acción Climática para Bogotá D.C. 2020 - 2050.</t>
  </si>
  <si>
    <t>2. Verificar en proyectos de infraestructura  la incorporación de  criterios y determinantes ambientales en proyectos de infraestructura.</t>
  </si>
  <si>
    <t>3. Realizar el acompañamiento técnico a  techos verdes y jardines verticales en la Ciudad.</t>
  </si>
  <si>
    <t>4. Prediseñar la estrategia de crecimiento verde para la ciudad.</t>
  </si>
  <si>
    <t>5. Desarrollar proyectos de asistencia técnica para el mejoramiento del desempeño ambiental en empresas participantes de programas voluntarios ofrecidos por la SEGAE.</t>
  </si>
  <si>
    <t>6.Desarrollar las actividades programadas en cada convocatoria del Programa de Excelencia Ambiental Distrital - PREAD.</t>
  </si>
  <si>
    <t>7. Diseño de estrategias para los negocios verdes.</t>
  </si>
  <si>
    <t xml:space="preserve">8. Realizar el acompañamiento en el proceso de fortalecimiento de negocios verdes </t>
  </si>
  <si>
    <t>9. Verificación y seguimiento a los criterios de negocios verdes.</t>
  </si>
  <si>
    <t>10. Diseño de los proyectos de economía circular.</t>
  </si>
  <si>
    <t xml:space="preserve"> 11. Realizar el acompañamiento de los procesos de promoción de los proyectos.</t>
  </si>
  <si>
    <t>12. Presentación de informes de avance en los proyectos</t>
  </si>
  <si>
    <t>13. Formulación e implementación de un plan anual para la implementación de producción más limpia en los sectores de curtiembres y metalurgia (galvanoplastia), que incluya programación de capacitaciones.</t>
  </si>
  <si>
    <t xml:space="preserve">14. Formulación e implementación del plan anual de apoyo técnico y buenas prácticas  a explotaciones mineras. </t>
  </si>
  <si>
    <t xml:space="preserve">15. Hacer un taller intersectorial de arranque con las diferentes entidades distrital para la revisión de medidas de mitigación y adaptación - Producto: Taller + Reporte del taller. </t>
  </si>
  <si>
    <t>18.Actualización de datos del INGEI para los 4 sectores a 2018, de acuerdo con Plan de trabajo definido por la DCA.</t>
  </si>
  <si>
    <t xml:space="preserve">19. Formulación de Plan de Gestión del INGEI </t>
  </si>
  <si>
    <t xml:space="preserve">20. Modelación de escenarios de mitigación </t>
  </si>
  <si>
    <t xml:space="preserve">21. Consolidación de banco de proyecto de mitigación y adaptación con información de emisiones de GEI </t>
  </si>
  <si>
    <t xml:space="preserve">22. Desarrollo de Taller intersectorial de definición de criterios para la priorización de acciones de mitigación y adaptación . Producto: reporte del taller con resultados. </t>
  </si>
  <si>
    <t xml:space="preserve">23. Desarrollo de un taller con la ciudad de capacitación para la priorización de acciones de acuerdo con la información recolectada y disponible. </t>
  </si>
  <si>
    <t xml:space="preserve">24. Documento con acciones priorizadas a implementar en 2020-2024 </t>
  </si>
  <si>
    <t xml:space="preserve">26. Formulación de propuestas a convocatorias de cooperación internacional para el financiamiento de medidas priorizadas a 2024 . </t>
  </si>
  <si>
    <t>27. Ejecutar acciones de gestión del riesgo por incendio forestal.</t>
  </si>
  <si>
    <t>28. Respuesta a las emergencias de los servicios básicos en los que la SDA actúa como responsable ejecutor.</t>
  </si>
  <si>
    <t>29. Adelantar la implementación de los instrumentos de planeación de gestión ambiental  PIGA-PACA.</t>
  </si>
  <si>
    <t>Numero de estrategias distritales de crecimiento verde implementadas</t>
  </si>
  <si>
    <t>Numero de proyectos de ciudad con seguimiento de la aplicación de los determinantes ambientales</t>
  </si>
  <si>
    <t>M2 reverdecidos en la ciudad a través del fortalecimiento de la infraestructura vegetada (techos verdes y jardines verticales con acompañamiento técnico)</t>
  </si>
  <si>
    <t xml:space="preserve">16. Revisión y retroalimentación de la información actual y futura de riesgo climático y la evidencia de las acciones de adaptación, con el objetivo del cumplimiento del Framework de C40. </t>
  </si>
  <si>
    <t xml:space="preserve">17. Construcción de acciones transformadoras de adaptación, ante los impactos del cambio climático de acuerdo con los objetivos del Acuerdo de Paris y de adaptación de la ciudad. </t>
  </si>
  <si>
    <t>30. Seguimiento a las acciones establecidas en los instrumentos de planeación existentes y orientados a recuperar y manejar ambientalmente los “Suelos de Protección por Riesgo no Mitigable”.</t>
  </si>
  <si>
    <t xml:space="preserve">
El principal beneficio asociado al desarrollo de 9 proyectos de producción más limpia en los sectores priorizados se encuentra relacionado con el apoyo a la ordenación de la cuenca del Río Bogotá con el ánimo de solucionar su estado de contaminación.  Es así como, a partir de la aprobación del ajuste y actualización del Plan de Ordenación y Manejo de la Cuenca Hidrográfica del río Bogotá - POMCA, se busca la implementación de proyectos de producción mas limpia a través de la optimización y desarrollo de buenas prácticas ambientales de los procesos industriales en Pymes de metalurgía y curtiembres en Bogotá, al igual que, el apoyo técnico y seguimiento socioambiental de las actividades minero industriales; lo que a su vez contribuye con la descontaminación del río Bogotá.</t>
  </si>
  <si>
    <t>Archivos de gestión SEGAE</t>
  </si>
  <si>
    <t>La aplicación de determinantes ambientales en proyectos urbanos y arquitectónicos de diferentes escalas, así como a instrumentos de planeamiento urbano, promueve la construcción sostenible y el ecourbanismo en la ciudad, mediante la armonización de los proyectos urbanos y el modelo de ocupación del territorio con la Estructura ecológica Principal, garantizando mejores espacios para la habitabilidad urbana y mayor equidad e igualdad en la población capitalina.</t>
  </si>
  <si>
    <t>Oficios FOREST, Actas, Archivo de Gestión SEGAE.</t>
  </si>
  <si>
    <t>La aplicación y seguimiento de determinantes ambientales en proyectos urbanos y arquitectónicos de diferentes escalas, así como a instrumentos de planeamiento urbano, promueve la construcción sostenible y el ecourbanismo en la ciudad, mediante la armonización de los proyectos urbanos y el modelo de ocupación del territorio con la Estructura ecológica Principal, garantizando mejores espacios para la habitabilidad urbana y mayor equidad e igualdad en la población capitalina.</t>
  </si>
  <si>
    <t>La Secretaría Distrital de Ambiente ha realizado importantes esfuerzos incorporando criterios de ecourbanismo y construcción sostenible en proyectos urbanos y arquitectónicos en la Ciudad, por lo cual es necesario realizar la verificación en la incorporación de los lineamientos y determinantes ambientales de ecourbanismo y construcción sostenible a proyectos de infraestructura que actualmente están en operación, evaluando su aporte a las políticas nacionales y distritales que rigen en esta materia y su aporte a la gestión de la crisis climática; así mismo, esta verificación permitirá conocer las dificultades por parte del sector construcción en la incorporación de estos criterios, permitiendo que desde la administración distrital genere estrategias para promover y fortalecer la construcción sostenible en la Ciudad.</t>
  </si>
  <si>
    <t>Archivo de Gestión SEGAE.</t>
  </si>
  <si>
    <t>El acompañamiento técnico a techos verdes y jardines verticales, promueve la conservacion y mejoramiento de estas estructuras, las cuales ofrecen múltiples beneficios ambientales (Eje. Retienen el agua lluvia, mitigan el efecto isla de calor, absorben el ruido), sociales (Eje. Mejoran el paisaje urbano, aumentan el área verde de la ciudad, mejoran la calidad de vida) y económicos (Eje. Mantienen la comodidad térmica al interior de las edificaciones, evitando el uso de calefactores, valorizan el predio, permiten integrarse con sistemas de aprovechamiento de agua lluvia, ahorrando consumo de agua), para la ciudad y sus habitantes.</t>
  </si>
  <si>
    <t>Matriz de reporte, archivo de gestión SEGAE.</t>
  </si>
  <si>
    <t>La ciudad cuenta con acciones para adaptarse al cambio climático, a fin de enfrentar de la mejor manera sus efectos y favorecer la resiliencia.</t>
  </si>
  <si>
    <t>Informes de convenios y contratos, reportes de emergencias respondidas por la entidad, informes de seguimiento y de evaluación del PACA, actas de reunión y ayudas de memoria, informes de gestión, reportes de seguimiento.</t>
  </si>
  <si>
    <t>La implementación de una Estrategia Distrital de Crecimiento Verde permitirá realizar acciones que incentiven la competitividad en el sector empresarial con la sostenibilidad en el uso de los recursos, menor generación en impactos ambientales y con la promoción de nuevas oportunidades de negocios basados en el aprovechamiento sostenible del capital natural.</t>
  </si>
  <si>
    <t>Archivo de gestión SEGAE.</t>
  </si>
  <si>
    <t xml:space="preserve">El logro del mejoramiento ambiental de las organizaciones a partir de estrategias de prevención, que permitan minimizar el impacto ambiental generado en la ciudad. </t>
  </si>
  <si>
    <t>Permite promover el fortalecimiento de actividades económicas que ofrecen bienes o servicios que generan impactos ambientales positivos y que, además, incorpora buenas prácticas ambientales, sociales, económicas, con enfoque de ciclo de vida, contribuyendo al consumo sostenible y a la conservación del ambiente como capital natural que soporta el desarrollo de la región y la estrategia de crecimiento verde.</t>
  </si>
  <si>
    <t>Listado de negocios verdes.</t>
  </si>
  <si>
    <t>Avanza en la transición de una economía lineal hacía una economía circular en sectores económicos priorizados, a través de la reincorporación y valorización de materiales y residuos, así como en la incorporación de energías renovables y el uso eficiente de la energía eléctrica.</t>
  </si>
  <si>
    <t>Informes de avance</t>
  </si>
  <si>
    <t>Los cambios que se presentan en el clima son tanto naturales como resultado de actividades humanas, pero últimamente son estos últimos los que más aceleran el proceso, conscientes de la situación y el escenario que ello genera, el Plan de Desarrollo Distrital determina avanzar en la estructuración de un plan de acción climática para Bogotá D.C., con un horizonte a 2050, que contribuya con lineamientos y acciones concretas de adaptación y mitigación, para hacer frente a los efectos del calentamiento global. Para ello, se tendrá como uno de los referentes principales el Plan Distrital de Gestión del Riesgo de Desastres y del Cambio Climático para Bogotá D.C., 2018-2030</t>
  </si>
  <si>
    <t>Número de proyectos de ciudad con gestión para la incorporación de determinantes ambientales con medidas de mitigación y adaptación al cambio climático.</t>
  </si>
  <si>
    <t>El acompañamiento técnico a techos verdes y jardines verticales, promueve la conservación y mejoramiento de estas estructuras, las cuales ofrecen múltiples beneficios ambientales (Eje. Retienen el agua lluvia, mitigan el efecto isla de calor, absorben el ruido), sociales (Eje. Mejoran el paisaje urbano, aumentan el área verde de la ciudad, mejoran la calidad de vida) y económicos (Eje. Mantienen la comodidad térmica al interior de las edificaciones, evitando el uso de calefactores, valorizan el predio, permiten integrarse con sistemas de aprovechamiento de agua lluvia, ahorrando consumo de agua), para la ciudad y sus habitantes.</t>
  </si>
  <si>
    <t xml:space="preserve">25. Hoja de Ruta del Plan de Acción Climática con acciones priorizadas a 2024 + hitos 2030 y 2050. </t>
  </si>
  <si>
    <t>1. Realizar el acompañamiento para la incorporación de criterios y determinantes ambientales en proyectos de infraestructura.</t>
  </si>
  <si>
    <t>Se inició con la revisión de información secundaria para la definición de acciones, competencias y actores internos y externas de las SDA para iniciar el desarrollo del diagnóstico que conforma el prediseño de la Estrategia de Crecimiento Verde.
Así mismo, se desarrollaron encuentros con actores externos de las SDA como la academia con la Universidad de los Andes y Biontropic. Producto de estos encuentros fue el logro de actividades proyectadas para desarrollar con la Universidad de los Andes referida a la posibilidad de transferencia de conocimiento, participación en convocatoria para proyecto sectorial con Innova y de inclusión de temas de investigación específicos para el año 2021 y, con Biontropic la proyección de actividades de innovación en las líneas estratégicas trabajadas en el marco de la Estrategia de Crecimiento Verde.</t>
  </si>
  <si>
    <t>Meta PDD/Meta Inversión/Concepto Gasto</t>
  </si>
  <si>
    <t>Apropiación 2020</t>
  </si>
  <si>
    <t>CDPs</t>
  </si>
  <si>
    <t>COMPROMISOS</t>
  </si>
  <si>
    <t>GIROS</t>
  </si>
  <si>
    <t xml:space="preserve">SALDO POR COMPROMETER </t>
  </si>
  <si>
    <t>Total ejecutado</t>
  </si>
  <si>
    <t>%</t>
  </si>
  <si>
    <t>Valor</t>
  </si>
  <si>
    <t xml:space="preserve">198-ARTICULAR, CONSOLIDAR E IMPLEMENTAR EL PLAN DE ACCION CLIMATICA BOGOTA D.C. 2020-2050 INCLUYENDO LA GESTION NECESARIA PARA LOGRAR UNA REDUCCION DE POR LO MENOS 15% EN LA EMISION DE GASES DE EFECTO INVERNADERO DE BOGOTA PARA 2024, INCLUYENDO HERRAMIENTAS COMO LA PARTICIPACION DE LA CIUDAD EN LOS MERCADOS DE CARBONO. </t>
  </si>
  <si>
    <t xml:space="preserve">0253-PERSONAL CONTRATADO PARA EJECUTAR LAS ACTUACIONES DE EVALUACION CONTROL Y SEGUIMIENTO AMBIENTAL EN AMBIENTE URBANO </t>
  </si>
  <si>
    <t>0522-ADQUISICION DE EQUIPOS, MATERIALES, SUMINISTROS, SERVICIOS Y/O PRODUCCION DE MATERIAL TECNICO E INFORMACION PARA LA GESTION AMBIENTAL EN AMBIENTE URBANO</t>
  </si>
  <si>
    <t>0037-GASTOS DE TRANSPORTE</t>
  </si>
  <si>
    <t>199-IMPLEMENTAR UNA (1) ESTRATEGIA DISTRITAL DE CRECIMIENTO VERDE CON ENFOQUE DE SOSTENIBILIDAD AMBIENTAL, INNOVACION Y ECONOMIA CIRCULAR QUE INCORPORE UN SISTEMA DE MONITOREO PARA MEDIR LA TRANSICION HACIA UN CRECIMIENTO VERDE Y EL CUMPLIMIENTO DE LOS ODS.</t>
  </si>
  <si>
    <t>200-REALIZAR LA GESTION Y SEGUIMIENTO A LA APLICACION DE LOS DETERMINANTES AMBIENTALES EN 1.000 PROYECTOS DE CIUDAD TOMANDO EN CUENTA MEDIDAS DE ADAPTACION Y MITIGACION A LA CRISIS CLIMATICA.</t>
  </si>
  <si>
    <t>201-REVERDECER 20.000 M2 EN LA CIUDAD A TRAVES DEL FORTALECIMIENTO DE LA INFRAESTRUCTURA VEGETADA.</t>
  </si>
  <si>
    <t>Total Proyecto 7794 - Vig 2020</t>
  </si>
  <si>
    <t>PROGR. ANUAL MES JUL.</t>
  </si>
  <si>
    <t>PROGR. ANUAL MES AGO.</t>
  </si>
  <si>
    <t>PROGR. ANUAL MES SEP.</t>
  </si>
  <si>
    <t>PROGR. ANUAL MES OCT.</t>
  </si>
  <si>
    <t>PROGR. ANUAL MES NOV.</t>
  </si>
  <si>
    <t>PROGR. ANUAL MES  DIC.</t>
  </si>
  <si>
    <t>1. REALIZAR A 600 PROYECTOS DE INFRAESTRUCTURA, LA GESTION PARA LA APLICACION DE DETERMINANTES AMBIENTALES.</t>
  </si>
  <si>
    <t>2. REALIZAR A 400 PROYECTOS DE INFRAESTRUCTURA EN ETAPA DE OPERACION, EL SEGUIMIENTO A LA INCORPORACION DE DETERMINANTES AMBIENTALES.</t>
  </si>
  <si>
    <t>3. REALIZAR A 20000 M2 DE TECHOS VERDES Y JARDINES VERTICALES, EL ACOMPAÑAMIENTO TECNICO</t>
  </si>
  <si>
    <t>4. DISEÑAR Y HACER SEGUIMIENTO A 1 ESTRATEGIA DE CRECIMIENTO VERDE CON ENFOQUE DE SOSTENIBILIDAD, ECONOMIA CIRCULAR E INNOVACION</t>
  </si>
  <si>
    <t>5. ASISTIR A 800 PROYECTOS PARTICIPANTES DE PROGRAMAS VOLUNTARIOS OFRECIDOS POR LA SEGAE, PARA EL MEJORAMIENTO DEL DESEMPEÑO AMBIENTAL.</t>
  </si>
  <si>
    <t>6. ACOMPAÑAR Y PROMOVER A 100 EMPRESAS EN EL PROCESO DE VERIFICACION DE LOS CRITERIOS DE NEGOCIOS VERDES.</t>
  </si>
  <si>
    <t>7. DESARROLLAR 6 PROYECTOS PILOTOS DE ECONOMIA CIRCULAR EN SECTORES PRODUCTIVOS PRIORIZADOS</t>
  </si>
  <si>
    <t>8. DESARROLLAR 9 PROYECTOS DE PRODUCCION MAS LIMPIA EN LOS SECTORES PRIORIZADOS.</t>
  </si>
  <si>
    <t>9. ARTICULAR Y CONSOLIDAR UN (1) PLAN DE ACCION CLIMATICA PARA BOGOTA D.C. 2020-2050.</t>
  </si>
  <si>
    <t>10. IMPLEMENTAR AL 100% DE LAS ACCIONES PRIORIZADAS DEL PLAN DE ACCION CLIMATICA PARA BOGOTA D.C. 2020-2050.</t>
  </si>
  <si>
    <t>OK</t>
  </si>
  <si>
    <t>CRONOGRAMA 2020</t>
  </si>
  <si>
    <t>Avance corte AGOSTO</t>
  </si>
  <si>
    <t>Avance esperado periodo</t>
  </si>
  <si>
    <t>Variación</t>
  </si>
  <si>
    <t>AVANCE AGOSTO</t>
  </si>
  <si>
    <t>CÓDIGO Y NOMBRE DE LA ACTIVIDAD</t>
  </si>
  <si>
    <t>META PROYECTO DE INVERSIÓN</t>
  </si>
  <si>
    <t>META PDD</t>
  </si>
  <si>
    <t>1. Realizar a 600 proyectos de infraestructura, la gestión para la aplicación de determinantes ambientales.</t>
  </si>
  <si>
    <t>2. Realizar a 400 proyectos de infraestructura en etapa de operación, el seguimiento a la incorporación de determinantes ambientales.</t>
  </si>
  <si>
    <t>3. Realizar a 20000 m2 de techos verdes y jardines verticales, el acompañamiento técnico</t>
  </si>
  <si>
    <t>4. Diseñar y hacer seguimiento a  1 estrategia de crecimiento verde con enfoque de sostenibilidad, economía circular  e innovación</t>
  </si>
  <si>
    <t>5. Asistir a 800 proyectos participantes de programas voluntarios ofrecidos por la SEGAE, para el mejoramiento del desempeño ambiental.</t>
  </si>
  <si>
    <t>6. Acompañar y promover a 100 empresas en el proceso de verificación de los criterios de Negocios verdes.</t>
  </si>
  <si>
    <t>7. Desarrollar 6 proyectos pilotos de economía circular en sectores productivos priorizados</t>
  </si>
  <si>
    <t>8. Desarrollar 9 proyectos de producción más limpia en los sectores priorizados</t>
  </si>
  <si>
    <t>9. Articular y consolidar 1 Plan de Acción Climática para Bogotá D.C. 2020 - 2050.</t>
  </si>
  <si>
    <t>10. Implementar al 100% de las acciones priorizadas del Plan de Acción Climática para Bogotá D.C. 2020 - 2050.</t>
  </si>
  <si>
    <t>APROPIACIÓN 2020</t>
  </si>
  <si>
    <t>TOTAL PROYECTO 7794</t>
  </si>
  <si>
    <t>COMPROMETIDO CORTE AGOSTO</t>
  </si>
  <si>
    <t>% COMP</t>
  </si>
  <si>
    <t>MAGNITUD 2020</t>
  </si>
  <si>
    <t>AVANCE CORTE AGOSTO</t>
  </si>
  <si>
    <t>EJECUCIÓN FÍSICA</t>
  </si>
  <si>
    <t>EJECUCIÓN PRESUPUESTAL</t>
  </si>
  <si>
    <t>% AV</t>
  </si>
  <si>
    <t>02. Cambiar nuestros hábitos de vida para reverdecer a Bogotá y adaptarnos y mitigar la crisis climática</t>
  </si>
  <si>
    <t>27. Cambio Cultural para la gestión de la crisis climática</t>
  </si>
  <si>
    <t>Número de estrategias consolidadas e implementadas</t>
  </si>
  <si>
    <t>Número</t>
  </si>
  <si>
    <t>Durante el mes de septiembre de 2020, se verifico la incorporación de determinantes ambientales a dos (2) proyectos de infraestructura en el espacio público como son: (02) Planes Directores para Parques, correspondientes al Parque Zonal No. 14 del Plan Parcial La Felicidad y el Parque Metropolitano La Independencia y Bicentenario. 
Estos proyectos verificados se encuentran localizados en las siguientes localidades: uno (01) Fontibón y  uno (01) Santa Fé.</t>
  </si>
  <si>
    <t>El acumulado ejecutado en el segundo semestre del 2020 corresponde al 1257 m2 de techos verdes y jardines verticales de los cuales, fue promovido en las siguientes localidades: Santa Fe (26 m2), Chapinero (1103 m2), Suba (30 m2) y Candelaria (98 m2).
Durante el mes de septiembre de 2020 se ha realizado el acompañamiento técnico a 516 m2 correspondientes a jardines verticales, en proyectos existentes en espacio público y privado de la localidad de Chapinero (516 m2) de la Ciudad de Bogotá.</t>
  </si>
  <si>
    <t>Bosa Occidental, Gran Britalia, Lucero, Danubio, Gran Yomasa, Comuneros</t>
  </si>
  <si>
    <t>Lucero</t>
  </si>
  <si>
    <t>Bosa Occidental, Gran Britalia, Lucero, Danubio, Gran Yomasa, Comuneros, LUCERO</t>
  </si>
  <si>
    <t>La meta esta programada para empezar reporte  a partir del mes de septiembre 2020</t>
  </si>
  <si>
    <t>Durante el mes de septiembre se reconoce a dos (2) negocios verdes, los cuales obtienen un puntaje en promedio de 65% en los criterios evaluados, generando un acumulado de seis (6) negocios verdes. Adicionalmente, se realizó un proceso de acompañamiento basado en la participación de una convocatoria realizada por Innpulsa Colombia para para fortalecer los negocios verdes que se encuentran en el marco de los sectores económicos de industrias creativas y se generó el Plan Distrital de Negocios Verdes para su aprobación.</t>
  </si>
  <si>
    <t>Se ha realizado el proceso de identificación de las empresas interesadas en la estrategia de economía circular, acompañado de mesas de trabajo que permitan avanzar en la formulación de proyectos grupales,  y a partir de éste se recibieron 57 proyectos en diferentes temáticas asociadas a reincorporar materiales, simbiosis industrial y extender la vida útil de residuos. Adicionalmente, se generó un documento  con la priorización de sectores económicos asociados a dichos proyectos, cuyo fin permitirá seleccionar el primer sector a desarrollar bajo un enfoque de economía circular.</t>
  </si>
  <si>
    <t>CANDELARIA</t>
  </si>
  <si>
    <t>CENTRO ADMINISTRATIVO</t>
  </si>
  <si>
    <t>Punto.
Shapefile negocios verdes 09.2020</t>
  </si>
  <si>
    <t>NA</t>
  </si>
  <si>
    <t>UPZ19</t>
  </si>
  <si>
    <t>PRADO VERANIEGO SUR</t>
  </si>
  <si>
    <t xml:space="preserve">CANDELARIA
SUBA
</t>
  </si>
  <si>
    <t>UPZ94,
UPZ19</t>
  </si>
  <si>
    <t>CENTRO ADMINISTRATIVO
PRADO VERANIEGO SUR</t>
  </si>
  <si>
    <t>CANDELARIA (18703)
SUBA (1215896)</t>
  </si>
  <si>
    <t>UPZ94</t>
  </si>
  <si>
    <t>Se cumplió conforme a lo programado</t>
  </si>
  <si>
    <t>Durante el mes de septiembre, se realizó la conceptualización estructural de la estrategia  de manera gráfica presentada en formato ppt, este producto fue nutrido con la información secundaria trabajada en el mes anterior y fuentes consolidadas propias, incorporando a su vez las ideas consolidadas del equipo de gestión Ambiental Empresarial encabezado por el subdirector. Por otra parte, se inició la elaboración del documento que contendrá la estrategia Distrital de Crecimiento Verde, en esta etapa se concertó una primera versión de la que se proyecta será la tabla de contenido y se incluyo información correspondiente al primer capítulo "Antecendes del Crecimiento Verde" que se encuetra en proceso de revisión.
Por otra parte, con base en la contextualización de la estrategia realizada, se continuo con la articulación externas de la SDA, como la Secretaría Distrital de Desarrollo Económico de quien se recibieron aportes y se establecieron agendas de trabajo conjunto en acciones desarrolladas para trabajar la estrategia como soporte a los programas que se encuentra estructurando la mencionada entidad para desarrollar con el sector empresarial de Bogotá. Así mismo, con el acercamiento a líneas de crédito nacionales como Innova Colombia.</t>
  </si>
  <si>
    <t>Durante el mes objeto del presente informe, se reportan 10 proyectos de uso eficiente de recursos presentados por las siguientes empresas: AUTOMOTORES SAN JORGE S.A., PAVIMENTOS COLOMBIA S.A.S., PROLACTEOS JR S.A.S., LINCOLN SOLDADURAS DE COLOMBIA LTDA., JA BELTRAN RECICLAJE ECOLOGICO AMBIENTAL S EN C., DHL GLOBAL FORWARDING DEPOSITO ADUANERO COLOMBIA SA, COLTANQUES S.A.S., MINISTERIO DE MINAS Y ENERGIA, PRODUCTORA DE CABLES PROCABLES S.A.S. y PIARO IMPRESORES SAS.</t>
  </si>
  <si>
    <t>El Programa de Excelencia Ambiental Distrital (PREAD) en su XX convocatoria del año 2020,  se desarrolla a través de varias etapas postulación, verificación, notificación, planeación, ejecución, revisión, validación y final con la entrega de informes y reconocimiento. Actualmente, se continua con la fase de ejecución con el desarrollo de auditorias, en el mes del presente informe se realizaron 73 auditorías, acorde con la programación establecida con SGS entidad auditora contratada.
En tal sentido, con base en el cronograma de reporte para el mes de septiembre se reportan 10 proyectos dirigidos al uso eficiente de los recursos presentado por las empresas participantes.</t>
  </si>
  <si>
    <t>Producto de la asistencia técnica, para este periodo y de acuerdo a la programación de la meta, se reportan 10 proyectos presentados por las empresas participantes dirigidos al uso eficiente de los recursos naturales y materiales los cuales aportan al desempeño ambiental de las organizaciones.</t>
  </si>
  <si>
    <t>En el marco del Programa Gestión Ambiental Empresarial y la operación PREAD en la XX convocatoria, la empresa participante reportada ubicada en esta localidad presenta un proyecto dirigido al uso eficiente de la enrgía como aporte a su desempeño ambiental.</t>
  </si>
  <si>
    <t>En el marco del Programa Gestión Ambiental Empresarial y la operación PREAD en la XX convocatoria, las empresas participantes que se reportan ubicadas en esta localidad, presentaron proyectos dirigidos al uso eficiente de los recursos naturales y materiales: 2 en conponente agua, 1 en energía y 2 en residuos, como aporte a su desempeño ambiental.</t>
  </si>
  <si>
    <t>En el marco del Programa Gestión Ambiental Empresarial y la operación PREAD en la XX convocatoria, la empresa participante que se reporta en esta localidad, presentó un proyecto dirigido al uso eficiente de la energía como aporte a su desempeño ambiental.</t>
  </si>
  <si>
    <t>En el marco del Programa Gestión Ambiental Empresarial y la operación PREAD en la XX convocatoria, las empresas participantes que se reportan, presentaron proyectos dirigidos al uso eficiente de los recursos naturales y materiales: 2 en conponente agua, 1 en energía y 2 en residuos</t>
  </si>
  <si>
    <t xml:space="preserve">
Durante el mes de septiembre se avanzó en la fase de aprestamiento y planeación para el desarrollo de los proyectos de producción más limpia para los sectores priorizados en el POMCA. Los sectores priorizados son el sector de galvanoplastia, minería y curtiembres. Específicamente para el presente año se iniciará con la formulación del primer proyecto a realizar con el sector de curtiembres y con este fin se han realizado las siguientes gestiones:
Se avanzó en el proceso de caracterización de las 68 empresas que entregaron informe de resultados de sus vertimientos realizado en el año 2019 a la Empresa de Acueducto y Alcantarillado, dado que serán las empresas priorizadas para el desarrollo de proyectos de producción más limpia. De tal manera, se ha realizado la revisión ante conceptos técnicos e informes radicados ante el EAAB, asociando la descripción de los procesos industriales y unidades de tratamiento, así como, los resultados obtenidos por cada uno de los parámetros caracterizados. Esta información será corroborada posteriormente con información remitida por la Secretaría Distrital de Salud de las visitas de vigilancia y seguridad ambiental, y, frente a autodiagnósticos que permitan caracterizar la información consolidada de manera inicial.
Por otro lado, se realizó reuniones con el Ministerio de Comercio, Industria y Turismo, la Secretaría Distrital de Desarrollo Económico, ASOPIESB y la Universidad de los Andes (actores de interés), con el fin de fortalecer la formulación del proyecto asociado al fortalecimiento de la cadena de valor del sector curtidor, estableciendo el árbol de problema del proyecto a través de la metodología marco lógico, relación de posibles actividades que conllevarían a la solución del problema, sus respectivas causas y consecuencias. Así mismo, se estableció un plan de trabajo técnico preliminar con la Universidad de los Andes definiendo objetivo general, específico, y, actividades que podrán ser ejecutadas con respecto a la problemática identificada por los diferentes actores.  
Paralelamente, para el sector galvanoplastia se realizó un webinar con el apoyo de la Alcaldía Local de Puente Aranda, Alcaldía Local de Fontibón, Secretaría Distrital de Ambiente, y, la Secretaria Distrital de Salud, con el fin de dar a conocer la oferta institucional por parte de la SDA con el fin de articular empresas del sector de galvanoplastia a las diferentes líneas de trabajo que vienen ejecutándose desde la SDA. 
Para el sector de minería se llevó a cabo la contratación de un geólogo que permita fortalecer los aspectos técnicos a abordar con el sector, y, se realizó mesas de trabajo con empresas en el PMI de Tunjuelito y PMI de USME para conocer el desarrollo de necesidades de cada una de las empresas y fortaleciendo de esta manera el diagnóstico sectorial
</t>
  </si>
  <si>
    <t>Para el sector de minería se llevó a cabo la contratación de un geólogo que permita fortalecer los aspectos técnicos a abordar con el sector, y, se realizó mesas de trabajo con empresas en el PMI de Tunjuelito y PMI de USME para conocer el desarrollo de necesidades de cada una de las empresas y fortaleciendo de esta manera el diagnóstico sectorial</t>
  </si>
  <si>
    <t xml:space="preserve">Para el presente año se encuentra establecido iniciar con la formulación del primer proyecto a realizar con el sector de curtiembres siendo uno de los tres sectores priorizados por el POMCA (Curtiembres, galvanoplastia y minería); razón por la cual, durante el reporte aún no se presenta resultados de territorialización, considerando la fase de formulación en la que se encuentra. Una vez, inicie la implementación de los proyectos se realizará el respectivo alcance territorial. </t>
  </si>
  <si>
    <t>Proceso de Conocimiento del Riesgo:
-Culminación de la campaña de prevención de incendios forestales "Menos Incendios Más Vida" mediante la divulgación de piezas y un vídeo en redes sociales y por internet.
Proceso de Reducción del Riesgo:
- Realización de labores de mitigación de incendios forestales: a) Control inicial de retamo en 0,1 hectáreas (ha) en la vía Pasquilla - Mochuelo y 0,07 ha en la Vía a La Calera. b) mantenimiento de áreas con control de retamo en 12,61 ha en el Parque Nacional Enrique Olaya Herrera II sector.
Proceso de Manejo del Desastre:
- Avance en el proceso de restauración ecológica en 2,02 ha del sector La Cascada, afectada por el incendio forestal ocurrido en 2016.
- Culminación y socialización de la valoración económica y ambiental de los daños ocasionados por el incendio forestal ocurrido en febrero de 2020 en el humedal de Tibanica. Avance en la valoración de los daños de los incendios presentados en el humedal Meandro del Say (marzo de 2020) e Isla Vuelta Grande de Bosa (enero de 2020).
- Georreferenciación del incendio forestal ocurrido en la Localidad de Usme en febrero de 2020.
- Generación del shape de 7 incendios y 1 conato. Salida gráfica de 12 IF y 1 Conato.
- Actualización de las matrices de gran complejidad aplicada a los 12 incendios forestales ocurridos en el primer trimestre del año, de acuerdo con lo encontrado en las visitas de georreferenciación.
- Coordinación de la jornada para el despeje del camino del Cerro El Cable (sector oriental), a realizarse con varias entidades el 06/10/20.
Presidencia de la Comisión Distrital para la Prevención y Mitigación de Incendios Forestales: 
- Se presidió la sesión ordinaria de septiembre.
- Elaboración de la matriz consolidada con el resultado de lo encontrado en las visitas de georreferenciación y presentación a la instancia.
- Convocatoria y participación en la Subcomisión para discutir los términos "incendios forestales e incendios de la cobertura vegetal".</t>
  </si>
  <si>
    <t xml:space="preserve">La entidad realizó la activación de 134 emergencias, a las cuales se dio respuesta y correspondieron con los siguientes servicios básicos:
- Manejo de materiales y/o residuos peligrosos: 1 emergencia por Residuos  peligrosos (RESPEL) .
- Manejo de escombros y obras de emergencia: 42 emergencias por árboles caídos y 90 emergencias por árboles en riesgo de caída. 
- Saneamiento básico: 1 emergencia por vertimientos. 
Están en  funcionamiento los dos módulos para el manejo de la información de respuesta a emergencias en Forest, del Sistema de Información Ambiental - SIA de la entidad. </t>
  </si>
  <si>
    <t>Se realizó revisión de la metodología del protocolo GPC y herramienta CIRIS (todos los sectores) y el  diligenciamiento de la información en CIRIS  para el año 2017 de los sectores energía estacionaria, transporte, residuos (información requerida para ingresar al modelo Pathways). Se realizó la entrega del INGEI 2017 para Pathways en CIRIS. Se realizaron sesiones de trabajo de todo el equipo técnico para identificar necesidades de actualización y mejoras metodológicas del INGEI (todos los sectores).</t>
  </si>
  <si>
    <t xml:space="preserve">Se realizó la gestión de información para la caracterización de Bogotá y el diligenciamiento de la herramienta “Pathways”. </t>
  </si>
  <si>
    <t>PUENTE ARANDA
ENGATIVA
ANTONIO NARIÑO
CHAPINERO
TEUSAQUILLO
FONTIBÓN</t>
  </si>
  <si>
    <t>UPZ108
UPZ31
UPZ38
UPZ75
UPZ43
UPZ88
UPZ111
UPZ115
UPZ112
UPZ104
UPZ112</t>
  </si>
  <si>
    <t>EL EJIDO
EL ENCANTO
VILLA MAYOR ORIENTAL
VERSALLES FONTIBON
SAN RAFAEL INDUSTRIAL
LOS EJIDOS
EL RETIRO
FRANCO
PENSILVANIA
PUENTE ARANDA
SANTA CECILIA
EL TINTAL CENTRAL</t>
  </si>
  <si>
    <t xml:space="preserve">Punto 
Shapefile_Desempeño_Ambiental ago-sept (1).zip
 </t>
  </si>
  <si>
    <t>PUENTE ARANDA (251571)
ENGATIVA (831378)
ANTONIO NARIÑO (82820)
PUENTE ARANDA (251571)
CHAPINERO (161372)
TEUSAQUILLO (151418)
FONTIBON (383734)</t>
  </si>
  <si>
    <t>El acumulado ejecutado en la vigencia 2020, corresponde a 33 proyectos, los cuales se han avanzado en la vigencia 2020 y corresponden a proyectos urbanos y arquitectónicos de diferentes escalas, tanto en espacio público como en privado, promoviendo la construcción sostenible y el ecourbanismo en la ciudad. Los proyectos a los cuales se les incorporó criterios de sostenibilidad corresponden a: Un (01) Plan Parcial de Desarrollo, un (01) Plan Parcial de Renovación Urbana, tres (03) Proyectos de Legalización y Regularización de Barrios, cuatro (04) Planes Directores para parques, dieciséis (16) Diseños paisajísticos de parques y zonas verdes, un (01) proyecto de compatibilidad de uso de vivienda en suelo restringido, un (01) Patio zonal para el Sistema Integrado de Transporte Publico - SITP y seis (06) proyectos de infraestructura especial como colegios, tramos viales en intervenciones en Zonas de Manejo y Preservación Ambiental.
Durante el mes de septiembre de 2020, se incorporó criterios de sostenibilidad ambiental a once (11) proyectos de diferentes escalas, tanto en espacio público como en privado, promoviendo la construcción sostenible y el ecourbanismo en la ciudad. Los proyectos a los cuales se les incorporo criterios de sostenibilidad corresponden a: Un (01) Plan Director para Parques y zonas verdes, seis (06) proyectos de diseño paisajístico de parques y zonas verde, un (01) Proyecto de Legalización y Regularización de Barrios, un (01) proyecto de compatibilidad de uso de vivienda en suelo restringido, un (01) Patio zonal para el Sistema Integrado de Transporte Publico – SITP y un (01) intervenciones en Zonas de Manejo y Preservación Ambiental. 
Estos proyectos se encuentran localizados en las siguientes localidades: uno (01) Puente Aranda, dos (02) Bosa, uno (01) Ciudad Bolívar, un (01) Fontibón, un (01) Chapinero, un (01) San Cristóbal, uno (01) Kennedy, uno (01) Tunjuelito, uno (01) Suba y uno (01) Usaquén.</t>
  </si>
  <si>
    <t>60%%</t>
  </si>
  <si>
    <t>* Se apoyó la revisión y socialización de las metodologías establecidas por C40 para la evaluación del riesgo climático, con el fin de identificar la más apropiada para aplicarse en Bogotá.
* A través de sesiones de trabajo conjuntas con el IDIGER y la consultora AECOM, se determinó la metodología para la elaboración de la evaluación del riesgo climático en Bogotá, teniendo en cuenta las circunstancias y capacidades distritales.
* Se realizó la revisión de las fichas de vulnerabilidad por localidades, elaboradas por el IDIGER. Se sugirieron ajustes conceptuales, los cuales fueron discutidos a través de una reunión virtual.  
* Se llevaron a cabo sesiones de trabajo conjuntas entre la SDA, AECOM y el IDIGER para la definición conceptual de riesgo climático, de tal manera que se articule el Framework propuesto por C40 y la normativa nacional (Ley 1931 de 2018 y Ley 1523 de 2015).   
* Se ha apoyado la definición de indicadores de vulnerabilidad, a partir de la consolidación de información ecológica, de infraestructura y socioeconómica a la cual tiene acceso la SDA.</t>
  </si>
  <si>
    <t>Durante el periodo se enviaron los formularios por parte del BID, los cuales han sido estudiados con el equipo de la Subdirección de Proyectos y Cooperación Internacional (SPCI), adicionalmente, se conformó una mesa de trabajo con la Gobernación de Cundinamarca, La Subdirección de Ecosistemas y Ruralidad (SER), la Dirección de Gestión Ambiental (DGA) y el GGGI.</t>
  </si>
  <si>
    <r>
      <rPr>
        <sz val="10"/>
        <rFont val="Calibri (Cuerpo)"/>
      </rPr>
      <t>Durante el mes de Septiembre se realizó revisión de la metodología del protocolo GPC y herramienta CIRIS (todos los sectores) y el  diligenciamiento de la información en CIRIS  para el año 2017. Se realizó la gestión de información para la caracterización de Bogotá y el diligenciamiento de la herramienta “Pathways”. Se realizó busqueda y consolidación de los proyectos de mitigación planificados o en implementación por parte de las diferentes entidades en la ciudad. Fase de documentación
Se realizó el  taller intersectorial, como proceso inicial  de arranque con las diferentes entidades distritales para la revisión de acciones de mitigación y adaptación en el marco del Plan de Ación Climática.</t>
    </r>
    <r>
      <rPr>
        <sz val="10"/>
        <rFont val="Calibri"/>
        <family val="2"/>
        <scheme val="minor"/>
      </rPr>
      <t xml:space="preserve">
Adicional a lo anterior, durante el periodo se realizó la formulación de borrador de propuesta para convocatoria con el BID.
</t>
    </r>
  </si>
  <si>
    <t>De acuerdo al acumulado ejecutado en la vigencia 2020, se presenta un avance en el diseño y seguimiento a  1 estrategia de crecimiento verde con enfoque de sostenibilidad, economía circular  e innovación para el mes de septiembre de 0.02,  en este periodo se realizó la conceptualización estructural de la estrategia  de manera gráfica presentada en formato ppt, este producto fue nutrido con la información secundaria trabajada en el mes anterior y fuentes consolidadas propias, incorporando a su vez las ideas consolidadas del equipo de gestión Ambiental Empresarial encabezado por el subdirector. Por otra parte, se inició la elaboración del documento que contendrá la estrategia Distrital de Crecimiento Verde, en esta etapa se concertó una primera versión que se proyecta será la tabla de contenido y se incluyo información correspondiente al primer capítulo "Antecedes del Crecimiento Verde" que se encuentra en proceso de revisión.
Por otra parte, con base en la contextualización de la estrategia realizada, se continuo con la articulación externa de la SDA, como la Secretaría Distrital de Desarrollo Económico de quien se recibió aportes y se establecieron agendas de trabajo conjunto en acciones desarrolladas para trabajar la estrategia como soporte a los programas que se encuentra estructurando la mencionada entidad para desarrollar con el sector empresarial de Bogotá, como lo será la estrategia de aglomeraciones dirigida a incentivar, reactivar y fortalecer la economía con líneas dirigidas al emprendimiento, innovación, medición y economía circular. Así mismo, con el acercamiento a líneas de crédito nacionales como Innova Colombia.
Es importante tener en cuenta que los avances en las metas dirigidas al uso eficiente de los recursos con la asistencia  a proyectos presentados por las empresas, acompañamiento y promoción a negocios verdes, economía circular y producción más limpia en sectores priorizados apuntan a la implementación de la Estrategia Distrital de Crecimiento Verde, las cuales hacen parte de los libros inversión y actividades del presente documento.</t>
  </si>
  <si>
    <t>Durante el mes de septiembre de 2020, se verifico la incorporación de determinantes ambientales a dos (2) proyectos de infraestructura en el espacio público como son: (02) Planes Directores para Parques, correspondientes al Parque Zonal No. 14 del Plan Parcial La Felicidad y el Parque Metropolitano La Independencia y Bicentenario. 
Estos proyectos verificados se encuentran localizados en las siguientes localidades: uno (01) Fontibón y  uno (01) Santa Fe.</t>
  </si>
  <si>
    <t>Plan Institucional de Gestión Ambiental - PIGA:   Ejecución del Ciclo de Formación en Gestión de Residuos Hospitalarios (43 personas registradas). Apoyo a la Dirección de Gestión Corporativa en respuesta requerimiento SCASP. Se dio respuesta a 7 requerimientos de las entidades  que implementan el PIGA sobre Storm Usar, Código de colores para  Gestión de residuos, Uso Eficiente del Agua y de la Energía,  Plan de acción, capacitaciones, programas RAEES Respel, Impactos Ambientales,  Recorridos a los Parques,   Publicidad Exterior Visual y Compras Públicas Sostenibles. Finalizaron las actividades por entidad SDM, IDRD y SDA, para la premiación de "Al Trabajo En Bici", en cumplimiento del Acuerdo 660 de 2016.
Plan de Acción Cuatrienal Ambiental - PACA: Se realizó la revisión de las metas formuladas para el PACA 2020-2024 y se elaboró el documento electrónico con la información institucional y el resumen de los proyectos de inversión priorizados, de acuerdo con los lineamientos de la SPPA.</t>
  </si>
  <si>
    <t xml:space="preserve">En el marco del programa Gestión Ambiental Empresarial integrado por la Estrategia ACERCAR y PREAD, se vienen acompañando a las empresas que voluntariamente se han vinculado. 
En la Estrategia ACERCAR para el presente periodo se culminó la etapa de entrenamientos en vivo y montaje de contenidos para la guía de los participantes, a su vez se continuó con la asistencia técnica referida a la guía de trámites y obligaciones para el cumplimiento normativo ambiental y la retroalimentación de matrices de AIA junto con los programas y proyectos presentados por las empresas.
</t>
  </si>
  <si>
    <t>Se realizó búsqueda y consolidación de los proyectos de mitigación planificados o en implementación por parte de las diferentes entidades en la ciudad. Fase de documentación</t>
  </si>
  <si>
    <t>Se modifica la periodicidad de reporte y la estructura del documento se ajustó de acuerdo al plan de desarrollo vigente</t>
  </si>
  <si>
    <t>Radicado 2020IE152434 de septiembre 08 de 2020</t>
  </si>
  <si>
    <r>
      <t xml:space="preserve">Formato: Programación, atualización y seguimiento del plan de acción 
Actualización y seguimiento a </t>
    </r>
    <r>
      <rPr>
        <b/>
        <sz val="24"/>
        <rFont val="Arial"/>
        <family val="2"/>
      </rPr>
      <t>Actividades</t>
    </r>
  </si>
  <si>
    <r>
      <t xml:space="preserve">Formato: Programación, atualización y seguimiento del plan de acción 
Actualización y seguimiento al </t>
    </r>
    <r>
      <rPr>
        <b/>
        <sz val="24"/>
        <rFont val="Arial"/>
        <family val="2"/>
      </rPr>
      <t>Componente de Inversión</t>
    </r>
  </si>
  <si>
    <r>
      <t>Formato: Programación, atualización y seguimiento del plan de acción 
Actualización y seguimiento al</t>
    </r>
    <r>
      <rPr>
        <b/>
        <sz val="24"/>
        <rFont val="Arial"/>
        <family val="2"/>
      </rPr>
      <t xml:space="preserve"> Componente de Gestión</t>
    </r>
  </si>
  <si>
    <t xml:space="preserve"> Como punto de partida, se analizaron las acciones de adaptación al cambio climático existentes y planificadas que la Dirección de Gestión Ambiental viene desarrollando y proyecta llevar a cabo durante el cuatrienio 2020-2024, a la luz de su aporte para fortalecer la capacidad adaptativa en las dimensiones del riesgo de seguridad alimentaria, recurso hídrico, hábitat humano, infraestructura y salud; su capacidad de fortalecer la resiliencia al cambio climático; su aporte al cumplimiento de las metas del Plan de Desarrollo Distrital; su relación con la metas del Plan de Gestión del Riesgo y Cambio Climático; su aporte al cumplimiento de las metas de adaptación de la NDC del país y las sinergias con los ODS. </t>
  </si>
  <si>
    <r>
      <rPr>
        <sz val="11"/>
        <rFont val="Arial"/>
        <family val="2"/>
      </rPr>
      <t>En la vigencia 2020 se ejecutaron acciones de adaptación al cambio climático priorizadas, con avance del indicador del 0,08 correspondiente a:</t>
    </r>
    <r>
      <rPr>
        <sz val="11"/>
        <color rgb="FFFF0000"/>
        <rFont val="Arial"/>
        <family val="2"/>
      </rPr>
      <t xml:space="preserve">
</t>
    </r>
    <r>
      <rPr>
        <sz val="11"/>
        <rFont val="Arial"/>
        <family val="2"/>
      </rPr>
      <t xml:space="preserve">- </t>
    </r>
    <r>
      <rPr>
        <u/>
        <sz val="11"/>
        <rFont val="Arial"/>
        <family val="2"/>
      </rPr>
      <t>Gestión del riesgo por incendio forestal</t>
    </r>
    <r>
      <rPr>
        <sz val="11"/>
        <rFont val="Arial"/>
        <family val="2"/>
      </rPr>
      <t xml:space="preserve">: a) </t>
    </r>
    <r>
      <rPr>
        <b/>
        <sz val="11"/>
        <rFont val="Arial"/>
        <family val="2"/>
      </rPr>
      <t>Conocimiento</t>
    </r>
    <r>
      <rPr>
        <sz val="11"/>
        <rFont val="Arial"/>
        <family val="2"/>
      </rPr>
      <t xml:space="preserve">: realización de campaña de prevención de incendios forestales ("MenosIncendiosMásVida"); aportes para la construcción del Plan de Contingencia de la 2a temporada de menos lluvias 2020; actualización de matrices de gran complejidad de incendios. b) </t>
    </r>
    <r>
      <rPr>
        <b/>
        <sz val="11"/>
        <rFont val="Arial"/>
        <family val="2"/>
      </rPr>
      <t>Reducción</t>
    </r>
    <r>
      <rPr>
        <sz val="11"/>
        <rFont val="Arial"/>
        <family val="2"/>
      </rPr>
      <t xml:space="preserve">: realización de labores de mitigación. c) </t>
    </r>
    <r>
      <rPr>
        <b/>
        <sz val="11"/>
        <rFont val="Arial"/>
        <family val="2"/>
      </rPr>
      <t>Manejo</t>
    </r>
    <r>
      <rPr>
        <sz val="11"/>
        <rFont val="Arial"/>
        <family val="2"/>
      </rPr>
      <t xml:space="preserve">: avance proceso de restauración ecológica en 3 ha de sector afectado por fuego; culminación de valoración económica y ambiental de daños ocasionados por el incendio de Tibanica y avance en la valoración de los incendios en Meandro del Say y Bosa; georreferenciación del incendio en Usme; generación de shapes y salida gráfica de eventos forestales; coordinación de jornada para el despeje del camino del Cerro El Cable; d) </t>
    </r>
    <r>
      <rPr>
        <b/>
        <sz val="11"/>
        <rFont val="Arial"/>
        <family val="2"/>
      </rPr>
      <t>Presidencia de la Comisión Distrital</t>
    </r>
    <r>
      <rPr>
        <sz val="11"/>
        <rFont val="Arial"/>
        <family val="2"/>
      </rPr>
      <t xml:space="preserve"> para la Prevención y Mitigación de Incendios Forestales.</t>
    </r>
    <r>
      <rPr>
        <sz val="11"/>
        <color rgb="FFFF0000"/>
        <rFont val="Arial"/>
        <family val="2"/>
      </rPr>
      <t xml:space="preserve">
</t>
    </r>
    <r>
      <rPr>
        <sz val="11"/>
        <rFont val="Arial"/>
        <family val="2"/>
      </rPr>
      <t xml:space="preserve">- </t>
    </r>
    <r>
      <rPr>
        <u/>
        <sz val="11"/>
        <rFont val="Arial"/>
        <family val="2"/>
      </rPr>
      <t>Respuesta a emergencias</t>
    </r>
    <r>
      <rPr>
        <sz val="11"/>
        <rFont val="Arial"/>
        <family val="2"/>
      </rPr>
      <t xml:space="preserve">: la entidad realizó la activación de </t>
    </r>
    <r>
      <rPr>
        <sz val="11"/>
        <color theme="1"/>
        <rFont val="Arial"/>
        <family val="2"/>
      </rPr>
      <t>329 e</t>
    </r>
    <r>
      <rPr>
        <sz val="11"/>
        <rFont val="Arial"/>
        <family val="2"/>
      </rPr>
      <t>mergencias, a las cuales se dio respuesta.</t>
    </r>
    <r>
      <rPr>
        <sz val="11"/>
        <color rgb="FFFF0000"/>
        <rFont val="Arial"/>
        <family val="2"/>
      </rPr>
      <t xml:space="preserve">
</t>
    </r>
    <r>
      <rPr>
        <sz val="11"/>
        <rFont val="Arial"/>
        <family val="2"/>
      </rPr>
      <t xml:space="preserve">- </t>
    </r>
    <r>
      <rPr>
        <u/>
        <sz val="11"/>
        <rFont val="Arial"/>
        <family val="2"/>
      </rPr>
      <t>Implementación de instrumentos de planeación ambiental</t>
    </r>
    <r>
      <rPr>
        <sz val="11"/>
        <rFont val="Arial"/>
        <family val="2"/>
      </rPr>
      <t xml:space="preserve">: </t>
    </r>
    <r>
      <rPr>
        <b/>
        <sz val="11"/>
        <rFont val="Arial"/>
        <family val="2"/>
      </rPr>
      <t>PIGA</t>
    </r>
    <r>
      <rPr>
        <sz val="11"/>
        <rFont val="Arial"/>
        <family val="2"/>
      </rPr>
      <t>: asesorías; participación en la construcción del Dec. de Plásticos de un solo uso; apoyo en la implementación del PIGA de la SDA; Ejecución del Ciclo de Formación en Residuos: Gestión Residuos Hospitalarios y Gestión del aceite usado y pcb´s  (43 personas registradas en cada caso); Participación en  la  modificación de la  Resolución 242 de 2014.</t>
    </r>
    <r>
      <rPr>
        <b/>
        <sz val="11"/>
        <rFont val="Arial"/>
        <family val="2"/>
      </rPr>
      <t xml:space="preserve"> PACA</t>
    </r>
    <r>
      <rPr>
        <sz val="11"/>
        <rFont val="Arial"/>
        <family val="2"/>
      </rPr>
      <t>: revisión de metas formuladas para PACA 2020-2024 y documento elaborado con la información institucional y el resumen de los proyectos de inversión priorizados; reporte del Informe de Seguimiento PACA BMPT vigencia 2020 y Evaluación PACA BMPT cuatrienio; presentación de lineamientos  para la formulación PACA 2020-2024.</t>
    </r>
    <r>
      <rPr>
        <sz val="11"/>
        <color rgb="FFFF0000"/>
        <rFont val="Arial"/>
        <family val="2"/>
      </rPr>
      <t xml:space="preserve">
</t>
    </r>
    <r>
      <rPr>
        <sz val="11"/>
        <rFont val="Arial"/>
        <family val="2"/>
      </rPr>
      <t xml:space="preserve">- </t>
    </r>
    <r>
      <rPr>
        <u/>
        <sz val="11"/>
        <rFont val="Arial"/>
        <family val="2"/>
      </rPr>
      <t>Seguimiento a otros instrumentos orientados a recuperar y manejar ambientalmente los suelos de protección por riesgo no mitigable</t>
    </r>
    <r>
      <rPr>
        <sz val="11"/>
        <rFont val="Arial"/>
        <family val="2"/>
      </rPr>
      <t xml:space="preserve">: Participación en reuniones de planificación y articulación de acciones en zonas de riesgo no mitigable con instituciones y comunidades, procesos de cartografía social en Altos de La Estancia para construir y concertar un pacto (Administración Distrital y comunidad). Seguimiento a acciones de recuperación ambiental en Nueva Esperanza y Altos de la Estancia. </t>
    </r>
  </si>
  <si>
    <t>Durante el mes de septiembre de 2020, se incorporó criterios de sostenibilidad ambiental a once (11) proyectos de diferentes escalas, tanto en espacio público como en privado, promoviendo la construcción sostenible y el ecourbanismo en la ciudad para un total acumulado en la vigencia de 33 proyectos. Los proyectos a los cuales se les incorporo criterios de sostenibilidad corresponden a: Un (01) Plan Director para Parques y zonas verdes, seis (06) proyectos de diseño paisajístico de parques y zonas verde, un (01) Proyecto de Legalización y Regularización de Barrios, un (01) proyecto de compatibilidad de uso de vivienda en suelo restringido, un (01) Patio zonal para el Sistema Integrado de Transporte Publico – SITP y un (01) intervenciones en Zonas de Manejo y Preservación Ambiental. 
Estos proyectos se encuentran localizados en las siguientes localidades: uno (01) Puente Aranda, dos (02) Bosa, uno (01) Ciudad Bolívar, un (01) Fontibón, un (01) Chapinero, un (01) San Cristóbal, uno (01) Kennedy, uno (01) Tunjuelito, uno (01) Suba y uno (01) Usaquén.</t>
  </si>
  <si>
    <r>
      <rPr>
        <sz val="10"/>
        <rFont val="Calibri"/>
        <family val="2"/>
      </rPr>
      <t>En septiembre de 2020 se ejecutaron acciones de adaptación al cambio climático priorizadas con las que la meta ha avanzado en 6,2:</t>
    </r>
    <r>
      <rPr>
        <sz val="10"/>
        <color rgb="FFFF0000"/>
        <rFont val="Calibri"/>
        <family val="2"/>
      </rPr>
      <t xml:space="preserve">
</t>
    </r>
    <r>
      <rPr>
        <sz val="10"/>
        <rFont val="Calibri"/>
        <family val="2"/>
      </rPr>
      <t xml:space="preserve">- </t>
    </r>
    <r>
      <rPr>
        <u/>
        <sz val="10"/>
        <rFont val="Calibri"/>
        <family val="2"/>
      </rPr>
      <t>Gestión del riesgo por incendio forestal</t>
    </r>
    <r>
      <rPr>
        <sz val="10"/>
        <rFont val="Calibri"/>
        <family val="2"/>
      </rPr>
      <t xml:space="preserve">: a) </t>
    </r>
    <r>
      <rPr>
        <u/>
        <sz val="10"/>
        <rFont val="Calibri"/>
        <family val="2"/>
      </rPr>
      <t>Conocimiento del riesgo</t>
    </r>
    <r>
      <rPr>
        <sz val="10"/>
        <rFont val="Calibri"/>
        <family val="2"/>
      </rPr>
      <t xml:space="preserve">: culminó la campaña de prevención "MenosIncendiosMásVida". b) </t>
    </r>
    <r>
      <rPr>
        <u/>
        <sz val="10"/>
        <rFont val="Calibri"/>
        <family val="2"/>
      </rPr>
      <t>Reducción del riesgo</t>
    </r>
    <r>
      <rPr>
        <sz val="10"/>
        <rFont val="Calibri"/>
        <family val="2"/>
      </rPr>
      <t xml:space="preserve">: labores de mitigación. c) </t>
    </r>
    <r>
      <rPr>
        <u/>
        <sz val="10"/>
        <rFont val="Calibri"/>
        <family val="2"/>
      </rPr>
      <t>Manejo del desastre</t>
    </r>
    <r>
      <rPr>
        <sz val="10"/>
        <rFont val="Calibri"/>
        <family val="2"/>
      </rPr>
      <t xml:space="preserve">: avance del proceso de restauración ecológica en 2,02 ha de un sector afectado por incendio forestal; culminación y socialización de la valoración económica y ambiental de los daños ocasionados por el incendio de Tibanica y avance en la valoración de otros 2 incendios; coordinación de la jornada para el despeje del camino de atrás del Cerro El Cable. 
- </t>
    </r>
    <r>
      <rPr>
        <u/>
        <sz val="10"/>
        <rFont val="Calibri"/>
        <family val="2"/>
      </rPr>
      <t>Respuesta a emergencias</t>
    </r>
    <r>
      <rPr>
        <sz val="10"/>
        <rFont val="Calibri"/>
        <family val="2"/>
      </rPr>
      <t xml:space="preserve">: la entidad realizó la activación de 134 emergencias, a las cuales se dio respuesta.
- </t>
    </r>
    <r>
      <rPr>
        <u/>
        <sz val="10"/>
        <rFont val="Calibri"/>
        <family val="2"/>
      </rPr>
      <t>Implementación de instrumentos de planeación ambiental</t>
    </r>
    <r>
      <rPr>
        <sz val="10"/>
        <rFont val="Calibri"/>
        <family val="2"/>
      </rPr>
      <t xml:space="preserve">: </t>
    </r>
    <r>
      <rPr>
        <u/>
        <sz val="10"/>
        <rFont val="Calibri"/>
        <family val="2"/>
      </rPr>
      <t>PIGA</t>
    </r>
    <r>
      <rPr>
        <sz val="10"/>
        <rFont val="Calibri"/>
        <family val="2"/>
      </rPr>
      <t xml:space="preserve">:  Ejecución del Ciclo de Formación en Gestión de Residuos Hospitalarios (43 personas registradas);  se dio respuesta a 7 requerimientos de las entidades  que implementan el PIGA sobre Storm User. Finalizaron las actividades por entidad SDM, IDRD y SDA, para la premiación de "Al Trabajo En Bici".  </t>
    </r>
    <r>
      <rPr>
        <u/>
        <sz val="10"/>
        <rFont val="Calibri"/>
        <family val="2"/>
      </rPr>
      <t>PACA</t>
    </r>
    <r>
      <rPr>
        <sz val="10"/>
        <rFont val="Calibri"/>
        <family val="2"/>
      </rPr>
      <t xml:space="preserve">: Se realizó la revisión de las metas formuladas para el PACA 2020-2024 y se elaboró el documento electrónico con la información institucional y el resumen de los proyectos de inversión priorizados.
- </t>
    </r>
    <r>
      <rPr>
        <u/>
        <sz val="10"/>
        <rFont val="Calibri"/>
        <family val="2"/>
      </rPr>
      <t>Seguimiento a otros instrumentos orientados a recuperar y manejar ambientalmente los suelos de protección por riesgo no mitigable</t>
    </r>
    <r>
      <rPr>
        <sz val="10"/>
        <rFont val="Calibri"/>
        <family val="2"/>
      </rPr>
      <t>: Participación en reuniones de planificación y articulación de acciones en zonas de riesgo no mitigable con instituciones y comunidades. Participación en procesos de cartografía social realizados en 32 barrios vinculados al polígono Altos de La Estancia.  Seguimiento a acciones de recuperación ambiental en los polígonos de Nueva Esperanza y Altos de la Estancia (Convenio 20191295).</t>
    </r>
  </si>
  <si>
    <t>El acumulado ejecutado en la vigencia 2020, corresponde a 33 proyectos, los cuales se han avanzado en la vigencia 2020 y corresponden a proyectos urbanos y arquitectónicos de diferentes escalas, tanto en espacio público como en privado, promoviendo la construcción sostenible y el ecourbanismo en la ciudad. Los proyectos a los cuales se les incorporó criterios de sostenibilidad corresponden a: Un (01) Plan Parcial de Desarrollo, un (01) Plan Parcial de Renovación Urbana, tres (03) Proyectos de Legalización y Regularización de Barrios, cuatro (04) Planes Directores para parques, dieciséis (16) Diseños paisajísticos de parques y zonas verdes, un (01) proyecto de compatibilidad de uso de vivienda en suelo restringido, un (01) Patio zonal para el Sistema Integrado de Transporte Publico - SITP y seis (06) proyectos de infraestructura especial como colegios, tramos viales en intervenciones en Zonas de Manejo y Preservación Ambiental.</t>
  </si>
  <si>
    <t>Durante la vigencia de 2020, se verificó la incorporación de determinantes ambientales a dos (2) proyectos de infraestructura en el espacio público como son: (02) Planes Directores para Parques, correspondientes al Parque Zonal No. 14 del Plan Parcial La Felicidad y el Parque Metropolitano La Independencia y Bicentenario. 
Estos proyectos verificados se encuentran localizados en las siguientes localidades: uno (01) Fontibón y  uno (01) Santa Fé.</t>
  </si>
  <si>
    <t>Se ajusto el Plan Distrital de Negocios Verdes, de manera tal, que se definen diferentes estrategias para el fortalecimiento de los negocios verdes, y se construyo el primer borrador de la ruta de emprendimiento.</t>
  </si>
  <si>
    <t>Se realizó el proceso de participación en la convocatoria de Escalamiento Creativo de Impulsa Colombia, con el fin de fortalecer los procesos con los negocios verdes.</t>
  </si>
  <si>
    <t>Se realizaron 7 procesos de seguimiento a la verificación de criterios para las empresas Vermeladas, La Despensa, It Automatización, Encurtidos Doña Lola, Akla, Ekoreciclart y Aromas Esenciales.</t>
  </si>
  <si>
    <t xml:space="preserve">En el marco del proceso de formulación de los proyectos de economía circular, se consolidan 57 proyectos diseñados por las empresas participantes, los cuales están en fase de evaluación y ajuste. </t>
  </si>
  <si>
    <t xml:space="preserve">Se lideraron 8 sesiones de acompañamiento para fortalecer y ajustar las ideas de proyectos en los grupos empresariales. </t>
  </si>
  <si>
    <t>Se genera el documento de priorización de sectores para el desarrollo de pilotos de economía circular, con base en la información suministrada por las empresas participantes y del contexto nacional y local de la gestión de la economía circular.</t>
  </si>
  <si>
    <t xml:space="preserve">Durante la vigencia 2020 se avanzó en la fase de aprestamiento y planeación para el desarrollo de los proyectos de producción más limpia para los sectores priorizados en el POMCA. Los sectores priorizados son el sector de galvanoplastia, minería y curtiembres. Específicamente para el presente año se iniciará con la formulación del primer proyecto a realizar con el sector de curtiembres y con este fin se han realizado las siguientes gestiones:
Se avanzó en el proceso de caracterización de las 68 empresas que entregaron informe de resultados de sus vertimientos realizado en el año 2019 a la Empresa de Acueducto y Alcantarillado, dado que serán las empresas priorizadas para el desarrollo de proyectos de producción más limpia. De tal manera, se ha realizado la revisión ante conceptos técnicos e informes radicados ante el EAAB, asociando la descripción de los procesos industriales y unidades de tratamiento, así como, los resultados obtenidos por cada uno de los parámetros caracterizados. Esta información será corroborada posteriormente con información remitida por la Secretaría Distrital de Salud de las visitas de vigilancia y seguridad ambiental, y, frente a autodiagnósticos que permitan caracterizar la información consolidada de manera inicial.
Por otro lado, se realizó reuniones con el Ministerio de Comercio, Industria y Turismo, la Secretaría Distrital de Desarrollo Económico, ASOPIESB y la Universidad de los Andes (actores de interés), con el fin de fortalecer la formulación del proyecto asociado al fortalecimiento de la cadena de valor del sector curtidor, estableciendo el árbol de problema del proyecto a través de la metodología marco lógico, relación de posibles actividades que conllevarían a la solución del problema, sus respectivas causas y consecuencias. Así mismo, se estableció un plan de trabajo técnico preliminar con la Universidad de los Andes definiendo objetivo general, específico, y, actividades que podrán ser ejecutadas con respecto a la problemática identificada por los diferentes actores.  
</t>
  </si>
  <si>
    <t xml:space="preserve">Se hizo el taller "Retos y prioridades en mitigación y adaptación al cambio climático" el 22 de julio de 2020 al que asistieron 92 personas a través de la plataforma Zoom. </t>
  </si>
  <si>
    <t>Se realizó el proceso de articulación y planificación de acciones entre instituciones del Distrito y la comunidad de Altos de la Estancia, con el objetivo de formular y acordar un Pacto para mejorar las condiciones del sector; para ello, se adelanta de forma conjunta el levantamiento de información por medio de entrevistas y cartografía social, realizados en los 32 barrios vinculados al polígono Altos de La Estancia, de manera presencial. Así mismo, se ha participado en reuniones entre instituciones para proceder con acciones que brinden soluciones al tensionante de pastoreo de ganado caprino y bovino que afecta las acciones de restauración que se adelanten en el polígono. 
Continúa el seguimiento a las acciones de recuperación ambiental en los polígonos de Nueva Esperanza y Altos de la Estancia, ubicados en las localidades de Rafael Uribe Uribe y Ciudad Bolívar respectivamente; esto se hace en el Convenio 20191295. Las actividades responden al cumplimiento del Plan de Manejo de Altos de la Estancia y a los Planes de Acción planteados para ambos sectores. 
Se envío comunicación a las entidades con la socialización del plan de Manejo Ambiental de Altos de la Estancia y se les convoca a reunión para seguimiento a acciones.</t>
  </si>
  <si>
    <t>USAQUEN
 MPI1. Acompañamiento para la incorporacion de criterios y determinantes ambientales en proyectos de infraestructura en localidad Usaquen.</t>
  </si>
  <si>
    <t xml:space="preserve"> Calle 70# 6-9
Techos verdes y/o jardines verticales en  CAFE JUAN VALDEZ</t>
  </si>
  <si>
    <t xml:space="preserve">88. El Refugio
</t>
  </si>
  <si>
    <t>343,644.00</t>
  </si>
  <si>
    <t>1,864,482.00</t>
  </si>
  <si>
    <t>CHAPINERO
CLL 69 A # 5-09
Techos verdes y/o jardines verticales en Restauranre Bar El corral gourmet</t>
  </si>
  <si>
    <t>58,910.00</t>
  </si>
  <si>
    <t>589,104.00</t>
  </si>
  <si>
    <t xml:space="preserve">CHAPINERO
AK 11 # 93 - 77
Techos verdes y/o jardines verticales en Hotel Click Clack
</t>
  </si>
  <si>
    <t>Chico Lago</t>
  </si>
  <si>
    <t>CHAPINERO
CLL 99 #10-57</t>
  </si>
  <si>
    <t>5,763,401.00</t>
  </si>
  <si>
    <t xml:space="preserve">SANTA FE
CRA 13 # 33-35
Jardin vertical en Edificio San Martin
</t>
  </si>
  <si>
    <t>Sagrado Corazón</t>
  </si>
  <si>
    <t>ENGATIVÁ
TV 99 Bis # 70A - 89
Jardin Vertical en Centro Comercial DIVERPLAZA</t>
  </si>
  <si>
    <t>Garcés Navas</t>
  </si>
  <si>
    <t>2,945,520.00</t>
  </si>
  <si>
    <t>SUBA
TV 99 Bis # 70A - 89
Techos verdes y/o jardines verticales en EDS PRIMAX  AVENIDA SUBA</t>
  </si>
  <si>
    <t>La Floresta</t>
  </si>
  <si>
    <t>LA CANDELARIA
CLL 12C # 5-39 - JARDIN VERTICAL EN UNIVERSIDAD GRAN COLOMBIA</t>
  </si>
  <si>
    <t>373,099.00</t>
  </si>
  <si>
    <t>160,585.00</t>
  </si>
  <si>
    <t>LA CANDELARIA
CRA 5 # 12C - 40 - TECHOS VERDES Y/O JARDINES VERTICALES EN ALCALDIA LOCAL CANDELARIA</t>
  </si>
  <si>
    <t>9,258,752.00</t>
  </si>
  <si>
    <t>507,116.00</t>
  </si>
  <si>
    <t>115
112</t>
  </si>
  <si>
    <t xml:space="preserve">108
43
111
</t>
  </si>
  <si>
    <t>7, OBSERVACIONES AVANCE A SEPTIEMBRE 2020</t>
  </si>
  <si>
    <t>CORTE A 30 DE SEPTIEMBRE AÑO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</si>
</sst>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_-;\-&quot;$&quot;* #,##0_-;_-&quot;$&quot;* &quot;-&quot;_-;_-@_-"/>
    <numFmt numFmtId="165" formatCode="_-&quot;$&quot;* #,##0.00_-;\-&quot;$&quot;* #,##0.00_-;_-&quot;$&quot;* &quot;-&quot;??_-;_-@_-"/>
    <numFmt numFmtId="166" formatCode="_(&quot;$&quot;\ * #,##0.00_);_(&quot;$&quot;\ * \(#,##0.00\);_(&quot;$&quot;\ * &quot;-&quot;??_);_(@_)"/>
    <numFmt numFmtId="167" formatCode="_(* #,##0.00_);_(* \(#,##0.00\);_(* &quot;-&quot;??_);_(@_)"/>
    <numFmt numFmtId="168" formatCode="_-* #,##0.00\ &quot;€&quot;_-;\-* #,##0.00\ &quot;€&quot;_-;_-* &quot;-&quot;??\ &quot;€&quot;_-;_-@_-"/>
    <numFmt numFmtId="169" formatCode="_-* #,##0.00\ _€_-;\-* #,##0.00\ _€_-;_-* &quot;-&quot;??\ _€_-;_-@_-"/>
    <numFmt numFmtId="170" formatCode="_ &quot;$&quot;\ * #,##0.00_ ;_ &quot;$&quot;\ * \-#,##0.00_ ;_ &quot;$&quot;\ * &quot;-&quot;??_ ;_ @_ "/>
    <numFmt numFmtId="171" formatCode="_ * #,##0.00_ ;_ * \-#,##0.00_ ;_ * &quot;-&quot;??_ ;_ @_ "/>
    <numFmt numFmtId="172" formatCode="_([$$-240A]\ * #,##0_);_([$$-240A]\ * \(#,##0\);_([$$-240A]\ * &quot;-&quot;??_);_(@_)"/>
    <numFmt numFmtId="173" formatCode="0.0%"/>
    <numFmt numFmtId="174" formatCode="_ * #,##0_ ;_ * \-#,##0_ ;_ * &quot;-&quot;??_ ;_ @_ "/>
    <numFmt numFmtId="175" formatCode="_(&quot;$&quot;* #,##0.00_);_(&quot;$&quot;* \(#,##0.00\);_(&quot;$&quot;* &quot;-&quot;??_);_(@_)"/>
    <numFmt numFmtId="176" formatCode="_-* #,##0\ _€_-;\-* #,##0\ _€_-;_-* &quot;-&quot;??\ _€_-;_-@_-"/>
    <numFmt numFmtId="177" formatCode="_(&quot;$&quot;\ * #,##0_);_(&quot;$&quot;\ * \(#,##0\);_(&quot;$&quot;\ * &quot;-&quot;_);_(@_)"/>
    <numFmt numFmtId="178" formatCode="#,##0.00\ \€"/>
    <numFmt numFmtId="179" formatCode="_-&quot;$&quot;\ * #,##0_-;\-&quot;$&quot;\ * #,##0_-;_-&quot;$&quot;\ * &quot;-&quot;??_-;_-@_-"/>
    <numFmt numFmtId="180" formatCode="#,##0.00_ ;\-#,##0.00\ "/>
    <numFmt numFmtId="181" formatCode="#,##0.0"/>
    <numFmt numFmtId="182" formatCode="#,##0.000"/>
    <numFmt numFmtId="183" formatCode="&quot;$&quot;#,##0"/>
  </numFmts>
  <fonts count="72" x14ac:knownFonts="1">
    <font>
      <sz val="11"/>
      <color theme="1"/>
      <name val="Calibri"/>
      <family val="2"/>
      <scheme val="minor"/>
    </font>
    <font>
      <sz val="11"/>
      <color indexed="8"/>
      <name val="Calibri"/>
      <family val="2"/>
    </font>
    <font>
      <b/>
      <sz val="10"/>
      <name val="Arial"/>
      <family val="2"/>
    </font>
    <font>
      <sz val="10"/>
      <name val="Arial"/>
      <family val="2"/>
    </font>
    <font>
      <sz val="12"/>
      <name val="Arial"/>
      <family val="2"/>
    </font>
    <font>
      <sz val="11"/>
      <color indexed="8"/>
      <name val="Calibri"/>
      <family val="2"/>
    </font>
    <font>
      <sz val="12"/>
      <color indexed="8"/>
      <name val="Arial"/>
      <family val="2"/>
    </font>
    <font>
      <sz val="8"/>
      <name val="Calibri"/>
      <family val="2"/>
    </font>
    <font>
      <sz val="10"/>
      <name val="Arial"/>
      <family val="2"/>
    </font>
    <font>
      <b/>
      <sz val="14"/>
      <name val="Arial"/>
      <family val="2"/>
    </font>
    <font>
      <b/>
      <sz val="12"/>
      <name val="Arial"/>
      <family val="2"/>
    </font>
    <font>
      <sz val="8"/>
      <name val="Arial"/>
      <family val="2"/>
    </font>
    <font>
      <sz val="10"/>
      <name val="Arial"/>
      <family val="2"/>
    </font>
    <font>
      <b/>
      <sz val="9"/>
      <color indexed="81"/>
      <name val="Tahoma"/>
      <family val="2"/>
    </font>
    <font>
      <b/>
      <sz val="8"/>
      <name val="Arial"/>
      <family val="2"/>
    </font>
    <font>
      <b/>
      <sz val="7"/>
      <name val="Arial"/>
      <family val="2"/>
    </font>
    <font>
      <sz val="7"/>
      <name val="Arial"/>
      <family val="2"/>
    </font>
    <font>
      <sz val="11"/>
      <color indexed="8"/>
      <name val="Arial"/>
      <family val="2"/>
    </font>
    <font>
      <sz val="9"/>
      <name val="Arial"/>
      <family val="2"/>
    </font>
    <font>
      <sz val="9"/>
      <color indexed="8"/>
      <name val="Arial"/>
      <family val="2"/>
    </font>
    <font>
      <b/>
      <sz val="9"/>
      <name val="Arial"/>
      <family val="2"/>
    </font>
    <font>
      <sz val="11"/>
      <color theme="1"/>
      <name val="Calibri"/>
      <family val="2"/>
      <scheme val="minor"/>
    </font>
    <font>
      <sz val="10"/>
      <color theme="1"/>
      <name val="Calibri"/>
      <family val="2"/>
      <scheme val="minor"/>
    </font>
    <font>
      <sz val="9"/>
      <color theme="1"/>
      <name val="Calibri"/>
      <family val="2"/>
      <scheme val="minor"/>
    </font>
    <font>
      <b/>
      <sz val="9"/>
      <color theme="1"/>
      <name val="Calibri"/>
      <family val="2"/>
      <scheme val="minor"/>
    </font>
    <font>
      <sz val="11"/>
      <color theme="1"/>
      <name val="Arial Narrow"/>
      <family val="2"/>
    </font>
    <font>
      <sz val="12"/>
      <color theme="1"/>
      <name val="Arial"/>
      <family val="2"/>
    </font>
    <font>
      <b/>
      <sz val="11"/>
      <color theme="1"/>
      <name val="Calibri"/>
      <family val="2"/>
      <scheme val="minor"/>
    </font>
    <font>
      <sz val="10"/>
      <color indexed="8"/>
      <name val="Arial"/>
      <family val="2"/>
    </font>
    <font>
      <sz val="20"/>
      <color theme="1"/>
      <name val="Calibri"/>
      <family val="2"/>
      <scheme val="minor"/>
    </font>
    <font>
      <b/>
      <sz val="20"/>
      <name val="Arial"/>
      <family val="2"/>
    </font>
    <font>
      <sz val="24"/>
      <color theme="1"/>
      <name val="Calibri"/>
      <family val="2"/>
      <scheme val="minor"/>
    </font>
    <font>
      <b/>
      <sz val="24"/>
      <name val="Arial"/>
      <family val="2"/>
    </font>
    <font>
      <b/>
      <sz val="14"/>
      <color indexed="8"/>
      <name val="Arial"/>
      <family val="2"/>
    </font>
    <font>
      <b/>
      <sz val="10"/>
      <color theme="1"/>
      <name val="Calibri"/>
      <family val="2"/>
      <scheme val="minor"/>
    </font>
    <font>
      <sz val="24"/>
      <name val="Arial"/>
      <family val="2"/>
    </font>
    <font>
      <b/>
      <sz val="20"/>
      <color rgb="FFFF0000"/>
      <name val="Arial"/>
      <family val="2"/>
    </font>
    <font>
      <sz val="9"/>
      <color indexed="81"/>
      <name val="Tahoma"/>
      <family val="2"/>
    </font>
    <font>
      <sz val="10"/>
      <color theme="1"/>
      <name val="Arial"/>
      <family val="2"/>
    </font>
    <font>
      <sz val="10"/>
      <color rgb="FF000000"/>
      <name val="Arial"/>
      <family val="2"/>
    </font>
    <font>
      <sz val="11"/>
      <color theme="0"/>
      <name val="Calibri"/>
      <family val="2"/>
      <scheme val="minor"/>
    </font>
    <font>
      <sz val="10"/>
      <color theme="1"/>
      <name val="Verdana"/>
      <family val="2"/>
    </font>
    <font>
      <b/>
      <sz val="10"/>
      <color theme="1"/>
      <name val="Verdana"/>
      <family val="2"/>
    </font>
    <font>
      <sz val="12"/>
      <color theme="0"/>
      <name val="Calibri"/>
      <family val="2"/>
      <scheme val="minor"/>
    </font>
    <font>
      <sz val="12"/>
      <color theme="1"/>
      <name val="Calibri"/>
      <family val="2"/>
      <scheme val="minor"/>
    </font>
    <font>
      <sz val="12"/>
      <color indexed="8"/>
      <name val="Calibri"/>
      <family val="2"/>
    </font>
    <font>
      <sz val="11"/>
      <color rgb="FF9C6500"/>
      <name val="Calibri"/>
      <family val="2"/>
      <scheme val="minor"/>
    </font>
    <font>
      <sz val="11"/>
      <color rgb="FF000000"/>
      <name val="Calibri"/>
      <family val="2"/>
    </font>
    <font>
      <sz val="11"/>
      <name val="Calibri"/>
      <family val="2"/>
    </font>
    <font>
      <sz val="9"/>
      <color theme="1"/>
      <name val="Arial"/>
      <family val="2"/>
    </font>
    <font>
      <b/>
      <sz val="10"/>
      <color indexed="81"/>
      <name val="Tahoma"/>
      <family val="2"/>
    </font>
    <font>
      <sz val="10"/>
      <color indexed="81"/>
      <name val="Tahoma"/>
      <family val="2"/>
    </font>
    <font>
      <sz val="10"/>
      <name val="Calibri"/>
      <family val="2"/>
      <scheme val="minor"/>
    </font>
    <font>
      <sz val="11"/>
      <name val="Arial"/>
      <family val="2"/>
    </font>
    <font>
      <sz val="10"/>
      <color rgb="FFFF0000"/>
      <name val="Calibri"/>
      <family val="2"/>
    </font>
    <font>
      <sz val="10"/>
      <name val="Calibri"/>
      <family val="2"/>
    </font>
    <font>
      <u/>
      <sz val="10"/>
      <name val="Calibri"/>
      <family val="2"/>
    </font>
    <font>
      <b/>
      <sz val="9"/>
      <color theme="0"/>
      <name val="Calibri"/>
      <family val="2"/>
    </font>
    <font>
      <b/>
      <sz val="9"/>
      <color theme="1"/>
      <name val="Calibri"/>
      <family val="2"/>
    </font>
    <font>
      <sz val="9"/>
      <color theme="1"/>
      <name val="Calibri"/>
      <family val="2"/>
    </font>
    <font>
      <b/>
      <sz val="12"/>
      <color indexed="8"/>
      <name val="Arial"/>
      <family val="2"/>
    </font>
    <font>
      <b/>
      <sz val="11"/>
      <name val="Arial"/>
      <family val="2"/>
    </font>
    <font>
      <b/>
      <sz val="10"/>
      <name val="Calibri"/>
      <family val="2"/>
    </font>
    <font>
      <sz val="9"/>
      <name val="Calibri"/>
      <family val="2"/>
      <scheme val="minor"/>
    </font>
    <font>
      <sz val="9"/>
      <color theme="0" tint="-4.9989318521683403E-2"/>
      <name val="Arial"/>
      <family val="2"/>
    </font>
    <font>
      <sz val="9"/>
      <color rgb="FFFF0000"/>
      <name val="Arial"/>
      <family val="2"/>
    </font>
    <font>
      <b/>
      <sz val="9"/>
      <color theme="0"/>
      <name val="Arial"/>
      <family val="2"/>
    </font>
    <font>
      <sz val="11"/>
      <color rgb="FFFF0000"/>
      <name val="Arial"/>
      <family val="2"/>
    </font>
    <font>
      <u/>
      <sz val="11"/>
      <name val="Arial"/>
      <family val="2"/>
    </font>
    <font>
      <sz val="10"/>
      <name val="Calibri (Cuerpo)"/>
    </font>
    <font>
      <sz val="11"/>
      <color theme="1"/>
      <name val="Arial"/>
      <family val="2"/>
    </font>
    <font>
      <sz val="8"/>
      <color theme="1"/>
      <name val="Arial"/>
      <family val="2"/>
    </font>
  </fonts>
  <fills count="2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14999847407452621"/>
        <bgColor indexed="64"/>
      </patternFill>
    </fill>
    <fill>
      <patternFill patternType="solid">
        <fgColor theme="4"/>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indexed="43"/>
      </patternFill>
    </fill>
    <fill>
      <patternFill patternType="solid">
        <fgColor indexed="44"/>
      </patternFill>
    </fill>
    <fill>
      <patternFill patternType="solid">
        <fgColor indexed="57"/>
      </patternFill>
    </fill>
    <fill>
      <patternFill patternType="solid">
        <fgColor indexed="43"/>
        <bgColor indexed="64"/>
      </patternFill>
    </fill>
    <fill>
      <patternFill patternType="solid">
        <fgColor indexed="27"/>
        <bgColor indexed="64"/>
      </patternFill>
    </fill>
    <fill>
      <patternFill patternType="solid">
        <fgColor rgb="FF808080"/>
        <bgColor indexed="64"/>
      </patternFill>
    </fill>
    <fill>
      <patternFill patternType="solid">
        <fgColor rgb="FFFFFFFF"/>
        <bgColor indexed="64"/>
      </patternFill>
    </fill>
    <fill>
      <patternFill patternType="solid">
        <fgColor rgb="FF92D050"/>
        <bgColor indexed="64"/>
      </patternFill>
    </fill>
    <fill>
      <patternFill patternType="solid">
        <fgColor rgb="FF00B050"/>
        <bgColor indexed="64"/>
      </patternFill>
    </fill>
    <fill>
      <patternFill patternType="solid">
        <fgColor rgb="FFFF0000"/>
        <bgColor indexed="64"/>
      </patternFill>
    </fill>
    <fill>
      <patternFill patternType="solid">
        <fgColor rgb="FF0070C0"/>
        <bgColor indexed="64"/>
      </patternFill>
    </fill>
    <fill>
      <patternFill patternType="solid">
        <fgColor rgb="FFFFFF00"/>
        <bgColor indexed="64"/>
      </patternFill>
    </fill>
    <fill>
      <patternFill patternType="solid">
        <fgColor theme="9" tint="0.39997558519241921"/>
        <bgColor indexed="64"/>
      </patternFill>
    </fill>
    <fill>
      <patternFill patternType="solid">
        <fgColor rgb="FF7BB800"/>
        <bgColor indexed="64"/>
      </patternFill>
    </fill>
    <fill>
      <patternFill patternType="solid">
        <fgColor rgb="FF7030A0"/>
        <bgColor indexed="64"/>
      </patternFill>
    </fill>
    <fill>
      <patternFill patternType="solid">
        <fgColor theme="2" tint="-0.249977111117893"/>
        <bgColor indexed="64"/>
      </patternFill>
    </fill>
  </fills>
  <borders count="9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right style="thin">
        <color indexed="64"/>
      </right>
      <top style="medium">
        <color indexed="64"/>
      </top>
      <bottom style="thin">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thin">
        <color indexed="64"/>
      </right>
      <top style="medium">
        <color indexed="64"/>
      </top>
      <bottom style="medium">
        <color indexed="64"/>
      </bottom>
      <diagonal/>
    </border>
    <border>
      <left style="medium">
        <color indexed="64"/>
      </left>
      <right style="medium">
        <color indexed="64"/>
      </right>
      <top/>
      <bottom/>
      <diagonal/>
    </border>
    <border>
      <left style="thin">
        <color indexed="64"/>
      </left>
      <right/>
      <top/>
      <bottom/>
      <diagonal/>
    </border>
    <border>
      <left style="thin">
        <color indexed="64"/>
      </left>
      <right/>
      <top style="medium">
        <color indexed="64"/>
      </top>
      <bottom/>
      <diagonal/>
    </border>
    <border>
      <left style="thin">
        <color rgb="FF000000"/>
      </left>
      <right style="medium">
        <color rgb="FF000000"/>
      </right>
      <top style="medium">
        <color rgb="FF000000"/>
      </top>
      <bottom/>
      <diagonal/>
    </border>
    <border>
      <left style="thin">
        <color rgb="FF000000"/>
      </left>
      <right style="medium">
        <color rgb="FF000000"/>
      </right>
      <top/>
      <bottom style="thin">
        <color rgb="FF000000"/>
      </bottom>
      <diagonal/>
    </border>
    <border>
      <left style="thin">
        <color rgb="FF000000"/>
      </left>
      <right style="medium">
        <color rgb="FF000000"/>
      </right>
      <top style="thin">
        <color rgb="FF000000"/>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right/>
      <top/>
      <bottom style="thin">
        <color theme="0" tint="-0.34998626667073579"/>
      </bottom>
      <diagonal/>
    </border>
    <border>
      <left style="medium">
        <color theme="0" tint="-0.34998626667073579"/>
      </left>
      <right style="thin">
        <color theme="0" tint="-0.34998626667073579"/>
      </right>
      <top style="medium">
        <color theme="0" tint="-0.34998626667073579"/>
      </top>
      <bottom style="thin">
        <color theme="0" tint="-0.34998626667073579"/>
      </bottom>
      <diagonal/>
    </border>
    <border>
      <left style="thin">
        <color theme="0" tint="-0.34998626667073579"/>
      </left>
      <right style="thin">
        <color theme="0" tint="-0.34998626667073579"/>
      </right>
      <top style="medium">
        <color theme="0" tint="-0.34998626667073579"/>
      </top>
      <bottom style="thin">
        <color theme="0" tint="-0.34998626667073579"/>
      </bottom>
      <diagonal/>
    </border>
    <border>
      <left style="thin">
        <color theme="0" tint="-0.34998626667073579"/>
      </left>
      <right style="medium">
        <color theme="0" tint="-0.34998626667073579"/>
      </right>
      <top style="medium">
        <color theme="0" tint="-0.34998626667073579"/>
      </top>
      <bottom style="thin">
        <color theme="0" tint="-0.34998626667073579"/>
      </bottom>
      <diagonal/>
    </border>
    <border>
      <left style="medium">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medium">
        <color theme="0" tint="-0.34998626667073579"/>
      </right>
      <top style="thin">
        <color theme="0" tint="-0.34998626667073579"/>
      </top>
      <bottom style="thin">
        <color theme="0" tint="-0.34998626667073579"/>
      </bottom>
      <diagonal/>
    </border>
    <border>
      <left style="medium">
        <color theme="0" tint="-0.34998626667073579"/>
      </left>
      <right style="thin">
        <color theme="0" tint="-0.34998626667073579"/>
      </right>
      <top style="thin">
        <color theme="0" tint="-0.34998626667073579"/>
      </top>
      <bottom style="medium">
        <color theme="0" tint="-0.34998626667073579"/>
      </bottom>
      <diagonal/>
    </border>
    <border>
      <left style="thin">
        <color theme="0" tint="-0.34998626667073579"/>
      </left>
      <right style="thin">
        <color theme="0" tint="-0.34998626667073579"/>
      </right>
      <top style="thin">
        <color theme="0" tint="-0.34998626667073579"/>
      </top>
      <bottom style="medium">
        <color theme="0" tint="-0.34998626667073579"/>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n">
        <color theme="0" tint="-0.34998626667073579"/>
      </right>
      <top/>
      <bottom/>
      <diagonal/>
    </border>
    <border>
      <left style="thin">
        <color theme="0" tint="-0.34998626667073579"/>
      </left>
      <right style="thin">
        <color theme="0" tint="-0.34998626667073579"/>
      </right>
      <top/>
      <bottom style="thin">
        <color theme="0" tint="-0.34998626667073579"/>
      </bottom>
      <diagonal/>
    </border>
    <border>
      <left/>
      <right/>
      <top style="thin">
        <color theme="0" tint="-0.34998626667073579"/>
      </top>
      <bottom style="thin">
        <color theme="0" tint="-0.34998626667073579"/>
      </bottom>
      <diagonal/>
    </border>
    <border>
      <left style="thin">
        <color theme="0" tint="-0.34998626667073579"/>
      </left>
      <right/>
      <top/>
      <bottom/>
      <diagonal/>
    </border>
    <border>
      <left style="thin">
        <color theme="0" tint="-0.34998626667073579"/>
      </left>
      <right/>
      <top/>
      <bottom style="thin">
        <color theme="0" tint="-0.34998626667073579"/>
      </bottom>
      <diagonal/>
    </border>
    <border>
      <left/>
      <right style="thin">
        <color theme="0" tint="-0.34998626667073579"/>
      </right>
      <top/>
      <bottom/>
      <diagonal/>
    </border>
    <border>
      <left/>
      <right style="thin">
        <color theme="0" tint="-0.34998626667073579"/>
      </right>
      <top/>
      <bottom style="thin">
        <color theme="0" tint="-0.34998626667073579"/>
      </bottom>
      <diagonal/>
    </border>
  </borders>
  <cellStyleXfs count="2867">
    <xf numFmtId="0" fontId="0" fillId="0" borderId="0"/>
    <xf numFmtId="171" fontId="8" fillId="0" borderId="0" applyFont="0" applyFill="0" applyBorder="0" applyAlignment="0" applyProtection="0"/>
    <xf numFmtId="171" fontId="3" fillId="0" borderId="0" applyFont="0" applyFill="0" applyBorder="0" applyAlignment="0" applyProtection="0"/>
    <xf numFmtId="169" fontId="5" fillId="0" borderId="0" applyFont="0" applyFill="0" applyBorder="0" applyAlignment="0" applyProtection="0"/>
    <xf numFmtId="167" fontId="21" fillId="0" borderId="0" applyFont="0" applyFill="0" applyBorder="0" applyAlignment="0" applyProtection="0"/>
    <xf numFmtId="169" fontId="1" fillId="0" borderId="0" applyFont="0" applyFill="0" applyBorder="0" applyAlignment="0" applyProtection="0"/>
    <xf numFmtId="167" fontId="1" fillId="0" borderId="0" applyFont="0" applyFill="0" applyBorder="0" applyAlignment="0" applyProtection="0"/>
    <xf numFmtId="168" fontId="3" fillId="0" borderId="0" applyFont="0" applyFill="0" applyBorder="0" applyAlignment="0" applyProtection="0"/>
    <xf numFmtId="169" fontId="1" fillId="0" borderId="0" applyFont="0" applyFill="0" applyBorder="0" applyAlignment="0" applyProtection="0"/>
    <xf numFmtId="168" fontId="5" fillId="0" borderId="0" applyFont="0" applyFill="0" applyBorder="0" applyAlignment="0" applyProtection="0"/>
    <xf numFmtId="168" fontId="1" fillId="0" borderId="0" applyFont="0" applyFill="0" applyBorder="0" applyAlignment="0" applyProtection="0"/>
    <xf numFmtId="170" fontId="3" fillId="0" borderId="0" applyFont="0" applyFill="0" applyBorder="0" applyAlignment="0" applyProtection="0"/>
    <xf numFmtId="174" fontId="3" fillId="0" borderId="0" applyFont="0" applyFill="0" applyBorder="0" applyAlignment="0" applyProtection="0"/>
    <xf numFmtId="166" fontId="21" fillId="0" borderId="0" applyFont="0" applyFill="0" applyBorder="0" applyAlignment="0" applyProtection="0"/>
    <xf numFmtId="175" fontId="12" fillId="0" borderId="0" applyFont="0" applyFill="0" applyBorder="0" applyAlignment="0" applyProtection="0"/>
    <xf numFmtId="168" fontId="1" fillId="0" borderId="0" applyFont="0" applyFill="0" applyBorder="0" applyAlignment="0" applyProtection="0"/>
    <xf numFmtId="0" fontId="3" fillId="0" borderId="0"/>
    <xf numFmtId="0" fontId="3" fillId="0" borderId="0"/>
    <xf numFmtId="0" fontId="12" fillId="0" borderId="0"/>
    <xf numFmtId="0" fontId="3" fillId="0" borderId="0"/>
    <xf numFmtId="0" fontId="3" fillId="0" borderId="0"/>
    <xf numFmtId="9" fontId="5" fillId="0" borderId="0" applyFont="0" applyFill="0" applyBorder="0" applyAlignment="0" applyProtection="0"/>
    <xf numFmtId="9" fontId="2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 fillId="0" borderId="0" applyFont="0" applyFill="0" applyBorder="0" applyAlignment="0" applyProtection="0"/>
    <xf numFmtId="9" fontId="21" fillId="0" borderId="0" applyFont="0" applyFill="0" applyBorder="0" applyAlignment="0" applyProtection="0"/>
    <xf numFmtId="0" fontId="3" fillId="0" borderId="0"/>
    <xf numFmtId="0" fontId="40" fillId="6" borderId="0" applyNumberFormat="0" applyBorder="0" applyAlignment="0" applyProtection="0"/>
    <xf numFmtId="0" fontId="40" fillId="7" borderId="0" applyNumberFormat="0" applyBorder="0" applyAlignment="0" applyProtection="0"/>
    <xf numFmtId="0" fontId="40" fillId="8" borderId="0" applyNumberFormat="0" applyBorder="0" applyAlignment="0" applyProtection="0"/>
    <xf numFmtId="0" fontId="40" fillId="9" borderId="0" applyNumberFormat="0" applyBorder="0" applyAlignment="0" applyProtection="0"/>
    <xf numFmtId="0" fontId="40" fillId="10" borderId="0" applyNumberFormat="0" applyBorder="0" applyAlignment="0" applyProtection="0"/>
    <xf numFmtId="0" fontId="40" fillId="11" borderId="0" applyNumberFormat="0" applyBorder="0" applyAlignment="0" applyProtection="0"/>
    <xf numFmtId="49" fontId="41" fillId="0" borderId="0" applyFill="0" applyBorder="0" applyProtection="0">
      <alignment horizontal="left" vertical="center"/>
    </xf>
    <xf numFmtId="0" fontId="42" fillId="0" borderId="0" applyNumberFormat="0" applyFill="0" applyBorder="0" applyProtection="0">
      <alignment horizontal="left" vertical="center"/>
    </xf>
    <xf numFmtId="0" fontId="42" fillId="0" borderId="0" applyNumberFormat="0" applyFill="0" applyBorder="0" applyProtection="0">
      <alignment horizontal="right" vertical="center"/>
    </xf>
    <xf numFmtId="0" fontId="41" fillId="0" borderId="1" applyNumberFormat="0" applyFill="0" applyProtection="0">
      <alignment horizontal="left" vertical="center"/>
    </xf>
    <xf numFmtId="0" fontId="41" fillId="0" borderId="1" applyNumberFormat="0" applyFill="0" applyProtection="0">
      <alignment horizontal="left" vertical="center"/>
    </xf>
    <xf numFmtId="0" fontId="41" fillId="0" borderId="1" applyNumberFormat="0" applyFill="0" applyProtection="0">
      <alignment horizontal="left" vertical="center"/>
    </xf>
    <xf numFmtId="0" fontId="41" fillId="0" borderId="1" applyNumberFormat="0" applyFill="0" applyProtection="0">
      <alignment horizontal="left" vertical="center"/>
    </xf>
    <xf numFmtId="0" fontId="41" fillId="0" borderId="1" applyNumberFormat="0" applyFill="0" applyProtection="0">
      <alignment horizontal="left" vertical="center"/>
    </xf>
    <xf numFmtId="0" fontId="41" fillId="0" borderId="1" applyNumberFormat="0" applyFill="0" applyProtection="0">
      <alignment horizontal="left" vertical="center"/>
    </xf>
    <xf numFmtId="0" fontId="41" fillId="0" borderId="1" applyNumberFormat="0" applyFill="0" applyProtection="0">
      <alignment horizontal="left" vertical="center"/>
    </xf>
    <xf numFmtId="0" fontId="41" fillId="0" borderId="1" applyNumberFormat="0" applyFill="0" applyProtection="0">
      <alignment horizontal="left" vertical="center"/>
    </xf>
    <xf numFmtId="0" fontId="28" fillId="0" borderId="1" applyNumberFormat="0" applyFont="0" applyFill="0" applyAlignment="0" applyProtection="0"/>
    <xf numFmtId="0" fontId="28" fillId="0" borderId="1" applyNumberFormat="0" applyFont="0" applyFill="0" applyAlignment="0" applyProtection="0"/>
    <xf numFmtId="0" fontId="28" fillId="0" borderId="1" applyNumberFormat="0" applyFont="0" applyFill="0" applyAlignment="0" applyProtection="0"/>
    <xf numFmtId="0" fontId="28" fillId="0" borderId="1" applyNumberFormat="0" applyFont="0" applyFill="0" applyAlignment="0" applyProtection="0"/>
    <xf numFmtId="0" fontId="28" fillId="0" borderId="1" applyNumberFormat="0" applyFont="0" applyFill="0" applyAlignment="0" applyProtection="0"/>
    <xf numFmtId="0" fontId="28" fillId="0" borderId="1" applyNumberFormat="0" applyFont="0" applyFill="0" applyAlignment="0" applyProtection="0"/>
    <xf numFmtId="0" fontId="28" fillId="0" borderId="1" applyNumberFormat="0" applyFont="0" applyFill="0" applyAlignment="0" applyProtection="0"/>
    <xf numFmtId="0" fontId="28" fillId="0" borderId="1" applyNumberFormat="0" applyFont="0" applyFill="0" applyAlignment="0" applyProtection="0"/>
    <xf numFmtId="0" fontId="28" fillId="0" borderId="1" applyNumberFormat="0" applyFont="0" applyFill="0" applyAlignment="0" applyProtection="0"/>
    <xf numFmtId="0" fontId="28" fillId="0" borderId="1" applyNumberFormat="0" applyFont="0" applyFill="0" applyAlignment="0" applyProtection="0"/>
    <xf numFmtId="0" fontId="28" fillId="0" borderId="1" applyNumberFormat="0" applyFont="0" applyFill="0" applyAlignment="0" applyProtection="0"/>
    <xf numFmtId="0" fontId="28" fillId="0" borderId="1" applyNumberFormat="0" applyFont="0" applyFill="0" applyAlignment="0" applyProtection="0"/>
    <xf numFmtId="0" fontId="28" fillId="0" borderId="1" applyNumberFormat="0" applyFont="0" applyFill="0" applyAlignment="0" applyProtection="0"/>
    <xf numFmtId="0" fontId="28" fillId="0" borderId="1" applyNumberFormat="0" applyFont="0" applyFill="0" applyAlignment="0" applyProtection="0"/>
    <xf numFmtId="0" fontId="28" fillId="0" borderId="1" applyNumberFormat="0" applyFont="0" applyFill="0" applyAlignment="0" applyProtection="0"/>
    <xf numFmtId="0" fontId="28" fillId="0" borderId="1" applyNumberFormat="0" applyFont="0" applyFill="0" applyAlignment="0" applyProtection="0"/>
    <xf numFmtId="0" fontId="28" fillId="0" borderId="1" applyNumberFormat="0" applyFont="0" applyFill="0" applyAlignment="0" applyProtection="0"/>
    <xf numFmtId="0" fontId="28" fillId="0" borderId="1" applyNumberFormat="0" applyFont="0" applyFill="0" applyAlignment="0" applyProtection="0"/>
    <xf numFmtId="0" fontId="28" fillId="0" borderId="1" applyNumberFormat="0" applyFont="0" applyFill="0" applyAlignment="0" applyProtection="0"/>
    <xf numFmtId="0" fontId="28" fillId="0" borderId="1" applyNumberFormat="0" applyFont="0" applyFill="0" applyAlignment="0" applyProtection="0"/>
    <xf numFmtId="0" fontId="28" fillId="0" borderId="1" applyNumberFormat="0" applyFont="0" applyFill="0" applyAlignment="0" applyProtection="0"/>
    <xf numFmtId="0" fontId="28" fillId="0" borderId="1" applyNumberFormat="0" applyFont="0" applyFill="0" applyAlignment="0" applyProtection="0"/>
    <xf numFmtId="0" fontId="28" fillId="0" borderId="1" applyNumberFormat="0" applyFont="0" applyFill="0" applyAlignment="0" applyProtection="0"/>
    <xf numFmtId="0" fontId="28" fillId="0" borderId="1" applyNumberFormat="0" applyFont="0" applyFill="0" applyAlignment="0" applyProtection="0"/>
    <xf numFmtId="43"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1"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166" fontId="28" fillId="0" borderId="0" applyFont="0" applyFill="0" applyBorder="0" applyAlignment="0" applyProtection="0"/>
    <xf numFmtId="177" fontId="28" fillId="0" borderId="0" applyFont="0" applyFill="0" applyBorder="0" applyAlignment="0" applyProtection="0"/>
    <xf numFmtId="177" fontId="28" fillId="0" borderId="0" applyFont="0" applyFill="0" applyBorder="0" applyAlignment="0" applyProtection="0"/>
    <xf numFmtId="177" fontId="28" fillId="0" borderId="0" applyFont="0" applyFill="0" applyBorder="0" applyAlignment="0" applyProtection="0"/>
    <xf numFmtId="177" fontId="28" fillId="0" borderId="0" applyFont="0" applyFill="0" applyBorder="0" applyAlignment="0" applyProtection="0"/>
    <xf numFmtId="177" fontId="28" fillId="0" borderId="0" applyFont="0" applyFill="0" applyBorder="0" applyAlignment="0" applyProtection="0"/>
    <xf numFmtId="177" fontId="28" fillId="0" borderId="0" applyFont="0" applyFill="0" applyBorder="0" applyAlignment="0" applyProtection="0"/>
    <xf numFmtId="177" fontId="28" fillId="0" borderId="0" applyFont="0" applyFill="0" applyBorder="0" applyAlignment="0" applyProtection="0"/>
    <xf numFmtId="177" fontId="28" fillId="0" borderId="0" applyFont="0" applyFill="0" applyBorder="0" applyAlignment="0" applyProtection="0"/>
    <xf numFmtId="177" fontId="28" fillId="0" borderId="0" applyFont="0" applyFill="0" applyBorder="0" applyAlignment="0" applyProtection="0"/>
    <xf numFmtId="177" fontId="28" fillId="0" borderId="0" applyFont="0" applyFill="0" applyBorder="0" applyAlignment="0" applyProtection="0"/>
    <xf numFmtId="177" fontId="28" fillId="0" borderId="0" applyFont="0" applyFill="0" applyBorder="0" applyAlignment="0" applyProtection="0"/>
    <xf numFmtId="177" fontId="28" fillId="0" borderId="0" applyFont="0" applyFill="0" applyBorder="0" applyAlignment="0" applyProtection="0"/>
    <xf numFmtId="177" fontId="28" fillId="0" borderId="0" applyFont="0" applyFill="0" applyBorder="0" applyAlignment="0" applyProtection="0"/>
    <xf numFmtId="177" fontId="28" fillId="0" borderId="0" applyFont="0" applyFill="0" applyBorder="0" applyAlignment="0" applyProtection="0"/>
    <xf numFmtId="177" fontId="28" fillId="0" borderId="0" applyFont="0" applyFill="0" applyBorder="0" applyAlignment="0" applyProtection="0"/>
    <xf numFmtId="177" fontId="28" fillId="0" borderId="0" applyFont="0" applyFill="0" applyBorder="0" applyAlignment="0" applyProtection="0"/>
    <xf numFmtId="177" fontId="28" fillId="0" borderId="0" applyFont="0" applyFill="0" applyBorder="0" applyAlignment="0" applyProtection="0"/>
    <xf numFmtId="177" fontId="28" fillId="0" borderId="0" applyFont="0" applyFill="0" applyBorder="0" applyAlignment="0" applyProtection="0"/>
    <xf numFmtId="177" fontId="28" fillId="0" borderId="0" applyFont="0" applyFill="0" applyBorder="0" applyAlignment="0" applyProtection="0"/>
    <xf numFmtId="177" fontId="28" fillId="0" borderId="0" applyFont="0" applyFill="0" applyBorder="0" applyAlignment="0" applyProtection="0"/>
    <xf numFmtId="177" fontId="28" fillId="0" borderId="0" applyFont="0" applyFill="0" applyBorder="0" applyAlignment="0" applyProtection="0"/>
    <xf numFmtId="177" fontId="28" fillId="0" borderId="0" applyFont="0" applyFill="0" applyBorder="0" applyAlignment="0" applyProtection="0"/>
    <xf numFmtId="177" fontId="28" fillId="0" borderId="0" applyFont="0" applyFill="0" applyBorder="0" applyAlignment="0" applyProtection="0"/>
    <xf numFmtId="177" fontId="28" fillId="0" borderId="0" applyFont="0" applyFill="0" applyBorder="0" applyAlignment="0" applyProtection="0"/>
    <xf numFmtId="177" fontId="28" fillId="0" borderId="0" applyFont="0" applyFill="0" applyBorder="0" applyAlignment="0" applyProtection="0"/>
    <xf numFmtId="177" fontId="28" fillId="0" borderId="0" applyFont="0" applyFill="0" applyBorder="0" applyAlignment="0" applyProtection="0"/>
    <xf numFmtId="177" fontId="28" fillId="0" borderId="0" applyFont="0" applyFill="0" applyBorder="0" applyAlignment="0" applyProtection="0"/>
    <xf numFmtId="177" fontId="28" fillId="0" borderId="0" applyFont="0" applyFill="0" applyBorder="0" applyAlignment="0" applyProtection="0"/>
    <xf numFmtId="177" fontId="28" fillId="0" borderId="0" applyFont="0" applyFill="0" applyBorder="0" applyAlignment="0" applyProtection="0"/>
    <xf numFmtId="177" fontId="28" fillId="0" borderId="0" applyFont="0" applyFill="0" applyBorder="0" applyAlignment="0" applyProtection="0"/>
    <xf numFmtId="177" fontId="28" fillId="0" borderId="0" applyFont="0" applyFill="0" applyBorder="0" applyAlignment="0" applyProtection="0"/>
    <xf numFmtId="177"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66" fontId="28" fillId="0" borderId="0" applyFont="0" applyFill="0" applyBorder="0" applyAlignment="0" applyProtection="0"/>
    <xf numFmtId="14" fontId="41" fillId="0" borderId="0" applyFill="0" applyBorder="0" applyProtection="0">
      <alignment horizontal="right" vertical="center"/>
    </xf>
    <xf numFmtId="22" fontId="41" fillId="0" borderId="0" applyFill="0" applyBorder="0" applyProtection="0">
      <alignment horizontal="right" vertical="center"/>
    </xf>
    <xf numFmtId="4" fontId="41" fillId="0" borderId="0" applyFill="0" applyBorder="0" applyProtection="0">
      <alignment horizontal="right" vertical="center"/>
    </xf>
    <xf numFmtId="4" fontId="41" fillId="0" borderId="1" applyFill="0" applyProtection="0">
      <alignment horizontal="right" vertical="center"/>
    </xf>
    <xf numFmtId="4" fontId="41" fillId="0" borderId="1" applyFill="0" applyProtection="0">
      <alignment horizontal="right" vertical="center"/>
    </xf>
    <xf numFmtId="4" fontId="41" fillId="0" borderId="1" applyFill="0" applyProtection="0">
      <alignment horizontal="right" vertical="center"/>
    </xf>
    <xf numFmtId="4" fontId="41" fillId="0" borderId="1" applyFill="0" applyProtection="0">
      <alignment horizontal="right" vertical="center"/>
    </xf>
    <xf numFmtId="4" fontId="41" fillId="0" borderId="1" applyFill="0" applyProtection="0">
      <alignment horizontal="right" vertical="center"/>
    </xf>
    <xf numFmtId="4" fontId="41" fillId="0" borderId="1" applyFill="0" applyProtection="0">
      <alignment horizontal="right" vertical="center"/>
    </xf>
    <xf numFmtId="4" fontId="41" fillId="0" borderId="1" applyFill="0" applyProtection="0">
      <alignment horizontal="right" vertical="center"/>
    </xf>
    <xf numFmtId="4" fontId="41" fillId="0" borderId="1" applyFill="0" applyProtection="0">
      <alignment horizontal="right" vertical="center"/>
    </xf>
    <xf numFmtId="0" fontId="40" fillId="5" borderId="0" applyNumberFormat="0" applyBorder="0" applyAlignment="0" applyProtection="0"/>
    <xf numFmtId="0" fontId="43" fillId="5" borderId="0" applyNumberFormat="0" applyBorder="0" applyAlignment="0" applyProtection="0"/>
    <xf numFmtId="178" fontId="41" fillId="0" borderId="0" applyFill="0" applyBorder="0" applyProtection="0">
      <alignment horizontal="right" vertical="center"/>
    </xf>
    <xf numFmtId="178" fontId="41" fillId="0" borderId="1" applyFill="0" applyProtection="0">
      <alignment horizontal="right" vertical="center"/>
    </xf>
    <xf numFmtId="178" fontId="41" fillId="0" borderId="1" applyFill="0" applyProtection="0">
      <alignment horizontal="right" vertical="center"/>
    </xf>
    <xf numFmtId="178" fontId="41" fillId="0" borderId="1" applyFill="0" applyProtection="0">
      <alignment horizontal="right" vertical="center"/>
    </xf>
    <xf numFmtId="178" fontId="41" fillId="0" borderId="1" applyFill="0" applyProtection="0">
      <alignment horizontal="right" vertical="center"/>
    </xf>
    <xf numFmtId="178" fontId="41" fillId="0" borderId="1" applyFill="0" applyProtection="0">
      <alignment horizontal="right" vertical="center"/>
    </xf>
    <xf numFmtId="178" fontId="41" fillId="0" borderId="1" applyFill="0" applyProtection="0">
      <alignment horizontal="right" vertical="center"/>
    </xf>
    <xf numFmtId="178" fontId="41" fillId="0" borderId="1" applyFill="0" applyProtection="0">
      <alignment horizontal="right" vertical="center"/>
    </xf>
    <xf numFmtId="178" fontId="41" fillId="0" borderId="1" applyFill="0" applyProtection="0">
      <alignment horizontal="right" vertical="center"/>
    </xf>
    <xf numFmtId="0" fontId="42" fillId="2" borderId="0" applyNumberFormat="0" applyBorder="0" applyProtection="0">
      <alignment horizontal="center" vertical="center"/>
    </xf>
    <xf numFmtId="0" fontId="42" fillId="12" borderId="0" applyNumberFormat="0" applyBorder="0" applyProtection="0">
      <alignment horizontal="center" vertical="center" wrapText="1"/>
    </xf>
    <xf numFmtId="0" fontId="41" fillId="12" borderId="0" applyNumberFormat="0" applyBorder="0" applyProtection="0">
      <alignment horizontal="right" vertical="center" wrapText="1"/>
    </xf>
    <xf numFmtId="0" fontId="42" fillId="13" borderId="0" applyNumberFormat="0" applyBorder="0" applyProtection="0">
      <alignment horizontal="center" vertical="center"/>
    </xf>
    <xf numFmtId="0" fontId="42" fillId="14" borderId="0" applyNumberFormat="0" applyBorder="0" applyProtection="0">
      <alignment horizontal="center" vertical="center" wrapText="1"/>
    </xf>
    <xf numFmtId="0" fontId="42" fillId="14" borderId="0" applyNumberFormat="0" applyBorder="0" applyProtection="0">
      <alignment horizontal="right" vertical="center" wrapText="1"/>
    </xf>
    <xf numFmtId="0" fontId="42" fillId="14" borderId="1" applyNumberFormat="0" applyProtection="0">
      <alignment horizontal="left" vertical="center" wrapText="1"/>
    </xf>
    <xf numFmtId="0" fontId="42" fillId="14" borderId="1" applyNumberFormat="0" applyProtection="0">
      <alignment horizontal="left" vertical="center" wrapText="1"/>
    </xf>
    <xf numFmtId="0" fontId="42" fillId="14" borderId="1" applyNumberFormat="0" applyProtection="0">
      <alignment horizontal="left" vertical="center" wrapText="1"/>
    </xf>
    <xf numFmtId="0" fontId="42" fillId="14" borderId="1" applyNumberFormat="0" applyProtection="0">
      <alignment horizontal="left" vertical="center" wrapText="1"/>
    </xf>
    <xf numFmtId="0" fontId="42" fillId="14" borderId="1" applyNumberFormat="0" applyProtection="0">
      <alignment horizontal="left" vertical="center" wrapText="1"/>
    </xf>
    <xf numFmtId="0" fontId="42" fillId="14" borderId="1" applyNumberFormat="0" applyProtection="0">
      <alignment horizontal="left" vertical="center" wrapText="1"/>
    </xf>
    <xf numFmtId="0" fontId="42" fillId="14" borderId="1" applyNumberFormat="0" applyProtection="0">
      <alignment horizontal="left" vertical="center" wrapText="1"/>
    </xf>
    <xf numFmtId="0" fontId="42" fillId="14" borderId="1" applyNumberFormat="0" applyProtection="0">
      <alignment horizontal="left" vertical="center" wrapText="1"/>
    </xf>
    <xf numFmtId="43" fontId="1" fillId="0" borderId="0" applyFont="0" applyFill="0" applyBorder="0" applyAlignment="0" applyProtection="0"/>
    <xf numFmtId="43" fontId="1" fillId="0" borderId="0" applyFont="0" applyFill="0" applyBorder="0" applyAlignment="0" applyProtection="0"/>
    <xf numFmtId="169" fontId="1" fillId="0" borderId="0" applyFont="0" applyFill="0" applyBorder="0" applyAlignment="0" applyProtection="0"/>
    <xf numFmtId="43" fontId="4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169" fontId="1"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9" fontId="1"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2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42" fontId="2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21" fillId="0" borderId="0" applyFont="0" applyFill="0" applyBorder="0" applyAlignment="0" applyProtection="0"/>
    <xf numFmtId="177" fontId="21" fillId="0" borderId="0" applyFont="0" applyFill="0" applyBorder="0" applyAlignment="0" applyProtection="0"/>
    <xf numFmtId="177" fontId="21" fillId="0" borderId="0" applyFont="0" applyFill="0" applyBorder="0" applyAlignment="0" applyProtection="0"/>
    <xf numFmtId="177" fontId="21" fillId="0" borderId="0" applyFont="0" applyFill="0" applyBorder="0" applyAlignment="0" applyProtection="0"/>
    <xf numFmtId="177" fontId="21" fillId="0" borderId="0" applyFont="0" applyFill="0" applyBorder="0" applyAlignment="0" applyProtection="0"/>
    <xf numFmtId="177" fontId="21" fillId="0" borderId="0" applyFont="0" applyFill="0" applyBorder="0" applyAlignment="0" applyProtection="0"/>
    <xf numFmtId="177" fontId="21" fillId="0" borderId="0" applyFont="0" applyFill="0" applyBorder="0" applyAlignment="0" applyProtection="0"/>
    <xf numFmtId="177" fontId="2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77" fontId="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5" fontId="44" fillId="0" borderId="0" applyFont="0" applyFill="0" applyBorder="0" applyAlignment="0" applyProtection="0"/>
    <xf numFmtId="168" fontId="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8" fontId="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8"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8"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8"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44" fontId="3" fillId="0" borderId="0" applyFont="0" applyFill="0" applyBorder="0" applyAlignment="0" applyProtection="0"/>
    <xf numFmtId="166"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5" fontId="21" fillId="0" borderId="0" applyFont="0" applyFill="0" applyBorder="0" applyAlignment="0" applyProtection="0"/>
    <xf numFmtId="166" fontId="3" fillId="0" borderId="0" applyFont="0" applyFill="0" applyBorder="0" applyAlignment="0" applyProtection="0"/>
    <xf numFmtId="165" fontId="21"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5" fontId="44"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44"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5" fontId="45" fillId="0" borderId="0" applyFont="0" applyFill="0" applyBorder="0" applyAlignment="0" applyProtection="0"/>
    <xf numFmtId="165" fontId="45" fillId="0" borderId="0" applyFont="0" applyFill="0" applyBorder="0" applyAlignment="0" applyProtection="0"/>
    <xf numFmtId="165" fontId="45" fillId="0" borderId="0" applyFont="0" applyFill="0" applyBorder="0" applyAlignment="0" applyProtection="0"/>
    <xf numFmtId="165" fontId="45" fillId="0" borderId="0" applyFont="0" applyFill="0" applyBorder="0" applyAlignment="0" applyProtection="0"/>
    <xf numFmtId="165" fontId="45" fillId="0" borderId="0" applyFont="0" applyFill="0" applyBorder="0" applyAlignment="0" applyProtection="0"/>
    <xf numFmtId="165" fontId="45" fillId="0" borderId="0" applyFont="0" applyFill="0" applyBorder="0" applyAlignment="0" applyProtection="0"/>
    <xf numFmtId="165" fontId="45" fillId="0" borderId="0" applyFont="0" applyFill="0" applyBorder="0" applyAlignment="0" applyProtection="0"/>
    <xf numFmtId="165" fontId="45" fillId="0" borderId="0" applyFont="0" applyFill="0" applyBorder="0" applyAlignment="0" applyProtection="0"/>
    <xf numFmtId="165" fontId="45" fillId="0" borderId="0" applyFont="0" applyFill="0" applyBorder="0" applyAlignment="0" applyProtection="0"/>
    <xf numFmtId="165" fontId="45"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5" fontId="44" fillId="0" borderId="0" applyFont="0" applyFill="0" applyBorder="0" applyAlignment="0" applyProtection="0"/>
    <xf numFmtId="165" fontId="44"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8" fontId="1" fillId="0" borderId="0" applyFont="0" applyFill="0" applyBorder="0" applyAlignment="0" applyProtection="0"/>
    <xf numFmtId="168" fontId="21" fillId="0" borderId="0" applyFont="0" applyFill="0" applyBorder="0" applyAlignment="0" applyProtection="0"/>
    <xf numFmtId="168"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6" fontId="39" fillId="0" borderId="0" applyFont="0" applyFill="0" applyBorder="0" applyAlignment="0" applyProtection="0"/>
    <xf numFmtId="166" fontId="39"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2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0" fontId="46" fillId="9" borderId="0" applyNumberFormat="0" applyBorder="0" applyAlignment="0" applyProtection="0"/>
    <xf numFmtId="0" fontId="21" fillId="0" borderId="0"/>
    <xf numFmtId="0" fontId="3" fillId="0" borderId="0"/>
    <xf numFmtId="0" fontId="44" fillId="0" borderId="0"/>
    <xf numFmtId="0" fontId="38" fillId="0" borderId="0"/>
    <xf numFmtId="0" fontId="38" fillId="0" borderId="0"/>
    <xf numFmtId="0" fontId="44" fillId="0" borderId="0"/>
    <xf numFmtId="0" fontId="3" fillId="0" borderId="0"/>
    <xf numFmtId="0" fontId="21" fillId="0" borderId="0"/>
    <xf numFmtId="0" fontId="3" fillId="0" borderId="0"/>
    <xf numFmtId="0" fontId="44" fillId="0" borderId="0"/>
    <xf numFmtId="0" fontId="44" fillId="0" borderId="0"/>
    <xf numFmtId="0" fontId="39" fillId="0" borderId="0"/>
    <xf numFmtId="0" fontId="47" fillId="0" borderId="0"/>
    <xf numFmtId="0" fontId="3" fillId="0" borderId="0"/>
    <xf numFmtId="3" fontId="41" fillId="0" borderId="0" applyFill="0" applyBorder="0" applyProtection="0">
      <alignment horizontal="right" vertical="center"/>
    </xf>
    <xf numFmtId="3" fontId="41" fillId="0" borderId="1" applyFill="0" applyProtection="0">
      <alignment horizontal="right" vertical="center"/>
    </xf>
    <xf numFmtId="3" fontId="41" fillId="0" borderId="1" applyFill="0" applyProtection="0">
      <alignment horizontal="right" vertical="center"/>
    </xf>
    <xf numFmtId="3" fontId="41" fillId="0" borderId="1" applyFill="0" applyProtection="0">
      <alignment horizontal="right" vertical="center"/>
    </xf>
    <xf numFmtId="3" fontId="41" fillId="0" borderId="1" applyFill="0" applyProtection="0">
      <alignment horizontal="right" vertical="center"/>
    </xf>
    <xf numFmtId="3" fontId="41" fillId="0" borderId="1" applyFill="0" applyProtection="0">
      <alignment horizontal="right" vertical="center"/>
    </xf>
    <xf numFmtId="3" fontId="41" fillId="0" borderId="1" applyFill="0" applyProtection="0">
      <alignment horizontal="right" vertical="center"/>
    </xf>
    <xf numFmtId="3" fontId="41" fillId="0" borderId="1" applyFill="0" applyProtection="0">
      <alignment horizontal="right" vertical="center"/>
    </xf>
    <xf numFmtId="3" fontId="41" fillId="0" borderId="1" applyFill="0" applyProtection="0">
      <alignment horizontal="right" vertical="center"/>
    </xf>
    <xf numFmtId="9" fontId="28"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1" fillId="0" borderId="0" applyFont="0" applyFill="0" applyBorder="0" applyAlignment="0" applyProtection="0"/>
    <xf numFmtId="9" fontId="2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4" fontId="21" fillId="0" borderId="0" applyFont="0" applyFill="0" applyBorder="0" applyAlignment="0" applyProtection="0"/>
  </cellStyleXfs>
  <cellXfs count="798">
    <xf numFmtId="0" fontId="0" fillId="0" borderId="0" xfId="0"/>
    <xf numFmtId="0" fontId="0" fillId="0" borderId="0" xfId="0" applyFill="1"/>
    <xf numFmtId="0" fontId="4" fillId="0" borderId="0" xfId="16" applyFont="1" applyBorder="1" applyAlignment="1">
      <alignment vertical="center"/>
    </xf>
    <xf numFmtId="0" fontId="6" fillId="0" borderId="0" xfId="0" applyFont="1"/>
    <xf numFmtId="0" fontId="0" fillId="3" borderId="0" xfId="0" applyFill="1"/>
    <xf numFmtId="0" fontId="0" fillId="0" borderId="0" xfId="0" applyFill="1" applyAlignment="1">
      <alignment horizontal="center" vertical="center"/>
    </xf>
    <xf numFmtId="0" fontId="3" fillId="0" borderId="0" xfId="0" applyFont="1" applyFill="1"/>
    <xf numFmtId="0" fontId="4" fillId="0" borderId="0" xfId="0" applyFont="1" applyFill="1" applyAlignment="1">
      <alignment horizontal="center"/>
    </xf>
    <xf numFmtId="0" fontId="3" fillId="0" borderId="0" xfId="16" applyAlignment="1">
      <alignment vertical="center"/>
    </xf>
    <xf numFmtId="10" fontId="3" fillId="0" borderId="0" xfId="16" applyNumberFormat="1" applyAlignment="1">
      <alignment vertical="center"/>
    </xf>
    <xf numFmtId="0" fontId="3" fillId="0" borderId="0" xfId="16" applyBorder="1" applyAlignment="1">
      <alignment vertical="center"/>
    </xf>
    <xf numFmtId="0" fontId="3" fillId="2" borderId="0" xfId="16" applyFill="1" applyBorder="1" applyAlignment="1">
      <alignment vertical="center"/>
    </xf>
    <xf numFmtId="0" fontId="3" fillId="2" borderId="0" xfId="16" applyFill="1" applyAlignment="1">
      <alignment vertical="center"/>
    </xf>
    <xf numFmtId="0" fontId="11" fillId="2" borderId="0" xfId="16" applyFont="1" applyFill="1" applyAlignment="1">
      <alignment vertical="center"/>
    </xf>
    <xf numFmtId="0" fontId="11" fillId="0" borderId="0" xfId="16" applyFont="1" applyAlignment="1">
      <alignment vertical="center"/>
    </xf>
    <xf numFmtId="10" fontId="3" fillId="2" borderId="0" xfId="16" applyNumberFormat="1" applyFill="1" applyAlignment="1">
      <alignment vertical="center"/>
    </xf>
    <xf numFmtId="0" fontId="0" fillId="3" borderId="0" xfId="0" applyFill="1" applyAlignment="1">
      <alignment horizontal="center"/>
    </xf>
    <xf numFmtId="0" fontId="0" fillId="0" borderId="0" xfId="0" applyFill="1" applyAlignment="1">
      <alignment horizontal="center"/>
    </xf>
    <xf numFmtId="0" fontId="3" fillId="3" borderId="0" xfId="16" applyFill="1" applyAlignment="1">
      <alignment vertical="center"/>
    </xf>
    <xf numFmtId="176" fontId="23" fillId="0" borderId="1" xfId="3" applyNumberFormat="1" applyFont="1" applyFill="1" applyBorder="1" applyAlignment="1">
      <alignment horizontal="center" vertical="center"/>
    </xf>
    <xf numFmtId="0" fontId="0" fillId="0" borderId="0" xfId="0" applyFill="1" applyAlignment="1">
      <alignment horizontal="center"/>
    </xf>
    <xf numFmtId="0" fontId="0" fillId="0" borderId="0" xfId="0" applyFill="1" applyAlignment="1">
      <alignment horizontal="center"/>
    </xf>
    <xf numFmtId="0" fontId="19" fillId="3" borderId="1" xfId="0" applyFont="1" applyFill="1" applyBorder="1" applyAlignment="1">
      <alignment horizontal="right" vertical="center"/>
    </xf>
    <xf numFmtId="0" fontId="25" fillId="0" borderId="0" xfId="0" applyFont="1" applyFill="1" applyAlignment="1">
      <alignment horizontal="center" vertical="center"/>
    </xf>
    <xf numFmtId="0" fontId="4" fillId="3" borderId="0" xfId="0" applyFont="1" applyFill="1" applyBorder="1" applyAlignment="1">
      <alignment horizontal="center" vertical="center" wrapText="1"/>
    </xf>
    <xf numFmtId="0" fontId="26" fillId="3" borderId="0" xfId="0" applyFont="1" applyFill="1" applyBorder="1"/>
    <xf numFmtId="0" fontId="26" fillId="3" borderId="30" xfId="0" applyFont="1" applyFill="1" applyBorder="1"/>
    <xf numFmtId="0" fontId="29" fillId="0" borderId="0" xfId="0" applyFont="1" applyFill="1"/>
    <xf numFmtId="0" fontId="31" fillId="0" borderId="0" xfId="0" applyFont="1" applyFill="1"/>
    <xf numFmtId="0" fontId="27" fillId="0" borderId="0" xfId="0" applyFont="1" applyFill="1"/>
    <xf numFmtId="0" fontId="27" fillId="3" borderId="0" xfId="0" applyFont="1" applyFill="1"/>
    <xf numFmtId="0" fontId="3" fillId="3" borderId="0" xfId="0" applyFont="1" applyFill="1"/>
    <xf numFmtId="0" fontId="4" fillId="3" borderId="0" xfId="0" applyFont="1" applyFill="1" applyAlignment="1">
      <alignment horizontal="center"/>
    </xf>
    <xf numFmtId="176" fontId="0" fillId="3" borderId="0" xfId="0" applyNumberFormat="1" applyFill="1" applyAlignment="1">
      <alignment horizontal="center"/>
    </xf>
    <xf numFmtId="0" fontId="22" fillId="0" borderId="0" xfId="0" applyFont="1"/>
    <xf numFmtId="179" fontId="3" fillId="0" borderId="1" xfId="246" applyNumberFormat="1" applyFont="1" applyFill="1" applyBorder="1" applyAlignment="1">
      <alignment horizontal="center" vertical="center"/>
    </xf>
    <xf numFmtId="179" fontId="18" fillId="0" borderId="1" xfId="246" applyNumberFormat="1" applyFont="1" applyFill="1" applyBorder="1" applyAlignment="1" applyProtection="1">
      <alignment horizontal="center" vertical="center"/>
    </xf>
    <xf numFmtId="179" fontId="49" fillId="0" borderId="1" xfId="246" applyNumberFormat="1" applyFont="1" applyFill="1" applyBorder="1"/>
    <xf numFmtId="4" fontId="20" fillId="0" borderId="1" xfId="0" applyNumberFormat="1" applyFont="1" applyBorder="1" applyAlignment="1">
      <alignment horizontal="center" vertical="center"/>
    </xf>
    <xf numFmtId="4" fontId="3" fillId="0" borderId="1" xfId="0" applyNumberFormat="1" applyFont="1" applyBorder="1" applyAlignment="1">
      <alignment horizontal="center" vertical="center" wrapText="1"/>
    </xf>
    <xf numFmtId="3" fontId="2" fillId="0" borderId="40" xfId="0" applyNumberFormat="1" applyFont="1" applyBorder="1" applyAlignment="1">
      <alignment horizontal="center" vertical="center" wrapText="1"/>
    </xf>
    <xf numFmtId="3" fontId="18" fillId="0" borderId="1" xfId="0" applyNumberFormat="1" applyFont="1" applyBorder="1" applyAlignment="1">
      <alignment horizontal="center" vertical="center"/>
    </xf>
    <xf numFmtId="0" fontId="3" fillId="0" borderId="1" xfId="0" applyFont="1" applyBorder="1" applyAlignment="1">
      <alignment horizontal="center" vertical="center"/>
    </xf>
    <xf numFmtId="4" fontId="18" fillId="0" borderId="1" xfId="0" applyNumberFormat="1" applyFont="1" applyBorder="1" applyAlignment="1">
      <alignment horizontal="center" vertical="center" wrapText="1"/>
    </xf>
    <xf numFmtId="3" fontId="18" fillId="0" borderId="1" xfId="0" applyNumberFormat="1" applyFont="1" applyBorder="1" applyAlignment="1">
      <alignment horizontal="center" vertical="center" wrapText="1"/>
    </xf>
    <xf numFmtId="4" fontId="18" fillId="0" borderId="1" xfId="0" applyNumberFormat="1" applyFont="1" applyBorder="1" applyAlignment="1">
      <alignment horizontal="center" vertical="center"/>
    </xf>
    <xf numFmtId="3" fontId="3" fillId="0" borderId="1" xfId="0" applyNumberFormat="1" applyFont="1" applyBorder="1" applyAlignment="1">
      <alignment horizontal="center" vertical="center"/>
    </xf>
    <xf numFmtId="0" fontId="48" fillId="15" borderId="0" xfId="0" applyFont="1" applyFill="1"/>
    <xf numFmtId="4" fontId="48" fillId="15" borderId="0" xfId="0" applyNumberFormat="1" applyFont="1" applyFill="1"/>
    <xf numFmtId="0" fontId="48" fillId="0" borderId="0" xfId="0" applyFont="1"/>
    <xf numFmtId="4" fontId="48" fillId="0" borderId="0" xfId="0" applyNumberFormat="1" applyFont="1"/>
    <xf numFmtId="42" fontId="20" fillId="0" borderId="0" xfId="0" applyNumberFormat="1" applyFont="1" applyAlignment="1">
      <alignment horizontal="center" vertical="center" wrapText="1"/>
    </xf>
    <xf numFmtId="0" fontId="0" fillId="0" borderId="31" xfId="0" applyFill="1" applyBorder="1" applyAlignment="1"/>
    <xf numFmtId="0" fontId="0" fillId="0" borderId="32" xfId="0" applyFill="1" applyBorder="1" applyAlignment="1"/>
    <xf numFmtId="0" fontId="16" fillId="16" borderId="54" xfId="0" applyFont="1" applyFill="1" applyBorder="1" applyAlignment="1" applyProtection="1">
      <alignment horizontal="left" vertical="center" wrapText="1"/>
      <protection locked="0"/>
    </xf>
    <xf numFmtId="0" fontId="16" fillId="17" borderId="55" xfId="0" applyFont="1" applyFill="1" applyBorder="1" applyAlignment="1" applyProtection="1">
      <alignment horizontal="left" vertical="center" wrapText="1"/>
      <protection locked="0"/>
    </xf>
    <xf numFmtId="0" fontId="16" fillId="17" borderId="56" xfId="0" applyFont="1" applyFill="1" applyBorder="1" applyAlignment="1" applyProtection="1">
      <alignment horizontal="left" vertical="center" wrapText="1"/>
      <protection locked="0"/>
    </xf>
    <xf numFmtId="0" fontId="16" fillId="16" borderId="55" xfId="0" applyFont="1" applyFill="1" applyBorder="1" applyAlignment="1" applyProtection="1">
      <alignment horizontal="left" vertical="center" wrapText="1"/>
      <protection locked="0"/>
    </xf>
    <xf numFmtId="0" fontId="14" fillId="16" borderId="4" xfId="16" applyFont="1" applyFill="1" applyBorder="1" applyAlignment="1">
      <alignment horizontal="center" vertical="center" textRotation="90" wrapText="1"/>
    </xf>
    <xf numFmtId="0" fontId="2" fillId="16" borderId="4" xfId="16" applyFont="1" applyFill="1" applyBorder="1" applyAlignment="1">
      <alignment horizontal="center" vertical="center" wrapText="1"/>
    </xf>
    <xf numFmtId="0" fontId="20" fillId="16" borderId="8" xfId="0" applyFont="1" applyFill="1" applyBorder="1" applyAlignment="1">
      <alignment horizontal="left" vertical="center" wrapText="1"/>
    </xf>
    <xf numFmtId="42" fontId="20" fillId="16" borderId="18" xfId="0" applyNumberFormat="1" applyFont="1" applyFill="1" applyBorder="1" applyAlignment="1">
      <alignment horizontal="center" vertical="center" wrapText="1"/>
    </xf>
    <xf numFmtId="42" fontId="20" fillId="16" borderId="1" xfId="0" applyNumberFormat="1" applyFont="1" applyFill="1" applyBorder="1" applyAlignment="1">
      <alignment horizontal="center" vertical="center" wrapText="1"/>
    </xf>
    <xf numFmtId="0" fontId="2" fillId="16" borderId="0" xfId="0" applyFont="1" applyFill="1" applyAlignment="1">
      <alignment vertical="center" wrapText="1"/>
    </xf>
    <xf numFmtId="0" fontId="2" fillId="16" borderId="30" xfId="0" applyFont="1" applyFill="1" applyBorder="1" applyAlignment="1">
      <alignment vertical="center" wrapText="1"/>
    </xf>
    <xf numFmtId="0" fontId="20" fillId="16" borderId="44" xfId="0" applyFont="1" applyFill="1" applyBorder="1" applyAlignment="1">
      <alignment horizontal="left" vertical="center" wrapText="1"/>
    </xf>
    <xf numFmtId="0" fontId="2" fillId="16" borderId="32" xfId="0" applyFont="1" applyFill="1" applyBorder="1" applyAlignment="1">
      <alignment vertical="center" wrapText="1"/>
    </xf>
    <xf numFmtId="0" fontId="2" fillId="16" borderId="42" xfId="0" applyFont="1" applyFill="1" applyBorder="1" applyAlignment="1">
      <alignment vertical="center" wrapText="1"/>
    </xf>
    <xf numFmtId="0" fontId="18" fillId="16" borderId="0" xfId="0" applyFont="1" applyFill="1" applyAlignment="1">
      <alignment wrapText="1"/>
    </xf>
    <xf numFmtId="0" fontId="18" fillId="16" borderId="64" xfId="0" applyFont="1" applyFill="1" applyBorder="1" applyAlignment="1">
      <alignment wrapText="1"/>
    </xf>
    <xf numFmtId="0" fontId="18" fillId="16" borderId="68" xfId="0" applyFont="1" applyFill="1" applyBorder="1" applyAlignment="1">
      <alignment wrapText="1"/>
    </xf>
    <xf numFmtId="0" fontId="18" fillId="16" borderId="30" xfId="0" applyFont="1" applyFill="1" applyBorder="1" applyAlignment="1">
      <alignment wrapText="1"/>
    </xf>
    <xf numFmtId="0" fontId="18" fillId="0" borderId="18" xfId="0" applyFont="1" applyBorder="1" applyAlignment="1">
      <alignment vertical="center" wrapText="1"/>
    </xf>
    <xf numFmtId="0" fontId="3" fillId="3" borderId="0" xfId="16" applyFill="1" applyAlignment="1">
      <alignment horizontal="left" vertical="center"/>
    </xf>
    <xf numFmtId="10" fontId="3" fillId="3" borderId="0" xfId="16" applyNumberFormat="1" applyFill="1" applyAlignment="1">
      <alignment vertical="center"/>
    </xf>
    <xf numFmtId="9" fontId="2" fillId="16" borderId="39" xfId="21" applyFont="1" applyFill="1" applyBorder="1" applyAlignment="1">
      <alignment horizontal="center" vertical="center" wrapText="1"/>
    </xf>
    <xf numFmtId="37" fontId="19" fillId="0" borderId="1" xfId="9" applyNumberFormat="1" applyFont="1" applyFill="1" applyBorder="1" applyAlignment="1">
      <alignment horizontal="center" vertical="center"/>
    </xf>
    <xf numFmtId="0" fontId="3" fillId="3" borderId="1" xfId="0" applyFont="1" applyFill="1" applyBorder="1" applyAlignment="1">
      <alignment horizontal="center" vertical="center"/>
    </xf>
    <xf numFmtId="3" fontId="2" fillId="3" borderId="5" xfId="0" applyNumberFormat="1" applyFont="1" applyFill="1" applyBorder="1" applyAlignment="1">
      <alignment horizontal="center" vertical="center" wrapText="1"/>
    </xf>
    <xf numFmtId="4" fontId="3" fillId="3" borderId="1" xfId="0" applyNumberFormat="1" applyFont="1" applyFill="1" applyBorder="1" applyAlignment="1">
      <alignment horizontal="center" vertical="center"/>
    </xf>
    <xf numFmtId="0" fontId="4" fillId="16" borderId="2" xfId="0" applyFont="1" applyFill="1" applyBorder="1" applyAlignment="1">
      <alignment horizontal="center" vertical="center" wrapText="1"/>
    </xf>
    <xf numFmtId="0" fontId="4" fillId="17" borderId="2" xfId="0" applyFont="1" applyFill="1" applyBorder="1" applyAlignment="1">
      <alignment horizontal="center" vertical="center" wrapText="1"/>
    </xf>
    <xf numFmtId="0" fontId="4" fillId="17" borderId="20" xfId="0" applyFont="1" applyFill="1" applyBorder="1" applyAlignment="1">
      <alignment horizontal="center" vertical="center" wrapText="1"/>
    </xf>
    <xf numFmtId="0" fontId="4" fillId="17" borderId="21" xfId="0" applyFont="1" applyFill="1" applyBorder="1" applyAlignment="1">
      <alignment horizontal="center" vertical="center" wrapText="1"/>
    </xf>
    <xf numFmtId="0" fontId="17" fillId="3" borderId="1" xfId="0" applyFont="1" applyFill="1" applyBorder="1" applyAlignment="1">
      <alignment horizontal="justify" vertical="center" wrapText="1"/>
    </xf>
    <xf numFmtId="0" fontId="0" fillId="3" borderId="32" xfId="0" applyFill="1" applyBorder="1" applyAlignment="1"/>
    <xf numFmtId="4" fontId="2" fillId="3" borderId="1" xfId="0" applyNumberFormat="1" applyFont="1" applyFill="1" applyBorder="1" applyAlignment="1">
      <alignment horizontal="center" vertical="center"/>
    </xf>
    <xf numFmtId="0" fontId="2" fillId="3" borderId="1" xfId="0" applyFont="1" applyFill="1" applyBorder="1" applyAlignment="1">
      <alignment horizontal="center" vertical="center"/>
    </xf>
    <xf numFmtId="0" fontId="10" fillId="16" borderId="2" xfId="0" applyFont="1" applyFill="1" applyBorder="1" applyAlignment="1">
      <alignment horizontal="center" vertical="center" wrapText="1"/>
    </xf>
    <xf numFmtId="0" fontId="23" fillId="0" borderId="0" xfId="0" applyFont="1" applyAlignment="1">
      <alignment vertical="top" wrapText="1"/>
    </xf>
    <xf numFmtId="183" fontId="57" fillId="19" borderId="76" xfId="0" applyNumberFormat="1" applyFont="1" applyFill="1" applyBorder="1" applyAlignment="1">
      <alignment horizontal="center" vertical="top" wrapText="1"/>
    </xf>
    <xf numFmtId="9" fontId="57" fillId="19" borderId="76" xfId="2861" applyFont="1" applyFill="1" applyBorder="1" applyAlignment="1">
      <alignment horizontal="center" vertical="top" wrapText="1"/>
    </xf>
    <xf numFmtId="0" fontId="57" fillId="19" borderId="76" xfId="0" applyFont="1" applyFill="1" applyBorder="1" applyAlignment="1">
      <alignment horizontal="center" vertical="top" wrapText="1"/>
    </xf>
    <xf numFmtId="0" fontId="23" fillId="0" borderId="0" xfId="0" applyFont="1" applyAlignment="1">
      <alignment horizontal="center" vertical="top" wrapText="1"/>
    </xf>
    <xf numFmtId="0" fontId="58" fillId="16" borderId="76" xfId="0" applyFont="1" applyFill="1" applyBorder="1" applyAlignment="1">
      <alignment horizontal="left" vertical="top" wrapText="1"/>
    </xf>
    <xf numFmtId="183" fontId="58" fillId="16" borderId="76" xfId="0" applyNumberFormat="1" applyFont="1" applyFill="1" applyBorder="1" applyAlignment="1">
      <alignment vertical="top" wrapText="1"/>
    </xf>
    <xf numFmtId="9" fontId="58" fillId="16" borderId="76" xfId="2861" applyFont="1" applyFill="1" applyBorder="1" applyAlignment="1">
      <alignment horizontal="center" vertical="top" wrapText="1"/>
    </xf>
    <xf numFmtId="0" fontId="24" fillId="0" borderId="0" xfId="0" applyFont="1" applyAlignment="1">
      <alignment vertical="top" wrapText="1"/>
    </xf>
    <xf numFmtId="0" fontId="58" fillId="4" borderId="76" xfId="0" applyFont="1" applyFill="1" applyBorder="1" applyAlignment="1">
      <alignment horizontal="left" vertical="top" wrapText="1"/>
    </xf>
    <xf numFmtId="183" fontId="58" fillId="4" borderId="76" xfId="0" applyNumberFormat="1" applyFont="1" applyFill="1" applyBorder="1" applyAlignment="1">
      <alignment vertical="top" wrapText="1"/>
    </xf>
    <xf numFmtId="9" fontId="58" fillId="4" borderId="76" xfId="2861" applyFont="1" applyFill="1" applyBorder="1" applyAlignment="1">
      <alignment horizontal="center" vertical="top" wrapText="1"/>
    </xf>
    <xf numFmtId="0" fontId="59" fillId="0" borderId="76" xfId="0" applyFont="1" applyBorder="1" applyAlignment="1">
      <alignment horizontal="left" vertical="top" wrapText="1"/>
    </xf>
    <xf numFmtId="183" fontId="59" fillId="0" borderId="76" xfId="0" applyNumberFormat="1" applyFont="1" applyBorder="1" applyAlignment="1">
      <alignment vertical="top" wrapText="1"/>
    </xf>
    <xf numFmtId="9" fontId="59" fillId="0" borderId="76" xfId="2861" applyFont="1" applyBorder="1" applyAlignment="1">
      <alignment horizontal="center" vertical="top" wrapText="1"/>
    </xf>
    <xf numFmtId="0" fontId="58" fillId="20" borderId="76" xfId="0" applyFont="1" applyFill="1" applyBorder="1" applyAlignment="1">
      <alignment horizontal="left" vertical="top" wrapText="1"/>
    </xf>
    <xf numFmtId="183" fontId="58" fillId="20" borderId="76" xfId="0" applyNumberFormat="1" applyFont="1" applyFill="1" applyBorder="1" applyAlignment="1">
      <alignment vertical="top" wrapText="1"/>
    </xf>
    <xf numFmtId="9" fontId="58" fillId="20" borderId="76" xfId="2861" applyFont="1" applyFill="1" applyBorder="1" applyAlignment="1">
      <alignment horizontal="center" vertical="top" wrapText="1"/>
    </xf>
    <xf numFmtId="9" fontId="23" fillId="0" borderId="0" xfId="2861" applyFont="1" applyAlignment="1">
      <alignment horizontal="center" vertical="top" wrapText="1"/>
    </xf>
    <xf numFmtId="0" fontId="27" fillId="3" borderId="0" xfId="0" applyFont="1" applyFill="1" applyAlignment="1">
      <alignment horizontal="center"/>
    </xf>
    <xf numFmtId="0" fontId="27" fillId="0" borderId="32" xfId="0" applyFont="1" applyFill="1" applyBorder="1" applyAlignment="1"/>
    <xf numFmtId="0" fontId="10" fillId="16" borderId="21" xfId="0" applyFont="1" applyFill="1" applyBorder="1" applyAlignment="1">
      <alignment horizontal="center" vertical="center" wrapText="1"/>
    </xf>
    <xf numFmtId="0" fontId="27" fillId="0" borderId="0" xfId="0" applyFont="1" applyFill="1" applyAlignment="1">
      <alignment horizontal="center"/>
    </xf>
    <xf numFmtId="0" fontId="26" fillId="3" borderId="0" xfId="0" applyFont="1" applyFill="1" applyBorder="1" applyAlignment="1">
      <alignment horizontal="center"/>
    </xf>
    <xf numFmtId="3" fontId="18" fillId="3" borderId="1" xfId="0" applyNumberFormat="1" applyFont="1" applyFill="1" applyBorder="1" applyAlignment="1">
      <alignment horizontal="center" vertical="center" wrapText="1"/>
    </xf>
    <xf numFmtId="3" fontId="18" fillId="0" borderId="1" xfId="0" applyNumberFormat="1" applyFont="1" applyFill="1" applyBorder="1" applyAlignment="1">
      <alignment horizontal="center" vertical="center" wrapText="1"/>
    </xf>
    <xf numFmtId="181" fontId="18" fillId="0" borderId="1" xfId="0" applyNumberFormat="1" applyFont="1" applyFill="1" applyBorder="1" applyAlignment="1">
      <alignment horizontal="center" vertical="center" wrapText="1"/>
    </xf>
    <xf numFmtId="0" fontId="23" fillId="0" borderId="1" xfId="0" applyFont="1" applyFill="1" applyBorder="1" applyAlignment="1">
      <alignment horizontal="center" vertical="center"/>
    </xf>
    <xf numFmtId="0" fontId="11" fillId="3" borderId="0" xfId="0" applyFont="1" applyFill="1" applyAlignment="1">
      <alignment vertical="top"/>
    </xf>
    <xf numFmtId="0" fontId="16" fillId="17" borderId="1" xfId="0" applyFont="1" applyFill="1" applyBorder="1" applyAlignment="1" applyProtection="1">
      <alignment horizontal="left" vertical="top" wrapText="1"/>
      <protection locked="0"/>
    </xf>
    <xf numFmtId="0" fontId="11" fillId="0" borderId="0" xfId="0" applyFont="1" applyFill="1" applyAlignment="1">
      <alignment vertical="top"/>
    </xf>
    <xf numFmtId="0" fontId="27" fillId="0" borderId="0" xfId="0" applyFont="1" applyFill="1" applyAlignment="1">
      <alignment horizontal="center" vertical="center"/>
    </xf>
    <xf numFmtId="0" fontId="15" fillId="16" borderId="1" xfId="0" applyFont="1" applyFill="1" applyBorder="1" applyAlignment="1" applyProtection="1">
      <alignment horizontal="left" vertical="top" wrapText="1"/>
      <protection locked="0"/>
    </xf>
    <xf numFmtId="3" fontId="3" fillId="0" borderId="49" xfId="0" applyNumberFormat="1" applyFont="1" applyBorder="1" applyAlignment="1">
      <alignment horizontal="center" vertical="center"/>
    </xf>
    <xf numFmtId="3" fontId="3" fillId="3" borderId="49" xfId="0" applyNumberFormat="1" applyFont="1" applyFill="1" applyBorder="1" applyAlignment="1">
      <alignment horizontal="center" vertical="center"/>
    </xf>
    <xf numFmtId="3" fontId="2" fillId="3" borderId="49" xfId="0" applyNumberFormat="1" applyFont="1" applyFill="1" applyBorder="1" applyAlignment="1">
      <alignment horizontal="center" vertical="center"/>
    </xf>
    <xf numFmtId="3" fontId="3" fillId="0" borderId="7" xfId="0" applyNumberFormat="1" applyFont="1" applyBorder="1" applyAlignment="1">
      <alignment horizontal="center" vertical="center"/>
    </xf>
    <xf numFmtId="4" fontId="2" fillId="0" borderId="7" xfId="0" applyNumberFormat="1" applyFont="1" applyBorder="1" applyAlignment="1">
      <alignment horizontal="center" vertical="center"/>
    </xf>
    <xf numFmtId="4" fontId="2" fillId="0" borderId="1" xfId="0" applyNumberFormat="1" applyFont="1" applyBorder="1" applyAlignment="1">
      <alignment horizontal="center" vertical="center"/>
    </xf>
    <xf numFmtId="4" fontId="2" fillId="0" borderId="18" xfId="0" applyNumberFormat="1" applyFont="1" applyBorder="1" applyAlignment="1">
      <alignment horizontal="center" vertical="center"/>
    </xf>
    <xf numFmtId="4" fontId="2" fillId="3" borderId="7" xfId="0" applyNumberFormat="1" applyFont="1" applyFill="1" applyBorder="1" applyAlignment="1">
      <alignment horizontal="center" vertical="center"/>
    </xf>
    <xf numFmtId="39" fontId="3" fillId="0" borderId="18" xfId="0" applyNumberFormat="1" applyFont="1" applyBorder="1" applyAlignment="1">
      <alignment horizontal="center" vertical="center" wrapText="1"/>
    </xf>
    <xf numFmtId="39" fontId="3" fillId="0" borderId="7" xfId="0" applyNumberFormat="1" applyFont="1" applyBorder="1" applyAlignment="1">
      <alignment horizontal="center" vertical="center" wrapText="1"/>
    </xf>
    <xf numFmtId="39" fontId="3" fillId="3" borderId="7" xfId="0" applyNumberFormat="1" applyFont="1" applyFill="1" applyBorder="1" applyAlignment="1">
      <alignment horizontal="center" vertical="center" wrapText="1"/>
    </xf>
    <xf numFmtId="39" fontId="2" fillId="3" borderId="7" xfId="0" applyNumberFormat="1" applyFont="1" applyFill="1" applyBorder="1" applyAlignment="1">
      <alignment horizontal="center" vertical="center" wrapText="1"/>
    </xf>
    <xf numFmtId="39" fontId="3" fillId="0" borderId="1" xfId="0" applyNumberFormat="1" applyFont="1" applyBorder="1" applyAlignment="1">
      <alignment horizontal="center" vertical="center" wrapText="1"/>
    </xf>
    <xf numFmtId="4" fontId="3" fillId="3" borderId="1" xfId="0" applyNumberFormat="1" applyFont="1" applyFill="1" applyBorder="1" applyAlignment="1">
      <alignment horizontal="center" vertical="center" wrapText="1"/>
    </xf>
    <xf numFmtId="4" fontId="2" fillId="3" borderId="1" xfId="0" applyNumberFormat="1" applyFont="1" applyFill="1" applyBorder="1" applyAlignment="1">
      <alignment horizontal="center" vertical="center" wrapText="1"/>
    </xf>
    <xf numFmtId="3" fontId="3" fillId="0" borderId="7" xfId="0" applyNumberFormat="1" applyFont="1" applyBorder="1" applyAlignment="1">
      <alignment horizontal="center" vertical="center" wrapText="1"/>
    </xf>
    <xf numFmtId="39" fontId="3" fillId="0" borderId="7" xfId="0" applyNumberFormat="1" applyFont="1" applyBorder="1" applyAlignment="1">
      <alignment horizontal="center" vertical="center"/>
    </xf>
    <xf numFmtId="3" fontId="3" fillId="3" borderId="46" xfId="0" applyNumberFormat="1" applyFont="1" applyFill="1" applyBorder="1" applyAlignment="1">
      <alignment horizontal="center" vertical="center"/>
    </xf>
    <xf numFmtId="3" fontId="3" fillId="3" borderId="1" xfId="0" applyNumberFormat="1" applyFont="1" applyFill="1" applyBorder="1" applyAlignment="1">
      <alignment horizontal="center" vertical="center"/>
    </xf>
    <xf numFmtId="4" fontId="3" fillId="0" borderId="46" xfId="0" applyNumberFormat="1" applyFont="1" applyBorder="1" applyAlignment="1">
      <alignment horizontal="center" vertical="center"/>
    </xf>
    <xf numFmtId="4" fontId="3" fillId="0" borderId="1" xfId="0" applyNumberFormat="1" applyFont="1" applyBorder="1" applyAlignment="1">
      <alignment horizontal="center" vertical="center"/>
    </xf>
    <xf numFmtId="4" fontId="3" fillId="3" borderId="7" xfId="0" applyNumberFormat="1" applyFont="1" applyFill="1" applyBorder="1" applyAlignment="1">
      <alignment horizontal="center" vertical="center"/>
    </xf>
    <xf numFmtId="4" fontId="3" fillId="0" borderId="7" xfId="0" applyNumberFormat="1" applyFont="1" applyBorder="1" applyAlignment="1">
      <alignment horizontal="center" vertical="center"/>
    </xf>
    <xf numFmtId="39" fontId="3" fillId="0" borderId="46" xfId="0" applyNumberFormat="1" applyFont="1" applyBorder="1" applyAlignment="1">
      <alignment horizontal="center" vertical="center" wrapText="1"/>
    </xf>
    <xf numFmtId="3" fontId="3" fillId="0" borderId="18" xfId="0" applyNumberFormat="1" applyFont="1" applyBorder="1" applyAlignment="1">
      <alignment horizontal="center" vertical="center" wrapText="1"/>
    </xf>
    <xf numFmtId="3" fontId="3" fillId="3" borderId="7" xfId="0" applyNumberFormat="1" applyFont="1" applyFill="1" applyBorder="1" applyAlignment="1">
      <alignment horizontal="center" vertical="center" wrapText="1"/>
    </xf>
    <xf numFmtId="3" fontId="2" fillId="3" borderId="7" xfId="0" applyNumberFormat="1" applyFont="1" applyFill="1" applyBorder="1" applyAlignment="1">
      <alignment horizontal="center" vertical="center" wrapText="1"/>
    </xf>
    <xf numFmtId="3" fontId="2" fillId="3" borderId="1" xfId="0" applyNumberFormat="1" applyFont="1" applyFill="1" applyBorder="1" applyAlignment="1">
      <alignment horizontal="center" vertical="center"/>
    </xf>
    <xf numFmtId="39" fontId="3" fillId="0" borderId="18" xfId="0" applyNumberFormat="1" applyFont="1" applyBorder="1" applyAlignment="1">
      <alignment horizontal="center" vertical="center"/>
    </xf>
    <xf numFmtId="39" fontId="3" fillId="3" borderId="7" xfId="0" applyNumberFormat="1" applyFont="1" applyFill="1" applyBorder="1" applyAlignment="1">
      <alignment horizontal="center" vertical="center"/>
    </xf>
    <xf numFmtId="39" fontId="2" fillId="3" borderId="7" xfId="0" applyNumberFormat="1" applyFont="1" applyFill="1" applyBorder="1" applyAlignment="1">
      <alignment horizontal="center" vertical="center"/>
    </xf>
    <xf numFmtId="4" fontId="3" fillId="0" borderId="18" xfId="0" applyNumberFormat="1" applyFont="1" applyBorder="1" applyAlignment="1">
      <alignment horizontal="center" vertical="center"/>
    </xf>
    <xf numFmtId="42" fontId="2" fillId="16" borderId="18" xfId="0" applyNumberFormat="1" applyFont="1" applyFill="1" applyBorder="1" applyAlignment="1">
      <alignment horizontal="center" vertical="center" wrapText="1"/>
    </xf>
    <xf numFmtId="4" fontId="55" fillId="15" borderId="0" xfId="0" applyNumberFormat="1" applyFont="1" applyFill="1"/>
    <xf numFmtId="4" fontId="55" fillId="3" borderId="0" xfId="0" applyNumberFormat="1" applyFont="1" applyFill="1"/>
    <xf numFmtId="4" fontId="62" fillId="3" borderId="0" xfId="0" applyNumberFormat="1" applyFont="1" applyFill="1"/>
    <xf numFmtId="0" fontId="55" fillId="3" borderId="0" xfId="0" applyFont="1" applyFill="1"/>
    <xf numFmtId="0" fontId="62" fillId="3" borderId="0" xfId="0" applyFont="1" applyFill="1"/>
    <xf numFmtId="0" fontId="55" fillId="0" borderId="0" xfId="0" applyFont="1"/>
    <xf numFmtId="4" fontId="55" fillId="0" borderId="0" xfId="0" applyNumberFormat="1" applyFont="1"/>
    <xf numFmtId="180" fontId="3" fillId="0" borderId="0" xfId="0" applyNumberFormat="1" applyFont="1" applyAlignment="1">
      <alignment horizontal="center"/>
    </xf>
    <xf numFmtId="180" fontId="3" fillId="3" borderId="0" xfId="0" applyNumberFormat="1" applyFont="1" applyFill="1" applyAlignment="1">
      <alignment horizontal="center"/>
    </xf>
    <xf numFmtId="180" fontId="2" fillId="3" borderId="0" xfId="0" applyNumberFormat="1" applyFont="1" applyFill="1" applyAlignment="1">
      <alignment horizontal="center"/>
    </xf>
    <xf numFmtId="0" fontId="22" fillId="3" borderId="0" xfId="0" applyFont="1" applyFill="1"/>
    <xf numFmtId="0" fontId="34" fillId="3" borderId="0" xfId="0" applyFont="1" applyFill="1"/>
    <xf numFmtId="10" fontId="49" fillId="3" borderId="3" xfId="16" applyNumberFormat="1" applyFont="1" applyFill="1" applyBorder="1" applyAlignment="1">
      <alignment horizontal="center" vertical="center" wrapText="1"/>
    </xf>
    <xf numFmtId="10" fontId="64" fillId="3" borderId="3" xfId="16" applyNumberFormat="1" applyFont="1" applyFill="1" applyBorder="1" applyAlignment="1">
      <alignment horizontal="center" vertical="center" wrapText="1"/>
    </xf>
    <xf numFmtId="0" fontId="18" fillId="2" borderId="0" xfId="16" applyFont="1" applyFill="1" applyAlignment="1">
      <alignment vertical="center"/>
    </xf>
    <xf numFmtId="10" fontId="49" fillId="3" borderId="1" xfId="16" applyNumberFormat="1" applyFont="1" applyFill="1" applyBorder="1" applyAlignment="1">
      <alignment horizontal="center" vertical="center" wrapText="1"/>
    </xf>
    <xf numFmtId="0" fontId="18" fillId="3" borderId="0" xfId="16" applyFont="1" applyFill="1" applyAlignment="1">
      <alignment vertical="center"/>
    </xf>
    <xf numFmtId="173" fontId="18" fillId="0" borderId="1" xfId="0" applyNumberFormat="1" applyFont="1" applyFill="1" applyBorder="1" applyAlignment="1">
      <alignment horizontal="center" vertical="center"/>
    </xf>
    <xf numFmtId="173" fontId="18" fillId="3" borderId="1" xfId="0" applyNumberFormat="1" applyFont="1" applyFill="1" applyBorder="1" applyAlignment="1">
      <alignment horizontal="center" vertical="center"/>
    </xf>
    <xf numFmtId="0" fontId="18" fillId="2" borderId="0" xfId="16" applyFont="1" applyFill="1" applyBorder="1" applyAlignment="1">
      <alignment vertical="center"/>
    </xf>
    <xf numFmtId="0" fontId="18" fillId="0" borderId="0" xfId="16" applyFont="1" applyBorder="1" applyAlignment="1">
      <alignment vertical="center"/>
    </xf>
    <xf numFmtId="10" fontId="64" fillId="3" borderId="1" xfId="16" applyNumberFormat="1" applyFont="1" applyFill="1" applyBorder="1" applyAlignment="1">
      <alignment horizontal="center" vertical="center" wrapText="1"/>
    </xf>
    <xf numFmtId="0" fontId="18" fillId="2" borderId="0" xfId="16" applyFont="1" applyFill="1" applyAlignment="1">
      <alignment vertical="top"/>
    </xf>
    <xf numFmtId="0" fontId="18" fillId="3" borderId="0" xfId="16" applyFont="1" applyFill="1" applyAlignment="1">
      <alignment vertical="top"/>
    </xf>
    <xf numFmtId="0" fontId="18" fillId="2" borderId="0" xfId="16" applyFont="1" applyFill="1" applyBorder="1" applyAlignment="1">
      <alignment vertical="top"/>
    </xf>
    <xf numFmtId="0" fontId="18" fillId="0" borderId="0" xfId="16" applyFont="1" applyBorder="1" applyAlignment="1">
      <alignment vertical="top"/>
    </xf>
    <xf numFmtId="0" fontId="49" fillId="0" borderId="76" xfId="16" applyFont="1" applyFill="1" applyBorder="1" applyAlignment="1">
      <alignment horizontal="left" vertical="top" wrapText="1"/>
    </xf>
    <xf numFmtId="0" fontId="49" fillId="0" borderId="76" xfId="16" applyFont="1" applyFill="1" applyBorder="1" applyAlignment="1">
      <alignment vertical="top" wrapText="1"/>
    </xf>
    <xf numFmtId="10" fontId="49" fillId="24" borderId="76" xfId="16" applyNumberFormat="1" applyFont="1" applyFill="1" applyBorder="1" applyAlignment="1">
      <alignment horizontal="center" vertical="top" wrapText="1"/>
    </xf>
    <xf numFmtId="10" fontId="49" fillId="0" borderId="76" xfId="16" applyNumberFormat="1" applyFont="1" applyFill="1" applyBorder="1" applyAlignment="1">
      <alignment horizontal="center" vertical="top" wrapText="1"/>
    </xf>
    <xf numFmtId="9" fontId="18" fillId="2" borderId="0" xfId="21" applyFont="1" applyFill="1" applyAlignment="1">
      <alignment vertical="top"/>
    </xf>
    <xf numFmtId="0" fontId="18" fillId="0" borderId="0" xfId="16" applyFont="1" applyAlignment="1">
      <alignment vertical="top"/>
    </xf>
    <xf numFmtId="10" fontId="49" fillId="22" borderId="76" xfId="16" applyNumberFormat="1" applyFont="1" applyFill="1" applyBorder="1" applyAlignment="1">
      <alignment horizontal="center" vertical="top" wrapText="1"/>
    </xf>
    <xf numFmtId="0" fontId="18" fillId="2" borderId="0" xfId="16" applyFont="1" applyFill="1" applyAlignment="1">
      <alignment horizontal="center" vertical="top"/>
    </xf>
    <xf numFmtId="10" fontId="49" fillId="24" borderId="77" xfId="16" applyNumberFormat="1" applyFont="1" applyFill="1" applyBorder="1" applyAlignment="1">
      <alignment horizontal="center" vertical="top" wrapText="1"/>
    </xf>
    <xf numFmtId="10" fontId="49" fillId="0" borderId="77" xfId="16" applyNumberFormat="1" applyFont="1" applyFill="1" applyBorder="1" applyAlignment="1">
      <alignment horizontal="center" vertical="top" wrapText="1"/>
    </xf>
    <xf numFmtId="10" fontId="18" fillId="2" borderId="83" xfId="16" applyNumberFormat="1" applyFont="1" applyFill="1" applyBorder="1" applyAlignment="1">
      <alignment horizontal="center" vertical="top"/>
    </xf>
    <xf numFmtId="10" fontId="18" fillId="2" borderId="85" xfId="16" applyNumberFormat="1" applyFont="1" applyFill="1" applyBorder="1" applyAlignment="1">
      <alignment horizontal="center" vertical="top"/>
    </xf>
    <xf numFmtId="10" fontId="49" fillId="22" borderId="86" xfId="16" applyNumberFormat="1" applyFont="1" applyFill="1" applyBorder="1" applyAlignment="1">
      <alignment horizontal="center" vertical="top" wrapText="1"/>
    </xf>
    <xf numFmtId="10" fontId="18" fillId="2" borderId="84" xfId="16" applyNumberFormat="1" applyFont="1" applyFill="1" applyBorder="1" applyAlignment="1">
      <alignment horizontal="center" vertical="top"/>
    </xf>
    <xf numFmtId="10" fontId="18" fillId="18" borderId="84" xfId="16" applyNumberFormat="1" applyFont="1" applyFill="1" applyBorder="1" applyAlignment="1">
      <alignment horizontal="center" vertical="top"/>
    </xf>
    <xf numFmtId="0" fontId="49" fillId="0" borderId="76" xfId="16" applyFont="1" applyFill="1" applyBorder="1" applyAlignment="1">
      <alignment horizontal="center" vertical="top" wrapText="1"/>
    </xf>
    <xf numFmtId="0" fontId="18" fillId="0" borderId="0" xfId="16" applyFont="1" applyAlignment="1">
      <alignment horizontal="left" vertical="top"/>
    </xf>
    <xf numFmtId="0" fontId="18" fillId="3" borderId="0" xfId="16" applyFont="1" applyFill="1" applyAlignment="1">
      <alignment horizontal="left" vertical="top"/>
    </xf>
    <xf numFmtId="10" fontId="66" fillId="23" borderId="76" xfId="16" applyNumberFormat="1" applyFont="1" applyFill="1" applyBorder="1" applyAlignment="1">
      <alignment horizontal="center" vertical="center" wrapText="1"/>
    </xf>
    <xf numFmtId="10" fontId="66" fillId="23" borderId="77" xfId="16" applyNumberFormat="1" applyFont="1" applyFill="1" applyBorder="1" applyAlignment="1">
      <alignment horizontal="center" vertical="center" wrapText="1"/>
    </xf>
    <xf numFmtId="10" fontId="20" fillId="20" borderId="83" xfId="16" applyNumberFormat="1" applyFont="1" applyFill="1" applyBorder="1" applyAlignment="1">
      <alignment horizontal="center" vertical="center" wrapText="1"/>
    </xf>
    <xf numFmtId="10" fontId="20" fillId="20" borderId="76" xfId="16" applyNumberFormat="1" applyFont="1" applyFill="1" applyBorder="1" applyAlignment="1">
      <alignment horizontal="center" vertical="center" wrapText="1"/>
    </xf>
    <xf numFmtId="0" fontId="20" fillId="20" borderId="84" xfId="16" applyFont="1" applyFill="1" applyBorder="1" applyAlignment="1">
      <alignment horizontal="center" vertical="center"/>
    </xf>
    <xf numFmtId="0" fontId="18" fillId="2" borderId="0" xfId="16" applyFont="1" applyFill="1" applyAlignment="1">
      <alignment horizontal="left" vertical="top"/>
    </xf>
    <xf numFmtId="0" fontId="18" fillId="3" borderId="0" xfId="16" applyFont="1" applyFill="1" applyAlignment="1">
      <alignment horizontal="center" vertical="top"/>
    </xf>
    <xf numFmtId="10" fontId="18" fillId="3" borderId="0" xfId="16" applyNumberFormat="1" applyFont="1" applyFill="1" applyAlignment="1">
      <alignment horizontal="center" vertical="top"/>
    </xf>
    <xf numFmtId="164" fontId="18" fillId="0" borderId="0" xfId="16" applyNumberFormat="1" applyFont="1" applyAlignment="1">
      <alignment horizontal="left" vertical="top"/>
    </xf>
    <xf numFmtId="164" fontId="49" fillId="0" borderId="76" xfId="16" applyNumberFormat="1" applyFont="1" applyFill="1" applyBorder="1" applyAlignment="1">
      <alignment horizontal="left" vertical="top" wrapText="1"/>
    </xf>
    <xf numFmtId="164" fontId="18" fillId="2" borderId="0" xfId="16" applyNumberFormat="1" applyFont="1" applyFill="1" applyAlignment="1">
      <alignment horizontal="left" vertical="top"/>
    </xf>
    <xf numFmtId="9" fontId="18" fillId="0" borderId="0" xfId="21" applyFont="1" applyAlignment="1">
      <alignment horizontal="center" vertical="top"/>
    </xf>
    <xf numFmtId="9" fontId="49" fillId="0" borderId="76" xfId="21" applyFont="1" applyFill="1" applyBorder="1" applyAlignment="1">
      <alignment horizontal="center" vertical="top" wrapText="1"/>
    </xf>
    <xf numFmtId="9" fontId="18" fillId="2" borderId="0" xfId="21" applyFont="1" applyFill="1" applyAlignment="1">
      <alignment horizontal="center" vertical="top"/>
    </xf>
    <xf numFmtId="164" fontId="20" fillId="21" borderId="76" xfId="16" applyNumberFormat="1" applyFont="1" applyFill="1" applyBorder="1" applyAlignment="1">
      <alignment horizontal="left" vertical="top"/>
    </xf>
    <xf numFmtId="9" fontId="20" fillId="21" borderId="76" xfId="21" applyFont="1" applyFill="1" applyBorder="1" applyAlignment="1">
      <alignment horizontal="center" vertical="top"/>
    </xf>
    <xf numFmtId="9" fontId="18" fillId="2" borderId="0" xfId="21" applyFont="1" applyFill="1" applyBorder="1" applyAlignment="1">
      <alignment horizontal="center" vertical="center"/>
    </xf>
    <xf numFmtId="0" fontId="18" fillId="2" borderId="0" xfId="16" applyFont="1" applyFill="1" applyBorder="1" applyAlignment="1">
      <alignment horizontal="center" vertical="center"/>
    </xf>
    <xf numFmtId="0" fontId="18" fillId="0" borderId="0" xfId="16" applyFont="1" applyAlignment="1">
      <alignment horizontal="center" vertical="top"/>
    </xf>
    <xf numFmtId="0" fontId="20" fillId="20" borderId="76" xfId="16" applyFont="1" applyFill="1" applyBorder="1" applyAlignment="1">
      <alignment horizontal="center" vertical="center" wrapText="1"/>
    </xf>
    <xf numFmtId="164" fontId="20" fillId="20" borderId="76" xfId="16" applyNumberFormat="1" applyFont="1" applyFill="1" applyBorder="1" applyAlignment="1">
      <alignment horizontal="center" vertical="center" wrapText="1"/>
    </xf>
    <xf numFmtId="9" fontId="20" fillId="20" borderId="76" xfId="21" applyFont="1" applyFill="1" applyBorder="1" applyAlignment="1">
      <alignment horizontal="center" vertical="center" wrapText="1"/>
    </xf>
    <xf numFmtId="0" fontId="19" fillId="0" borderId="1" xfId="0" applyFont="1" applyFill="1" applyBorder="1" applyAlignment="1">
      <alignment horizontal="right" vertical="center"/>
    </xf>
    <xf numFmtId="3" fontId="18" fillId="0" borderId="1" xfId="10" applyNumberFormat="1" applyFont="1" applyFill="1" applyBorder="1" applyAlignment="1">
      <alignment horizontal="center" vertical="center" wrapText="1"/>
    </xf>
    <xf numFmtId="172" fontId="19" fillId="0" borderId="1" xfId="0" applyNumberFormat="1" applyFont="1" applyFill="1" applyBorder="1" applyAlignment="1">
      <alignment horizontal="right" vertical="center"/>
    </xf>
    <xf numFmtId="4" fontId="18" fillId="0" borderId="1" xfId="0" applyNumberFormat="1" applyFont="1" applyFill="1" applyBorder="1" applyAlignment="1">
      <alignment horizontal="center" vertical="center" wrapText="1"/>
    </xf>
    <xf numFmtId="4" fontId="18" fillId="0" borderId="1" xfId="10" applyNumberFormat="1" applyFont="1" applyFill="1" applyBorder="1" applyAlignment="1">
      <alignment horizontal="center" vertical="center" wrapText="1"/>
    </xf>
    <xf numFmtId="181" fontId="18" fillId="0" borderId="1" xfId="10" applyNumberFormat="1" applyFont="1" applyFill="1" applyBorder="1" applyAlignment="1">
      <alignment horizontal="center" vertical="center" wrapText="1"/>
    </xf>
    <xf numFmtId="176" fontId="23" fillId="0" borderId="1" xfId="0" applyNumberFormat="1" applyFont="1" applyFill="1" applyBorder="1" applyAlignment="1">
      <alignment vertical="center"/>
    </xf>
    <xf numFmtId="10" fontId="3" fillId="20" borderId="0" xfId="16" applyNumberFormat="1" applyFill="1" applyAlignment="1">
      <alignment vertical="center"/>
    </xf>
    <xf numFmtId="9" fontId="0" fillId="3" borderId="0" xfId="21" applyFont="1" applyFill="1"/>
    <xf numFmtId="9" fontId="0" fillId="0" borderId="0" xfId="21" applyFont="1" applyFill="1"/>
    <xf numFmtId="0" fontId="10" fillId="16" borderId="2" xfId="0" applyFont="1" applyFill="1" applyBorder="1" applyAlignment="1">
      <alignment horizontal="center" vertical="center" wrapText="1"/>
    </xf>
    <xf numFmtId="3" fontId="2" fillId="3" borderId="48" xfId="0" applyNumberFormat="1" applyFont="1" applyFill="1" applyBorder="1" applyAlignment="1">
      <alignment horizontal="center" vertical="center" wrapText="1"/>
    </xf>
    <xf numFmtId="179" fontId="3" fillId="3" borderId="8" xfId="246" applyNumberFormat="1" applyFont="1" applyFill="1" applyBorder="1" applyAlignment="1">
      <alignment horizontal="center" vertical="center"/>
    </xf>
    <xf numFmtId="0" fontId="3" fillId="3" borderId="8" xfId="0" applyFont="1" applyFill="1" applyBorder="1" applyAlignment="1">
      <alignment horizontal="center" vertical="center"/>
    </xf>
    <xf numFmtId="4" fontId="18" fillId="3" borderId="8" xfId="0" applyNumberFormat="1" applyFont="1" applyFill="1" applyBorder="1" applyAlignment="1">
      <alignment horizontal="center" vertical="center" wrapText="1"/>
    </xf>
    <xf numFmtId="3" fontId="18" fillId="3" borderId="8" xfId="0" applyNumberFormat="1" applyFont="1" applyFill="1" applyBorder="1" applyAlignment="1">
      <alignment horizontal="center" vertical="center"/>
    </xf>
    <xf numFmtId="4" fontId="20" fillId="3" borderId="8" xfId="0" applyNumberFormat="1" applyFont="1" applyFill="1" applyBorder="1" applyAlignment="1">
      <alignment horizontal="center" vertical="center"/>
    </xf>
    <xf numFmtId="0" fontId="18" fillId="3" borderId="67" xfId="0" applyFont="1" applyFill="1" applyBorder="1" applyAlignment="1">
      <alignment wrapText="1"/>
    </xf>
    <xf numFmtId="0" fontId="18" fillId="3" borderId="64" xfId="0" applyFont="1" applyFill="1" applyBorder="1" applyAlignment="1">
      <alignment wrapText="1"/>
    </xf>
    <xf numFmtId="0" fontId="18" fillId="3" borderId="29" xfId="0" applyFont="1" applyFill="1" applyBorder="1" applyAlignment="1">
      <alignment wrapText="1"/>
    </xf>
    <xf numFmtId="0" fontId="18" fillId="3" borderId="0" xfId="0" applyFont="1" applyFill="1" applyAlignment="1">
      <alignment wrapText="1"/>
    </xf>
    <xf numFmtId="0" fontId="48" fillId="3" borderId="0" xfId="0" applyFont="1" applyFill="1"/>
    <xf numFmtId="3" fontId="2" fillId="3" borderId="5" xfId="0" applyNumberFormat="1" applyFont="1" applyFill="1" applyBorder="1" applyAlignment="1">
      <alignment horizontal="center" vertical="center"/>
    </xf>
    <xf numFmtId="3" fontId="3" fillId="3" borderId="7" xfId="0" applyNumberFormat="1" applyFont="1" applyFill="1" applyBorder="1" applyAlignment="1">
      <alignment horizontal="center" vertical="center"/>
    </xf>
    <xf numFmtId="179" fontId="3" fillId="3" borderId="1" xfId="246" applyNumberFormat="1" applyFont="1" applyFill="1" applyBorder="1" applyAlignment="1">
      <alignment horizontal="center" vertical="center"/>
    </xf>
    <xf numFmtId="0" fontId="53" fillId="3" borderId="1" xfId="0" applyFont="1" applyFill="1" applyBorder="1" applyAlignment="1">
      <alignment horizontal="center" vertical="center"/>
    </xf>
    <xf numFmtId="39" fontId="3" fillId="3" borderId="1" xfId="0" applyNumberFormat="1" applyFont="1" applyFill="1" applyBorder="1" applyAlignment="1">
      <alignment horizontal="center" vertical="center" wrapText="1"/>
    </xf>
    <xf numFmtId="39" fontId="53" fillId="3" borderId="7" xfId="0" applyNumberFormat="1" applyFont="1" applyFill="1" applyBorder="1" applyAlignment="1">
      <alignment horizontal="center" vertical="center" wrapText="1"/>
    </xf>
    <xf numFmtId="3" fontId="3" fillId="3" borderId="1" xfId="0" applyNumberFormat="1" applyFont="1" applyFill="1" applyBorder="1" applyAlignment="1">
      <alignment horizontal="center" vertical="center" wrapText="1"/>
    </xf>
    <xf numFmtId="4" fontId="61" fillId="3" borderId="7" xfId="0" applyNumberFormat="1" applyFont="1" applyFill="1" applyBorder="1" applyAlignment="1">
      <alignment horizontal="center" vertical="center"/>
    </xf>
    <xf numFmtId="3" fontId="53" fillId="3" borderId="49" xfId="0" applyNumberFormat="1" applyFont="1" applyFill="1" applyBorder="1" applyAlignment="1">
      <alignment horizontal="center" vertical="center"/>
    </xf>
    <xf numFmtId="3" fontId="2" fillId="3" borderId="7" xfId="0" applyNumberFormat="1" applyFont="1" applyFill="1" applyBorder="1" applyAlignment="1">
      <alignment horizontal="center" vertical="center"/>
    </xf>
    <xf numFmtId="3" fontId="61" fillId="3" borderId="7" xfId="0" applyNumberFormat="1" applyFont="1" applyFill="1" applyBorder="1" applyAlignment="1">
      <alignment horizontal="center" vertical="center"/>
    </xf>
    <xf numFmtId="4" fontId="53" fillId="3" borderId="1" xfId="0" applyNumberFormat="1" applyFont="1" applyFill="1" applyBorder="1" applyAlignment="1">
      <alignment horizontal="center" vertical="center" wrapText="1"/>
    </xf>
    <xf numFmtId="4" fontId="53" fillId="3" borderId="1" xfId="0" applyNumberFormat="1" applyFont="1" applyFill="1" applyBorder="1" applyAlignment="1">
      <alignment horizontal="center" vertical="center"/>
    </xf>
    <xf numFmtId="3" fontId="53" fillId="3" borderId="1" xfId="0" applyNumberFormat="1" applyFont="1" applyFill="1" applyBorder="1" applyAlignment="1">
      <alignment horizontal="center" vertical="center"/>
    </xf>
    <xf numFmtId="4" fontId="61" fillId="3" borderId="1" xfId="0" applyNumberFormat="1" applyFont="1" applyFill="1" applyBorder="1" applyAlignment="1">
      <alignment horizontal="center" vertical="center"/>
    </xf>
    <xf numFmtId="4" fontId="48" fillId="3" borderId="0" xfId="0" applyNumberFormat="1" applyFont="1" applyFill="1"/>
    <xf numFmtId="0" fontId="30" fillId="3" borderId="12" xfId="0" applyFont="1" applyFill="1" applyBorder="1" applyAlignment="1">
      <alignment horizontal="center" vertical="center" wrapText="1"/>
    </xf>
    <xf numFmtId="0" fontId="27" fillId="3" borderId="32" xfId="0" applyFont="1" applyFill="1" applyBorder="1" applyAlignment="1"/>
    <xf numFmtId="0" fontId="11" fillId="0" borderId="0" xfId="0" applyFont="1" applyFill="1"/>
    <xf numFmtId="0" fontId="4" fillId="16" borderId="2" xfId="0" applyFont="1" applyFill="1" applyBorder="1" applyAlignment="1">
      <alignment horizontal="center" vertical="top" wrapText="1"/>
    </xf>
    <xf numFmtId="0" fontId="4" fillId="17" borderId="21" xfId="0" applyFont="1" applyFill="1" applyBorder="1" applyAlignment="1">
      <alignment horizontal="center" vertical="top" wrapText="1"/>
    </xf>
    <xf numFmtId="0" fontId="4" fillId="17" borderId="65" xfId="0" applyFont="1" applyFill="1" applyBorder="1" applyAlignment="1">
      <alignment horizontal="center" vertical="top" wrapText="1"/>
    </xf>
    <xf numFmtId="0" fontId="4" fillId="17" borderId="2" xfId="0" applyFont="1" applyFill="1" applyBorder="1" applyAlignment="1">
      <alignment horizontal="center" vertical="top" wrapText="1"/>
    </xf>
    <xf numFmtId="0" fontId="4" fillId="17" borderId="20" xfId="0" applyFont="1" applyFill="1" applyBorder="1" applyAlignment="1">
      <alignment horizontal="center" vertical="top" wrapText="1"/>
    </xf>
    <xf numFmtId="0" fontId="4" fillId="16" borderId="21" xfId="0" applyFont="1" applyFill="1" applyBorder="1" applyAlignment="1">
      <alignment horizontal="center" vertical="top" wrapText="1"/>
    </xf>
    <xf numFmtId="0" fontId="4" fillId="16" borderId="65" xfId="0" applyFont="1" applyFill="1" applyBorder="1" applyAlignment="1">
      <alignment horizontal="center" vertical="top" wrapText="1"/>
    </xf>
    <xf numFmtId="0" fontId="4" fillId="16" borderId="20" xfId="0" applyFont="1" applyFill="1" applyBorder="1" applyAlignment="1">
      <alignment horizontal="center" vertical="top" wrapText="1"/>
    </xf>
    <xf numFmtId="0" fontId="25" fillId="0" borderId="0" xfId="0" applyFont="1" applyFill="1" applyAlignment="1">
      <alignment horizontal="center" vertical="top"/>
    </xf>
    <xf numFmtId="37" fontId="0" fillId="0" borderId="0" xfId="0" applyNumberFormat="1" applyFill="1" applyAlignment="1">
      <alignment horizontal="center" vertical="center"/>
    </xf>
    <xf numFmtId="37" fontId="27" fillId="0" borderId="0" xfId="0" applyNumberFormat="1" applyFont="1" applyFill="1"/>
    <xf numFmtId="0" fontId="27" fillId="4" borderId="1" xfId="0" applyFont="1" applyFill="1" applyBorder="1" applyAlignment="1">
      <alignment horizontal="center" vertical="center"/>
    </xf>
    <xf numFmtId="0" fontId="0" fillId="0" borderId="0" xfId="0" applyAlignment="1">
      <alignment horizontal="center"/>
    </xf>
    <xf numFmtId="0" fontId="2" fillId="16" borderId="19" xfId="0" applyFont="1" applyFill="1" applyBorder="1" applyAlignment="1">
      <alignment horizontal="center" vertical="center" wrapText="1"/>
    </xf>
    <xf numFmtId="0" fontId="2" fillId="16" borderId="4" xfId="0" applyFont="1" applyFill="1" applyBorder="1" applyAlignment="1">
      <alignment horizontal="center" vertical="center" wrapText="1"/>
    </xf>
    <xf numFmtId="0" fontId="2" fillId="16" borderId="44" xfId="0" applyFont="1" applyFill="1" applyBorder="1" applyAlignment="1">
      <alignment horizontal="center" vertical="center" wrapText="1"/>
    </xf>
    <xf numFmtId="0" fontId="2" fillId="16" borderId="26" xfId="0" applyFont="1" applyFill="1" applyBorder="1" applyAlignment="1">
      <alignment horizontal="center" vertical="center" wrapText="1"/>
    </xf>
    <xf numFmtId="0" fontId="0" fillId="0" borderId="11" xfId="0" applyBorder="1" applyAlignment="1">
      <alignment horizontal="center"/>
    </xf>
    <xf numFmtId="0" fontId="20" fillId="0" borderId="8" xfId="0" applyFont="1" applyBorder="1" applyAlignment="1">
      <alignment vertical="center" wrapText="1"/>
    </xf>
    <xf numFmtId="0" fontId="7" fillId="0" borderId="1" xfId="0" applyFont="1" applyBorder="1" applyAlignment="1">
      <alignment vertical="center" wrapText="1"/>
    </xf>
    <xf numFmtId="10" fontId="3" fillId="16" borderId="4" xfId="16" applyNumberFormat="1" applyFill="1" applyBorder="1" applyAlignment="1">
      <alignment horizontal="center" vertical="center" wrapText="1"/>
    </xf>
    <xf numFmtId="3" fontId="3" fillId="0" borderId="18" xfId="0" applyNumberFormat="1" applyFont="1" applyBorder="1" applyAlignment="1">
      <alignment horizontal="center" vertical="center"/>
    </xf>
    <xf numFmtId="3" fontId="2" fillId="0" borderId="49" xfId="0" applyNumberFormat="1" applyFont="1" applyBorder="1" applyAlignment="1">
      <alignment horizontal="center" vertical="center"/>
    </xf>
    <xf numFmtId="3" fontId="2" fillId="0" borderId="5" xfId="0" applyNumberFormat="1" applyFont="1" applyBorder="1" applyAlignment="1">
      <alignment horizontal="center" vertical="center"/>
    </xf>
    <xf numFmtId="3" fontId="2" fillId="0" borderId="5" xfId="0" applyNumberFormat="1" applyFont="1" applyBorder="1" applyAlignment="1">
      <alignment horizontal="center" vertical="center" wrapText="1"/>
    </xf>
    <xf numFmtId="3" fontId="3" fillId="0" borderId="5" xfId="0" applyNumberFormat="1" applyFont="1" applyBorder="1" applyAlignment="1">
      <alignment horizontal="center" vertical="center" wrapText="1"/>
    </xf>
    <xf numFmtId="0" fontId="53" fillId="0" borderId="1" xfId="0" applyFont="1" applyBorder="1" applyAlignment="1">
      <alignment horizontal="center" vertical="center"/>
    </xf>
    <xf numFmtId="168" fontId="3" fillId="0" borderId="1" xfId="10" applyFont="1" applyFill="1" applyBorder="1" applyAlignment="1">
      <alignment horizontal="center" vertical="center"/>
    </xf>
    <xf numFmtId="168" fontId="2" fillId="0" borderId="1" xfId="10" applyFont="1" applyFill="1" applyBorder="1" applyAlignment="1">
      <alignment horizontal="center" vertical="center"/>
    </xf>
    <xf numFmtId="0" fontId="2" fillId="0" borderId="1" xfId="0" applyFont="1" applyBorder="1" applyAlignment="1">
      <alignment horizontal="center" vertical="center"/>
    </xf>
    <xf numFmtId="4" fontId="61" fillId="0" borderId="7" xfId="0" applyNumberFormat="1" applyFont="1" applyBorder="1" applyAlignment="1">
      <alignment horizontal="center" vertical="center"/>
    </xf>
    <xf numFmtId="37" fontId="19" fillId="3" borderId="1" xfId="10" applyNumberFormat="1" applyFont="1" applyFill="1" applyBorder="1" applyAlignment="1">
      <alignment horizontal="center" vertical="center"/>
    </xf>
    <xf numFmtId="0" fontId="16" fillId="16" borderId="45" xfId="0" applyFont="1" applyFill="1" applyBorder="1" applyAlignment="1" applyProtection="1">
      <alignment horizontal="left" vertical="center" wrapText="1"/>
      <protection locked="0"/>
    </xf>
    <xf numFmtId="0" fontId="16" fillId="17" borderId="46" xfId="0" applyFont="1" applyFill="1" applyBorder="1" applyAlignment="1" applyProtection="1">
      <alignment horizontal="left" vertical="center" wrapText="1"/>
      <protection locked="0"/>
    </xf>
    <xf numFmtId="39" fontId="3" fillId="3" borderId="1" xfId="0" applyNumberFormat="1" applyFont="1" applyFill="1" applyBorder="1" applyAlignment="1">
      <alignment horizontal="center" vertical="center"/>
    </xf>
    <xf numFmtId="0" fontId="16" fillId="16" borderId="46" xfId="0" applyFont="1" applyFill="1" applyBorder="1" applyAlignment="1" applyProtection="1">
      <alignment horizontal="left" vertical="center" wrapText="1"/>
      <protection locked="0"/>
    </xf>
    <xf numFmtId="0" fontId="16" fillId="17" borderId="50" xfId="0" applyFont="1" applyFill="1" applyBorder="1" applyAlignment="1" applyProtection="1">
      <alignment horizontal="left" vertical="center" wrapText="1"/>
      <protection locked="0"/>
    </xf>
    <xf numFmtId="42" fontId="61" fillId="16" borderId="18" xfId="0" applyNumberFormat="1" applyFont="1" applyFill="1" applyBorder="1" applyAlignment="1">
      <alignment horizontal="center" vertical="center" wrapText="1"/>
    </xf>
    <xf numFmtId="0" fontId="2" fillId="16" borderId="29" xfId="0" applyFont="1" applyFill="1" applyBorder="1" applyAlignment="1">
      <alignment vertical="center" wrapText="1"/>
    </xf>
    <xf numFmtId="42" fontId="2" fillId="16" borderId="1" xfId="0" applyNumberFormat="1" applyFont="1" applyFill="1" applyBorder="1" applyAlignment="1">
      <alignment horizontal="center" vertical="center" wrapText="1"/>
    </xf>
    <xf numFmtId="42" fontId="61" fillId="16" borderId="1" xfId="0" applyNumberFormat="1" applyFont="1" applyFill="1" applyBorder="1" applyAlignment="1">
      <alignment horizontal="center" vertical="center" wrapText="1"/>
    </xf>
    <xf numFmtId="0" fontId="2" fillId="16" borderId="31" xfId="0" applyFont="1" applyFill="1" applyBorder="1" applyAlignment="1">
      <alignment vertical="center" wrapText="1"/>
    </xf>
    <xf numFmtId="10" fontId="3" fillId="0" borderId="0" xfId="16" applyNumberFormat="1" applyFill="1" applyAlignment="1">
      <alignment vertical="center"/>
    </xf>
    <xf numFmtId="10" fontId="49" fillId="0" borderId="3" xfId="16" applyNumberFormat="1" applyFont="1" applyFill="1" applyBorder="1" applyAlignment="1">
      <alignment horizontal="center" vertical="center" wrapText="1"/>
    </xf>
    <xf numFmtId="10" fontId="49" fillId="0" borderId="1" xfId="16" applyNumberFormat="1" applyFont="1" applyFill="1" applyBorder="1" applyAlignment="1">
      <alignment horizontal="center" vertical="center" wrapText="1"/>
    </xf>
    <xf numFmtId="10" fontId="18" fillId="0" borderId="1" xfId="16" applyNumberFormat="1" applyFont="1" applyFill="1" applyBorder="1" applyAlignment="1">
      <alignment horizontal="center" vertical="center" wrapText="1"/>
    </xf>
    <xf numFmtId="10" fontId="65" fillId="0" borderId="1" xfId="16" applyNumberFormat="1" applyFont="1" applyFill="1" applyBorder="1" applyAlignment="1">
      <alignment horizontal="center" vertical="center" wrapText="1"/>
    </xf>
    <xf numFmtId="10" fontId="3" fillId="16" borderId="2" xfId="16" applyNumberFormat="1" applyFont="1" applyFill="1" applyBorder="1" applyAlignment="1">
      <alignment horizontal="center" vertical="center" wrapText="1"/>
    </xf>
    <xf numFmtId="10" fontId="64" fillId="0" borderId="1" xfId="16" applyNumberFormat="1" applyFont="1" applyFill="1" applyBorder="1" applyAlignment="1">
      <alignment horizontal="center" vertical="center" wrapText="1"/>
    </xf>
    <xf numFmtId="173" fontId="63" fillId="16" borderId="16" xfId="0" applyNumberFormat="1" applyFont="1" applyFill="1" applyBorder="1" applyAlignment="1">
      <alignment vertical="center"/>
    </xf>
    <xf numFmtId="173" fontId="63" fillId="17" borderId="8" xfId="0" applyNumberFormat="1" applyFont="1" applyFill="1" applyBorder="1" applyAlignment="1">
      <alignment vertical="center"/>
    </xf>
    <xf numFmtId="173" fontId="63" fillId="17" borderId="63" xfId="0" applyNumberFormat="1" applyFont="1" applyFill="1" applyBorder="1" applyAlignment="1">
      <alignment vertical="center"/>
    </xf>
    <xf numFmtId="173" fontId="63" fillId="16" borderId="8" xfId="0" applyNumberFormat="1" applyFont="1" applyFill="1" applyBorder="1" applyAlignment="1">
      <alignment vertical="center"/>
    </xf>
    <xf numFmtId="173" fontId="63" fillId="16" borderId="47" xfId="0" applyNumberFormat="1" applyFont="1" applyFill="1" applyBorder="1" applyAlignment="1">
      <alignment vertical="center"/>
    </xf>
    <xf numFmtId="173" fontId="63" fillId="16" borderId="40" xfId="0" applyNumberFormat="1" applyFont="1" applyFill="1" applyBorder="1" applyAlignment="1">
      <alignment vertical="center"/>
    </xf>
    <xf numFmtId="173" fontId="63" fillId="17" borderId="7" xfId="0" applyNumberFormat="1" applyFont="1" applyFill="1" applyBorder="1" applyAlignment="1">
      <alignment vertical="center"/>
    </xf>
    <xf numFmtId="9" fontId="63" fillId="16" borderId="40" xfId="0" applyNumberFormat="1" applyFont="1" applyFill="1" applyBorder="1" applyAlignment="1">
      <alignment vertical="center"/>
    </xf>
    <xf numFmtId="173" fontId="63" fillId="17" borderId="65" xfId="0" applyNumberFormat="1" applyFont="1" applyFill="1" applyBorder="1" applyAlignment="1">
      <alignment vertical="center"/>
    </xf>
    <xf numFmtId="173" fontId="63" fillId="16" borderId="7" xfId="0" applyNumberFormat="1" applyFont="1" applyFill="1" applyBorder="1" applyAlignment="1">
      <alignment vertical="center"/>
    </xf>
    <xf numFmtId="173" fontId="63" fillId="16" borderId="49" xfId="0" applyNumberFormat="1" applyFont="1" applyFill="1" applyBorder="1" applyAlignment="1">
      <alignment vertical="center"/>
    </xf>
    <xf numFmtId="10" fontId="49" fillId="3" borderId="17" xfId="16" applyNumberFormat="1" applyFont="1" applyFill="1" applyBorder="1" applyAlignment="1">
      <alignment horizontal="center" vertical="center" wrapText="1"/>
    </xf>
    <xf numFmtId="10" fontId="49" fillId="0" borderId="10" xfId="16" applyNumberFormat="1" applyFont="1" applyFill="1" applyBorder="1" applyAlignment="1">
      <alignment horizontal="center" vertical="center" wrapText="1"/>
    </xf>
    <xf numFmtId="10" fontId="49" fillId="3" borderId="18" xfId="16" applyNumberFormat="1" applyFont="1" applyFill="1" applyBorder="1" applyAlignment="1">
      <alignment horizontal="center" vertical="center" wrapText="1"/>
    </xf>
    <xf numFmtId="10" fontId="49" fillId="0" borderId="11" xfId="16" applyNumberFormat="1" applyFont="1" applyFill="1" applyBorder="1" applyAlignment="1">
      <alignment horizontal="center" vertical="center" wrapText="1"/>
    </xf>
    <xf numFmtId="10" fontId="65" fillId="0" borderId="11" xfId="16" applyNumberFormat="1" applyFont="1" applyFill="1" applyBorder="1" applyAlignment="1">
      <alignment horizontal="center" vertical="center" wrapText="1"/>
    </xf>
    <xf numFmtId="0" fontId="18" fillId="2" borderId="18" xfId="16" applyFont="1" applyFill="1" applyBorder="1" applyAlignment="1">
      <alignment vertical="center"/>
    </xf>
    <xf numFmtId="10" fontId="64" fillId="0" borderId="11" xfId="16" applyNumberFormat="1" applyFont="1" applyFill="1" applyBorder="1" applyAlignment="1">
      <alignment horizontal="center" vertical="center" wrapText="1"/>
    </xf>
    <xf numFmtId="173" fontId="18" fillId="0" borderId="18" xfId="0" applyNumberFormat="1" applyFont="1" applyFill="1" applyBorder="1" applyAlignment="1">
      <alignment horizontal="center" vertical="center"/>
    </xf>
    <xf numFmtId="173" fontId="18" fillId="0" borderId="11" xfId="0" applyNumberFormat="1" applyFont="1" applyFill="1" applyBorder="1" applyAlignment="1">
      <alignment horizontal="center" vertical="center"/>
    </xf>
    <xf numFmtId="0" fontId="18" fillId="2" borderId="19" xfId="16" applyFont="1" applyFill="1" applyBorder="1" applyAlignment="1">
      <alignment vertical="center"/>
    </xf>
    <xf numFmtId="10" fontId="49" fillId="3" borderId="4" xfId="16" applyNumberFormat="1" applyFont="1" applyFill="1" applyBorder="1" applyAlignment="1">
      <alignment horizontal="center" vertical="center" wrapText="1"/>
    </xf>
    <xf numFmtId="10" fontId="49" fillId="0" borderId="4" xfId="16" applyNumberFormat="1" applyFont="1" applyFill="1" applyBorder="1" applyAlignment="1">
      <alignment horizontal="center" vertical="center" wrapText="1"/>
    </xf>
    <xf numFmtId="10" fontId="49" fillId="0" borderId="12" xfId="16" applyNumberFormat="1" applyFont="1" applyFill="1" applyBorder="1" applyAlignment="1">
      <alignment horizontal="center" vertical="center" wrapText="1"/>
    </xf>
    <xf numFmtId="0" fontId="2" fillId="16" borderId="53" xfId="16" applyFont="1" applyFill="1" applyBorder="1" applyAlignment="1">
      <alignment horizontal="center" vertical="center" wrapText="1"/>
    </xf>
    <xf numFmtId="37" fontId="19" fillId="0" borderId="1" xfId="10" applyNumberFormat="1" applyFont="1" applyFill="1" applyBorder="1" applyAlignment="1">
      <alignment horizontal="center" vertical="center"/>
    </xf>
    <xf numFmtId="4" fontId="19" fillId="0" borderId="1" xfId="0" applyNumberFormat="1" applyFont="1" applyFill="1" applyBorder="1" applyAlignment="1">
      <alignment horizontal="right" vertical="center"/>
    </xf>
    <xf numFmtId="182" fontId="18" fillId="0" borderId="1" xfId="10" applyNumberFormat="1" applyFont="1" applyFill="1" applyBorder="1" applyAlignment="1">
      <alignment horizontal="center" vertical="center" wrapText="1"/>
    </xf>
    <xf numFmtId="9" fontId="22" fillId="0" borderId="1" xfId="21" applyFont="1" applyFill="1" applyBorder="1" applyAlignment="1">
      <alignment horizontal="center" vertical="center" wrapText="1"/>
    </xf>
    <xf numFmtId="10" fontId="22" fillId="0" borderId="1" xfId="21" applyNumberFormat="1" applyFont="1" applyFill="1" applyBorder="1" applyAlignment="1">
      <alignment horizontal="center" vertical="center" wrapText="1"/>
    </xf>
    <xf numFmtId="176" fontId="23" fillId="0" borderId="1" xfId="0" applyNumberFormat="1" applyFont="1" applyFill="1" applyBorder="1" applyAlignment="1">
      <alignment horizontal="center" vertical="center"/>
    </xf>
    <xf numFmtId="3" fontId="23" fillId="0" borderId="1" xfId="0" applyNumberFormat="1" applyFont="1" applyFill="1" applyBorder="1" applyAlignment="1">
      <alignment horizontal="center" vertical="center"/>
    </xf>
    <xf numFmtId="169" fontId="23" fillId="0" borderId="1" xfId="3" applyNumberFormat="1" applyFont="1" applyFill="1" applyBorder="1" applyAlignment="1">
      <alignment horizontal="center" vertical="center"/>
    </xf>
    <xf numFmtId="169" fontId="19" fillId="0" borderId="1" xfId="9" applyNumberFormat="1" applyFont="1" applyFill="1" applyBorder="1" applyAlignment="1">
      <alignment horizontal="center" vertical="center"/>
    </xf>
    <xf numFmtId="182" fontId="23" fillId="0" borderId="1" xfId="0" applyNumberFormat="1" applyFont="1" applyFill="1" applyBorder="1" applyAlignment="1">
      <alignment horizontal="center" vertical="center"/>
    </xf>
    <xf numFmtId="0" fontId="16" fillId="16" borderId="8" xfId="0" applyFont="1" applyFill="1" applyBorder="1" applyAlignment="1" applyProtection="1">
      <alignment horizontal="left" vertical="top" wrapText="1"/>
      <protection locked="0"/>
    </xf>
    <xf numFmtId="0" fontId="16" fillId="17" borderId="8" xfId="0" applyFont="1" applyFill="1" applyBorder="1" applyAlignment="1" applyProtection="1">
      <alignment horizontal="left" vertical="top" wrapText="1"/>
      <protection locked="0"/>
    </xf>
    <xf numFmtId="0" fontId="15" fillId="17" borderId="8" xfId="0" applyFont="1" applyFill="1" applyBorder="1" applyAlignment="1" applyProtection="1">
      <alignment horizontal="left" vertical="top" wrapText="1"/>
      <protection locked="0"/>
    </xf>
    <xf numFmtId="9" fontId="22" fillId="0" borderId="5" xfId="21" applyFont="1" applyFill="1" applyBorder="1" applyAlignment="1">
      <alignment horizontal="center" vertical="center" wrapText="1"/>
    </xf>
    <xf numFmtId="10" fontId="22" fillId="0" borderId="5" xfId="21" applyNumberFormat="1" applyFont="1" applyFill="1" applyBorder="1" applyAlignment="1">
      <alignment horizontal="center" vertical="center" wrapText="1"/>
    </xf>
    <xf numFmtId="3" fontId="18" fillId="0" borderId="17" xfId="0" applyNumberFormat="1" applyFont="1" applyFill="1" applyBorder="1" applyAlignment="1">
      <alignment horizontal="center" vertical="center" wrapText="1"/>
    </xf>
    <xf numFmtId="3" fontId="18" fillId="0" borderId="3" xfId="0" applyNumberFormat="1" applyFont="1" applyFill="1" applyBorder="1" applyAlignment="1">
      <alignment horizontal="center" vertical="center" wrapText="1"/>
    </xf>
    <xf numFmtId="0" fontId="23" fillId="0" borderId="3" xfId="0" applyFont="1" applyFill="1" applyBorder="1" applyAlignment="1">
      <alignment horizontal="center" vertical="center"/>
    </xf>
    <xf numFmtId="176" fontId="23" fillId="0" borderId="3" xfId="3" applyNumberFormat="1" applyFont="1" applyFill="1" applyBorder="1" applyAlignment="1">
      <alignment horizontal="center" vertical="center"/>
    </xf>
    <xf numFmtId="9" fontId="22" fillId="0" borderId="3" xfId="21" applyFont="1" applyFill="1" applyBorder="1" applyAlignment="1">
      <alignment horizontal="center" vertical="center" wrapText="1"/>
    </xf>
    <xf numFmtId="10" fontId="22" fillId="0" borderId="3" xfId="21" applyNumberFormat="1" applyFont="1" applyFill="1" applyBorder="1" applyAlignment="1">
      <alignment horizontal="center" vertical="center" wrapText="1"/>
    </xf>
    <xf numFmtId="37" fontId="19" fillId="0" borderId="18" xfId="9" applyNumberFormat="1" applyFont="1" applyFill="1" applyBorder="1" applyAlignment="1">
      <alignment horizontal="center" vertical="center"/>
    </xf>
    <xf numFmtId="0" fontId="19" fillId="0" borderId="18" xfId="0" applyFont="1" applyFill="1" applyBorder="1" applyAlignment="1">
      <alignment horizontal="right" vertical="center"/>
    </xf>
    <xf numFmtId="3" fontId="18" fillId="0" borderId="18" xfId="10" applyNumberFormat="1" applyFont="1" applyFill="1" applyBorder="1" applyAlignment="1">
      <alignment horizontal="center" vertical="center" wrapText="1"/>
    </xf>
    <xf numFmtId="3" fontId="18" fillId="0" borderId="4" xfId="10" applyNumberFormat="1" applyFont="1" applyFill="1" applyBorder="1" applyAlignment="1">
      <alignment horizontal="center" vertical="center" wrapText="1"/>
    </xf>
    <xf numFmtId="9" fontId="22" fillId="0" borderId="4" xfId="21" applyFont="1" applyFill="1" applyBorder="1" applyAlignment="1">
      <alignment horizontal="center" vertical="center" wrapText="1"/>
    </xf>
    <xf numFmtId="10" fontId="22" fillId="0" borderId="4" xfId="21" applyNumberFormat="1" applyFont="1" applyFill="1" applyBorder="1" applyAlignment="1">
      <alignment horizontal="center" vertical="center" wrapText="1"/>
    </xf>
    <xf numFmtId="3" fontId="23" fillId="0" borderId="3" xfId="0" applyNumberFormat="1" applyFont="1" applyFill="1" applyBorder="1" applyAlignment="1">
      <alignment horizontal="center" vertical="center"/>
    </xf>
    <xf numFmtId="172" fontId="19" fillId="0" borderId="18" xfId="0" applyNumberFormat="1" applyFont="1" applyFill="1" applyBorder="1" applyAlignment="1">
      <alignment horizontal="right" vertical="center"/>
    </xf>
    <xf numFmtId="176" fontId="23" fillId="0" borderId="4" xfId="3" applyNumberFormat="1" applyFont="1" applyFill="1" applyBorder="1" applyAlignment="1">
      <alignment horizontal="center" vertical="center"/>
    </xf>
    <xf numFmtId="4" fontId="18" fillId="0" borderId="3" xfId="0" applyNumberFormat="1" applyFont="1" applyFill="1" applyBorder="1" applyAlignment="1">
      <alignment horizontal="center" vertical="center" wrapText="1"/>
    </xf>
    <xf numFmtId="182" fontId="18" fillId="0" borderId="3" xfId="0" applyNumberFormat="1" applyFont="1" applyFill="1" applyBorder="1" applyAlignment="1">
      <alignment horizontal="center" vertical="center" wrapText="1"/>
    </xf>
    <xf numFmtId="169" fontId="63" fillId="0" borderId="3" xfId="3" applyNumberFormat="1" applyFont="1" applyFill="1" applyBorder="1" applyAlignment="1">
      <alignment horizontal="center" vertical="center"/>
    </xf>
    <xf numFmtId="176" fontId="23" fillId="0" borderId="3" xfId="3" applyNumberFormat="1" applyFont="1" applyFill="1" applyBorder="1" applyAlignment="1">
      <alignment vertical="center"/>
    </xf>
    <xf numFmtId="181" fontId="18" fillId="0" borderId="3" xfId="0" applyNumberFormat="1" applyFont="1" applyFill="1" applyBorder="1" applyAlignment="1">
      <alignment horizontal="center" vertical="center" wrapText="1"/>
    </xf>
    <xf numFmtId="4" fontId="23" fillId="0" borderId="3" xfId="0" applyNumberFormat="1" applyFont="1" applyFill="1" applyBorder="1" applyAlignment="1">
      <alignment horizontal="center" vertical="center"/>
    </xf>
    <xf numFmtId="176" fontId="23" fillId="0" borderId="1" xfId="0" applyNumberFormat="1" applyFont="1" applyFill="1" applyBorder="1" applyAlignment="1">
      <alignment horizontal="center"/>
    </xf>
    <xf numFmtId="37" fontId="19" fillId="0" borderId="19" xfId="9" applyNumberFormat="1" applyFont="1" applyFill="1" applyBorder="1" applyAlignment="1">
      <alignment horizontal="center" vertical="center"/>
    </xf>
    <xf numFmtId="37" fontId="19" fillId="0" borderId="4" xfId="9" applyNumberFormat="1" applyFont="1" applyFill="1" applyBorder="1" applyAlignment="1">
      <alignment horizontal="center" vertical="center"/>
    </xf>
    <xf numFmtId="3" fontId="18" fillId="0" borderId="4" xfId="0" applyNumberFormat="1" applyFont="1" applyFill="1" applyBorder="1" applyAlignment="1">
      <alignment horizontal="center" vertical="center" wrapText="1"/>
    </xf>
    <xf numFmtId="176" fontId="23" fillId="0" borderId="4" xfId="0" applyNumberFormat="1" applyFont="1" applyFill="1" applyBorder="1" applyAlignment="1">
      <alignment horizontal="center" vertical="center"/>
    </xf>
    <xf numFmtId="3" fontId="23" fillId="0" borderId="4" xfId="0" applyNumberFormat="1" applyFont="1" applyFill="1" applyBorder="1" applyAlignment="1">
      <alignment horizontal="center" vertical="center"/>
    </xf>
    <xf numFmtId="4" fontId="18" fillId="0" borderId="4" xfId="10" applyNumberFormat="1" applyFont="1" applyFill="1" applyBorder="1" applyAlignment="1">
      <alignment horizontal="center" vertical="center" wrapText="1"/>
    </xf>
    <xf numFmtId="182" fontId="23" fillId="0" borderId="4" xfId="0" applyNumberFormat="1" applyFont="1" applyFill="1" applyBorder="1" applyAlignment="1">
      <alignment horizontal="center" vertical="center"/>
    </xf>
    <xf numFmtId="169" fontId="23" fillId="0" borderId="4" xfId="3" applyNumberFormat="1" applyFont="1" applyFill="1" applyBorder="1" applyAlignment="1">
      <alignment horizontal="center" vertical="center"/>
    </xf>
    <xf numFmtId="181" fontId="18" fillId="0" borderId="4" xfId="10" applyNumberFormat="1" applyFont="1" applyFill="1" applyBorder="1" applyAlignment="1">
      <alignment horizontal="center" vertical="center" wrapText="1"/>
    </xf>
    <xf numFmtId="0" fontId="23" fillId="0" borderId="4" xfId="0" applyFont="1" applyFill="1" applyBorder="1" applyAlignment="1">
      <alignment horizontal="center" vertical="center"/>
    </xf>
    <xf numFmtId="3" fontId="18" fillId="0" borderId="5" xfId="10" applyNumberFormat="1" applyFont="1" applyFill="1" applyBorder="1" applyAlignment="1">
      <alignment horizontal="center" vertical="center" wrapText="1"/>
    </xf>
    <xf numFmtId="176" fontId="23" fillId="0" borderId="5" xfId="0" applyNumberFormat="1" applyFont="1" applyFill="1" applyBorder="1" applyAlignment="1">
      <alignment horizontal="center"/>
    </xf>
    <xf numFmtId="0" fontId="6" fillId="0" borderId="1" xfId="0" applyFont="1" applyFill="1" applyBorder="1" applyAlignment="1">
      <alignment horizontal="center" vertical="center"/>
    </xf>
    <xf numFmtId="0" fontId="6" fillId="0" borderId="1" xfId="0" applyFont="1" applyFill="1" applyBorder="1" applyAlignment="1">
      <alignment horizontal="left" vertical="top" wrapText="1"/>
    </xf>
    <xf numFmtId="0" fontId="6" fillId="0" borderId="1" xfId="0" applyFont="1" applyFill="1" applyBorder="1" applyAlignment="1">
      <alignment vertical="top" wrapText="1"/>
    </xf>
    <xf numFmtId="176" fontId="6" fillId="0" borderId="1" xfId="3" applyNumberFormat="1" applyFont="1" applyFill="1" applyBorder="1" applyAlignment="1">
      <alignment horizontal="center" vertical="center"/>
    </xf>
    <xf numFmtId="176" fontId="6" fillId="0" borderId="1" xfId="3" applyNumberFormat="1" applyFont="1" applyFill="1" applyBorder="1" applyAlignment="1">
      <alignment vertical="center"/>
    </xf>
    <xf numFmtId="169" fontId="60" fillId="0" borderId="1" xfId="3" applyNumberFormat="1" applyFont="1" applyFill="1" applyBorder="1" applyAlignment="1">
      <alignment horizontal="left" vertical="center"/>
    </xf>
    <xf numFmtId="169" fontId="6" fillId="0" borderId="1" xfId="3" applyNumberFormat="1" applyFont="1" applyFill="1" applyBorder="1" applyAlignment="1">
      <alignment horizontal="left" vertical="center"/>
    </xf>
    <xf numFmtId="169" fontId="6" fillId="0" borderId="1" xfId="3" applyNumberFormat="1" applyFont="1" applyFill="1" applyBorder="1" applyAlignment="1">
      <alignment vertical="center"/>
    </xf>
    <xf numFmtId="10" fontId="60" fillId="0" borderId="1" xfId="24" applyNumberFormat="1" applyFont="1" applyFill="1" applyBorder="1" applyAlignment="1">
      <alignment horizontal="center" vertical="center"/>
    </xf>
    <xf numFmtId="0" fontId="17" fillId="0" borderId="1" xfId="0" applyFont="1" applyFill="1" applyBorder="1" applyAlignment="1">
      <alignment vertical="top" wrapText="1"/>
    </xf>
    <xf numFmtId="0" fontId="17" fillId="0" borderId="1" xfId="0" applyFont="1" applyFill="1" applyBorder="1" applyAlignment="1">
      <alignment horizontal="center" vertical="center" wrapText="1"/>
    </xf>
    <xf numFmtId="0" fontId="17" fillId="0" borderId="1" xfId="0" applyFont="1" applyFill="1" applyBorder="1" applyAlignment="1">
      <alignment horizontal="justify" vertical="center" wrapText="1"/>
    </xf>
    <xf numFmtId="176" fontId="6" fillId="0" borderId="1" xfId="3" applyNumberFormat="1" applyFont="1" applyFill="1" applyBorder="1" applyAlignment="1">
      <alignment horizontal="left" vertical="center"/>
    </xf>
    <xf numFmtId="176" fontId="6" fillId="0" borderId="1" xfId="5" applyNumberFormat="1" applyFont="1" applyFill="1" applyBorder="1" applyAlignment="1">
      <alignment horizontal="left" vertical="center"/>
    </xf>
    <xf numFmtId="176" fontId="6" fillId="0" borderId="1" xfId="5" applyNumberFormat="1" applyFont="1" applyFill="1" applyBorder="1" applyAlignment="1">
      <alignment vertical="center"/>
    </xf>
    <xf numFmtId="0" fontId="0" fillId="0" borderId="1" xfId="0" applyBorder="1" applyAlignment="1">
      <alignment horizontal="center" vertical="center"/>
    </xf>
    <xf numFmtId="0" fontId="4" fillId="16" borderId="3" xfId="0" applyFont="1" applyFill="1" applyBorder="1" applyAlignment="1" applyProtection="1">
      <alignment horizontal="center" vertical="center" wrapText="1"/>
      <protection locked="0"/>
    </xf>
    <xf numFmtId="0" fontId="4" fillId="16" borderId="1" xfId="0" applyFont="1" applyFill="1" applyBorder="1" applyAlignment="1" applyProtection="1">
      <alignment horizontal="center" vertical="center" wrapText="1"/>
      <protection locked="0"/>
    </xf>
    <xf numFmtId="0" fontId="4" fillId="16" borderId="2" xfId="0" applyFont="1" applyFill="1" applyBorder="1" applyAlignment="1" applyProtection="1">
      <alignment horizontal="center" vertical="center" wrapText="1"/>
      <protection locked="0"/>
    </xf>
    <xf numFmtId="0" fontId="4" fillId="17" borderId="10" xfId="0" applyFont="1" applyFill="1" applyBorder="1" applyAlignment="1">
      <alignment horizontal="center" vertical="center" wrapText="1"/>
    </xf>
    <xf numFmtId="0" fontId="4" fillId="17" borderId="11" xfId="0" applyFont="1" applyFill="1" applyBorder="1" applyAlignment="1">
      <alignment horizontal="center" vertical="center" wrapText="1"/>
    </xf>
    <xf numFmtId="0" fontId="4" fillId="16" borderId="13" xfId="0" applyFont="1" applyFill="1" applyBorder="1" applyAlignment="1">
      <alignment horizontal="center" vertical="center" wrapText="1"/>
    </xf>
    <xf numFmtId="0" fontId="4" fillId="16" borderId="14" xfId="0" applyFont="1" applyFill="1" applyBorder="1" applyAlignment="1">
      <alignment horizontal="center" vertical="center" wrapText="1"/>
    </xf>
    <xf numFmtId="0" fontId="4" fillId="16" borderId="45" xfId="0" applyFont="1" applyFill="1" applyBorder="1" applyAlignment="1">
      <alignment horizontal="center" vertical="center"/>
    </xf>
    <xf numFmtId="0" fontId="4" fillId="16" borderId="35" xfId="0" applyFont="1" applyFill="1" applyBorder="1" applyAlignment="1">
      <alignment horizontal="center" vertical="center"/>
    </xf>
    <xf numFmtId="0" fontId="4" fillId="16" borderId="36" xfId="0" applyFont="1" applyFill="1" applyBorder="1" applyAlignment="1">
      <alignment horizontal="center" vertical="center"/>
    </xf>
    <xf numFmtId="0" fontId="9" fillId="16" borderId="45" xfId="0" applyFont="1" applyFill="1" applyBorder="1" applyAlignment="1">
      <alignment horizontal="left" vertical="center" wrapText="1"/>
    </xf>
    <xf numFmtId="0" fontId="9" fillId="16" borderId="35" xfId="0" applyFont="1" applyFill="1" applyBorder="1" applyAlignment="1">
      <alignment horizontal="left" vertical="center" wrapText="1"/>
    </xf>
    <xf numFmtId="0" fontId="9" fillId="0" borderId="57" xfId="0" applyFont="1" applyFill="1" applyBorder="1" applyAlignment="1">
      <alignment horizontal="center" vertical="center" wrapText="1"/>
    </xf>
    <xf numFmtId="0" fontId="9" fillId="0" borderId="58" xfId="0" applyFont="1" applyFill="1" applyBorder="1" applyAlignment="1">
      <alignment horizontal="center" vertical="center" wrapText="1"/>
    </xf>
    <xf numFmtId="0" fontId="9" fillId="0" borderId="59" xfId="0" applyFont="1" applyFill="1" applyBorder="1" applyAlignment="1">
      <alignment horizontal="center" vertical="center" wrapText="1"/>
    </xf>
    <xf numFmtId="0" fontId="9" fillId="0" borderId="31" xfId="0" applyFont="1" applyFill="1" applyBorder="1" applyAlignment="1">
      <alignment horizontal="center" vertical="center" wrapText="1"/>
    </xf>
    <xf numFmtId="0" fontId="9" fillId="0" borderId="32" xfId="0" applyFont="1" applyFill="1" applyBorder="1" applyAlignment="1">
      <alignment horizontal="center" vertical="center" wrapText="1"/>
    </xf>
    <xf numFmtId="0" fontId="9" fillId="0" borderId="42" xfId="0" applyFont="1" applyFill="1" applyBorder="1" applyAlignment="1">
      <alignment horizontal="center" vertical="center" wrapText="1"/>
    </xf>
    <xf numFmtId="0" fontId="32" fillId="16" borderId="45" xfId="0" applyFont="1" applyFill="1" applyBorder="1" applyAlignment="1">
      <alignment horizontal="center" vertical="center" wrapText="1"/>
    </xf>
    <xf numFmtId="0" fontId="32" fillId="16" borderId="35" xfId="0" applyFont="1" applyFill="1" applyBorder="1" applyAlignment="1">
      <alignment horizontal="center" vertical="center" wrapText="1"/>
    </xf>
    <xf numFmtId="0" fontId="32" fillId="16" borderId="36" xfId="0" applyFont="1" applyFill="1" applyBorder="1" applyAlignment="1">
      <alignment horizontal="center" vertical="center" wrapText="1"/>
    </xf>
    <xf numFmtId="0" fontId="30" fillId="3" borderId="57" xfId="0" applyFont="1" applyFill="1" applyBorder="1" applyAlignment="1">
      <alignment horizontal="left" vertical="center" wrapText="1"/>
    </xf>
    <xf numFmtId="0" fontId="30" fillId="3" borderId="58" xfId="0" applyFont="1" applyFill="1" applyBorder="1" applyAlignment="1">
      <alignment horizontal="left" vertical="center" wrapText="1"/>
    </xf>
    <xf numFmtId="0" fontId="30" fillId="3" borderId="59" xfId="0" applyFont="1" applyFill="1" applyBorder="1" applyAlignment="1">
      <alignment horizontal="left" vertical="center" wrapText="1"/>
    </xf>
    <xf numFmtId="0" fontId="30" fillId="3" borderId="33" xfId="0" applyFont="1" applyFill="1" applyBorder="1" applyAlignment="1">
      <alignment horizontal="left" vertical="center" wrapText="1"/>
    </xf>
    <xf numFmtId="0" fontId="30" fillId="3" borderId="34" xfId="0" applyFont="1" applyFill="1" applyBorder="1" applyAlignment="1">
      <alignment horizontal="left" vertical="center" wrapText="1"/>
    </xf>
    <xf numFmtId="0" fontId="4" fillId="16" borderId="3" xfId="0" applyFont="1" applyFill="1" applyBorder="1" applyAlignment="1">
      <alignment horizontal="center" vertical="center" wrapText="1"/>
    </xf>
    <xf numFmtId="0" fontId="4" fillId="16" borderId="1" xfId="0" applyFont="1" applyFill="1" applyBorder="1" applyAlignment="1">
      <alignment horizontal="center" vertical="center" wrapText="1"/>
    </xf>
    <xf numFmtId="0" fontId="4" fillId="16" borderId="7" xfId="0" applyFont="1" applyFill="1" applyBorder="1" applyAlignment="1">
      <alignment horizontal="center" vertical="center" wrapText="1"/>
    </xf>
    <xf numFmtId="0" fontId="4" fillId="16" borderId="65" xfId="0" applyFont="1" applyFill="1" applyBorder="1" applyAlignment="1">
      <alignment horizontal="center" vertical="center" wrapText="1"/>
    </xf>
    <xf numFmtId="0" fontId="10" fillId="17" borderId="65" xfId="0" applyFont="1" applyFill="1" applyBorder="1" applyAlignment="1">
      <alignment horizontal="center" vertical="center"/>
    </xf>
    <xf numFmtId="0" fontId="10" fillId="17" borderId="2" xfId="0" applyFont="1" applyFill="1" applyBorder="1" applyAlignment="1">
      <alignment horizontal="center" vertical="center"/>
    </xf>
    <xf numFmtId="0" fontId="4" fillId="16" borderId="60" xfId="0" applyFont="1" applyFill="1" applyBorder="1" applyAlignment="1">
      <alignment horizontal="center" vertical="center" wrapText="1"/>
    </xf>
    <xf numFmtId="0" fontId="4" fillId="16" borderId="70" xfId="0" applyFont="1" applyFill="1" applyBorder="1" applyAlignment="1">
      <alignment horizontal="center" vertical="center" wrapText="1"/>
    </xf>
    <xf numFmtId="0" fontId="31" fillId="0" borderId="26" xfId="0" applyFont="1" applyFill="1" applyBorder="1" applyAlignment="1">
      <alignment horizontal="center"/>
    </xf>
    <xf numFmtId="0" fontId="31" fillId="0" borderId="27" xfId="0" applyFont="1" applyFill="1" applyBorder="1" applyAlignment="1">
      <alignment horizontal="center"/>
    </xf>
    <xf numFmtId="0" fontId="31" fillId="0" borderId="29" xfId="0" applyFont="1" applyFill="1" applyBorder="1" applyAlignment="1">
      <alignment horizontal="center"/>
    </xf>
    <xf numFmtId="0" fontId="31" fillId="0" borderId="0" xfId="0" applyFont="1" applyFill="1" applyBorder="1" applyAlignment="1">
      <alignment horizontal="center"/>
    </xf>
    <xf numFmtId="0" fontId="31" fillId="0" borderId="31" xfId="0" applyFont="1" applyFill="1" applyBorder="1" applyAlignment="1">
      <alignment horizontal="center"/>
    </xf>
    <xf numFmtId="0" fontId="31" fillId="0" borderId="32" xfId="0" applyFont="1" applyFill="1" applyBorder="1" applyAlignment="1">
      <alignment horizontal="center"/>
    </xf>
    <xf numFmtId="0" fontId="35" fillId="16" borderId="67" xfId="0" applyFont="1" applyFill="1" applyBorder="1" applyAlignment="1">
      <alignment horizontal="center" vertical="center" wrapText="1"/>
    </xf>
    <xf numFmtId="0" fontId="35" fillId="16" borderId="64" xfId="0" applyFont="1" applyFill="1" applyBorder="1" applyAlignment="1">
      <alignment horizontal="center" vertical="center" wrapText="1"/>
    </xf>
    <xf numFmtId="0" fontId="35" fillId="16" borderId="6" xfId="0" applyFont="1" applyFill="1" applyBorder="1" applyAlignment="1">
      <alignment horizontal="center" vertical="center" wrapText="1"/>
    </xf>
    <xf numFmtId="0" fontId="35" fillId="16" borderId="37" xfId="0" applyFont="1" applyFill="1" applyBorder="1" applyAlignment="1">
      <alignment horizontal="center" vertical="center" wrapText="1"/>
    </xf>
    <xf numFmtId="0" fontId="6" fillId="0" borderId="1" xfId="0" applyFont="1" applyFill="1" applyBorder="1" applyAlignment="1">
      <alignment horizontal="left" vertical="top" wrapText="1"/>
    </xf>
    <xf numFmtId="0" fontId="6" fillId="0" borderId="2" xfId="0" applyFont="1" applyFill="1" applyBorder="1" applyAlignment="1">
      <alignment horizontal="center" vertical="center" wrapText="1"/>
    </xf>
    <xf numFmtId="0" fontId="6" fillId="0" borderId="25"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6" fillId="0" borderId="1" xfId="0" applyFont="1" applyFill="1" applyBorder="1" applyAlignment="1">
      <alignment horizontal="center" vertical="center"/>
    </xf>
    <xf numFmtId="0" fontId="4" fillId="16" borderId="10" xfId="0" applyFont="1" applyFill="1" applyBorder="1" applyAlignment="1" applyProtection="1">
      <alignment horizontal="center" vertical="center" wrapText="1"/>
      <protection locked="0"/>
    </xf>
    <xf numFmtId="0" fontId="4" fillId="16" borderId="11" xfId="0" applyFont="1" applyFill="1" applyBorder="1" applyAlignment="1" applyProtection="1">
      <alignment horizontal="center" vertical="center" wrapText="1"/>
      <protection locked="0"/>
    </xf>
    <xf numFmtId="0" fontId="4" fillId="16" borderId="20" xfId="0" applyFont="1" applyFill="1" applyBorder="1" applyAlignment="1" applyProtection="1">
      <alignment horizontal="center" vertical="center" wrapText="1"/>
      <protection locked="0"/>
    </xf>
    <xf numFmtId="0" fontId="4" fillId="16" borderId="4" xfId="0" applyFont="1" applyFill="1" applyBorder="1" applyAlignment="1">
      <alignment horizontal="center" vertical="center" wrapText="1"/>
    </xf>
    <xf numFmtId="0" fontId="4" fillId="16" borderId="58" xfId="0" applyFont="1" applyFill="1" applyBorder="1" applyAlignment="1">
      <alignment horizontal="center" vertical="center"/>
    </xf>
    <xf numFmtId="0" fontId="4" fillId="16" borderId="59" xfId="0" applyFont="1" applyFill="1" applyBorder="1" applyAlignment="1">
      <alignment horizontal="center" vertical="center"/>
    </xf>
    <xf numFmtId="0" fontId="4" fillId="16" borderId="2" xfId="0" applyFont="1" applyFill="1" applyBorder="1" applyAlignment="1">
      <alignment horizontal="center" vertical="center" wrapText="1"/>
    </xf>
    <xf numFmtId="0" fontId="4" fillId="16" borderId="28" xfId="0" applyFont="1" applyFill="1" applyBorder="1" applyAlignment="1">
      <alignment horizontal="center" vertical="center" wrapText="1"/>
    </xf>
    <xf numFmtId="0" fontId="4" fillId="16" borderId="38" xfId="0" applyFont="1" applyFill="1" applyBorder="1" applyAlignment="1">
      <alignment horizontal="center" vertical="center" wrapText="1"/>
    </xf>
    <xf numFmtId="0" fontId="4" fillId="16" borderId="10" xfId="0" applyFont="1" applyFill="1" applyBorder="1" applyAlignment="1">
      <alignment horizontal="center" vertical="center" wrapText="1"/>
    </xf>
    <xf numFmtId="0" fontId="4" fillId="16" borderId="11" xfId="0" applyFont="1" applyFill="1" applyBorder="1" applyAlignment="1">
      <alignment horizontal="center" vertical="center" wrapText="1"/>
    </xf>
    <xf numFmtId="0" fontId="4" fillId="16" borderId="20" xfId="0" applyFont="1" applyFill="1" applyBorder="1" applyAlignment="1">
      <alignment horizontal="center" vertical="center" wrapText="1"/>
    </xf>
    <xf numFmtId="0" fontId="4" fillId="16" borderId="17" xfId="0" applyFont="1" applyFill="1" applyBorder="1" applyAlignment="1">
      <alignment horizontal="center" vertical="center" wrapText="1"/>
    </xf>
    <xf numFmtId="0" fontId="4" fillId="16" borderId="18" xfId="0" applyFont="1" applyFill="1" applyBorder="1" applyAlignment="1">
      <alignment horizontal="center" vertical="center" wrapText="1"/>
    </xf>
    <xf numFmtId="0" fontId="4" fillId="16" borderId="21" xfId="0" applyFont="1" applyFill="1" applyBorder="1" applyAlignment="1">
      <alignment horizontal="center" vertical="center" wrapText="1"/>
    </xf>
    <xf numFmtId="0" fontId="27" fillId="4" borderId="1" xfId="0" applyFont="1" applyFill="1" applyBorder="1" applyAlignment="1">
      <alignment horizontal="center" vertical="center"/>
    </xf>
    <xf numFmtId="0" fontId="27" fillId="4" borderId="1" xfId="0" applyFont="1" applyFill="1" applyBorder="1" applyAlignment="1">
      <alignment horizontal="center" vertical="center" wrapText="1"/>
    </xf>
    <xf numFmtId="0" fontId="27" fillId="4" borderId="8" xfId="0" applyFont="1" applyFill="1" applyBorder="1" applyAlignment="1">
      <alignment horizontal="center" vertical="center" wrapText="1"/>
    </xf>
    <xf numFmtId="0" fontId="0" fillId="0" borderId="1" xfId="0" applyBorder="1" applyAlignment="1">
      <alignment horizontal="left" vertical="center" wrapText="1"/>
    </xf>
    <xf numFmtId="0" fontId="0" fillId="0" borderId="1" xfId="0" applyBorder="1" applyAlignment="1">
      <alignment horizontal="left" vertical="center"/>
    </xf>
    <xf numFmtId="0" fontId="0" fillId="0" borderId="8" xfId="0" applyBorder="1" applyAlignment="1">
      <alignment horizontal="left" vertical="center"/>
    </xf>
    <xf numFmtId="0" fontId="22" fillId="0" borderId="3" xfId="0" applyFont="1" applyFill="1" applyBorder="1" applyAlignment="1">
      <alignment horizontal="justify" vertical="center" wrapText="1"/>
    </xf>
    <xf numFmtId="0" fontId="22" fillId="0" borderId="1" xfId="0" applyFont="1" applyFill="1" applyBorder="1" applyAlignment="1">
      <alignment horizontal="justify" vertical="center"/>
    </xf>
    <xf numFmtId="0" fontId="22" fillId="0" borderId="4" xfId="0" applyFont="1" applyFill="1" applyBorder="1" applyAlignment="1">
      <alignment horizontal="justify" vertical="center"/>
    </xf>
    <xf numFmtId="0" fontId="22" fillId="3" borderId="10" xfId="0" applyFont="1" applyFill="1" applyBorder="1" applyAlignment="1">
      <alignment horizontal="justify" vertical="center" wrapText="1"/>
    </xf>
    <xf numFmtId="0" fontId="22" fillId="3" borderId="11" xfId="0" applyFont="1" applyFill="1" applyBorder="1" applyAlignment="1">
      <alignment horizontal="justify" vertical="center" wrapText="1"/>
    </xf>
    <xf numFmtId="0" fontId="22" fillId="3" borderId="12" xfId="0" applyFont="1" applyFill="1" applyBorder="1" applyAlignment="1">
      <alignment horizontal="justify" vertical="center" wrapText="1"/>
    </xf>
    <xf numFmtId="0" fontId="22" fillId="0" borderId="3" xfId="0" applyFont="1" applyFill="1" applyBorder="1" applyAlignment="1">
      <alignment horizontal="center" vertical="center" wrapText="1"/>
    </xf>
    <xf numFmtId="0" fontId="22" fillId="0" borderId="1" xfId="0" applyFont="1" applyFill="1" applyBorder="1" applyAlignment="1">
      <alignment horizontal="center" vertical="center" wrapText="1"/>
    </xf>
    <xf numFmtId="0" fontId="22" fillId="0" borderId="4" xfId="0" applyFont="1" applyFill="1" applyBorder="1" applyAlignment="1">
      <alignment horizontal="center" vertical="center" wrapText="1"/>
    </xf>
    <xf numFmtId="0" fontId="22" fillId="3" borderId="11" xfId="0" applyFont="1" applyFill="1" applyBorder="1" applyAlignment="1">
      <alignment horizontal="justify" vertical="center"/>
    </xf>
    <xf numFmtId="0" fontId="22" fillId="3" borderId="12" xfId="0" applyFont="1" applyFill="1" applyBorder="1" applyAlignment="1">
      <alignment horizontal="justify" vertical="center"/>
    </xf>
    <xf numFmtId="0" fontId="3" fillId="0" borderId="1" xfId="0" applyFont="1" applyFill="1" applyBorder="1" applyAlignment="1">
      <alignment horizontal="justify" vertical="center" wrapText="1"/>
    </xf>
    <xf numFmtId="0" fontId="3" fillId="0" borderId="1" xfId="0" applyFont="1" applyFill="1" applyBorder="1" applyAlignment="1">
      <alignment horizontal="center" vertical="center" wrapText="1"/>
    </xf>
    <xf numFmtId="0" fontId="61" fillId="16" borderId="1" xfId="0" applyFont="1" applyFill="1" applyBorder="1" applyAlignment="1" applyProtection="1">
      <alignment horizontal="center" vertical="center" wrapText="1"/>
      <protection locked="0"/>
    </xf>
    <xf numFmtId="0" fontId="4" fillId="0" borderId="1" xfId="0" applyFont="1" applyFill="1" applyBorder="1" applyAlignment="1">
      <alignment horizontal="center" vertical="center" wrapText="1"/>
    </xf>
    <xf numFmtId="0" fontId="4" fillId="16" borderId="66" xfId="0" applyFont="1" applyFill="1" applyBorder="1" applyAlignment="1">
      <alignment horizontal="center" vertical="center"/>
    </xf>
    <xf numFmtId="0" fontId="4" fillId="16" borderId="48" xfId="0" applyFont="1" applyFill="1" applyBorder="1" applyAlignment="1">
      <alignment horizontal="center" vertical="center"/>
    </xf>
    <xf numFmtId="0" fontId="4" fillId="16" borderId="52" xfId="0" applyFont="1" applyFill="1" applyBorder="1" applyAlignment="1">
      <alignment horizontal="center" vertical="center"/>
    </xf>
    <xf numFmtId="0" fontId="4" fillId="17" borderId="17" xfId="0" applyFont="1" applyFill="1" applyBorder="1" applyAlignment="1">
      <alignment horizontal="center" vertical="center"/>
    </xf>
    <xf numFmtId="0" fontId="4" fillId="17" borderId="40" xfId="0" applyFont="1" applyFill="1" applyBorder="1" applyAlignment="1">
      <alignment horizontal="center" vertical="center"/>
    </xf>
    <xf numFmtId="0" fontId="4" fillId="17" borderId="3" xfId="0" applyFont="1" applyFill="1" applyBorder="1" applyAlignment="1">
      <alignment horizontal="center" vertical="center"/>
    </xf>
    <xf numFmtId="0" fontId="4" fillId="17" borderId="10" xfId="0" applyFont="1" applyFill="1" applyBorder="1" applyAlignment="1">
      <alignment horizontal="center" vertical="center"/>
    </xf>
    <xf numFmtId="0" fontId="27" fillId="0" borderId="0" xfId="0" applyFont="1" applyFill="1" applyBorder="1" applyAlignment="1">
      <alignment horizontal="center" vertical="center" wrapText="1"/>
    </xf>
    <xf numFmtId="0" fontId="0" fillId="0" borderId="0" xfId="0" applyFill="1" applyBorder="1" applyAlignment="1">
      <alignment horizontal="left" vertical="center"/>
    </xf>
    <xf numFmtId="9" fontId="4" fillId="16" borderId="3" xfId="21" applyFont="1" applyFill="1" applyBorder="1" applyAlignment="1">
      <alignment horizontal="center" vertical="center" wrapText="1"/>
    </xf>
    <xf numFmtId="9" fontId="4" fillId="16" borderId="7" xfId="21" applyFont="1" applyFill="1" applyBorder="1" applyAlignment="1">
      <alignment horizontal="center" vertical="center" wrapText="1"/>
    </xf>
    <xf numFmtId="9" fontId="4" fillId="16" borderId="65" xfId="21" applyFont="1" applyFill="1" applyBorder="1" applyAlignment="1">
      <alignment horizontal="center" vertical="center" wrapText="1"/>
    </xf>
    <xf numFmtId="0" fontId="4" fillId="16" borderId="16" xfId="0" applyFont="1" applyFill="1" applyBorder="1" applyAlignment="1">
      <alignment horizontal="center" vertical="center" wrapText="1"/>
    </xf>
    <xf numFmtId="0" fontId="4" fillId="16" borderId="8" xfId="0" applyFont="1" applyFill="1" applyBorder="1" applyAlignment="1">
      <alignment horizontal="center" vertical="center" wrapText="1"/>
    </xf>
    <xf numFmtId="0" fontId="4" fillId="16" borderId="63" xfId="0" applyFont="1" applyFill="1" applyBorder="1" applyAlignment="1">
      <alignment horizontal="center"/>
    </xf>
    <xf numFmtId="0" fontId="4" fillId="16" borderId="17" xfId="0" applyFont="1" applyFill="1" applyBorder="1" applyAlignment="1">
      <alignment horizontal="center" vertical="center"/>
    </xf>
    <xf numFmtId="0" fontId="4" fillId="16" borderId="3" xfId="0" applyFont="1" applyFill="1" applyBorder="1" applyAlignment="1">
      <alignment horizontal="center" vertical="center"/>
    </xf>
    <xf numFmtId="0" fontId="4" fillId="16" borderId="10" xfId="0" applyFont="1" applyFill="1" applyBorder="1" applyAlignment="1">
      <alignment horizontal="center" vertical="center"/>
    </xf>
    <xf numFmtId="0" fontId="4" fillId="16" borderId="26" xfId="0" applyFont="1" applyFill="1" applyBorder="1" applyAlignment="1">
      <alignment horizontal="center" vertical="center"/>
    </xf>
    <xf numFmtId="0" fontId="4" fillId="16" borderId="27" xfId="0" applyFont="1" applyFill="1" applyBorder="1" applyAlignment="1">
      <alignment horizontal="center" vertical="center"/>
    </xf>
    <xf numFmtId="0" fontId="0" fillId="0" borderId="26" xfId="0" applyFill="1" applyBorder="1" applyAlignment="1">
      <alignment horizontal="center"/>
    </xf>
    <xf numFmtId="0" fontId="0" fillId="0" borderId="27" xfId="0" applyFill="1" applyBorder="1" applyAlignment="1">
      <alignment horizontal="center"/>
    </xf>
    <xf numFmtId="0" fontId="0" fillId="0" borderId="41" xfId="0" applyFill="1" applyBorder="1" applyAlignment="1">
      <alignment horizontal="center"/>
    </xf>
    <xf numFmtId="0" fontId="0" fillId="0" borderId="29" xfId="0" applyFill="1" applyBorder="1" applyAlignment="1">
      <alignment horizontal="center"/>
    </xf>
    <xf numFmtId="0" fontId="0" fillId="0" borderId="0" xfId="0" applyFill="1" applyBorder="1" applyAlignment="1">
      <alignment horizontal="center"/>
    </xf>
    <xf numFmtId="0" fontId="0" fillId="0" borderId="30" xfId="0" applyFill="1" applyBorder="1" applyAlignment="1">
      <alignment horizontal="center"/>
    </xf>
    <xf numFmtId="0" fontId="0" fillId="0" borderId="31" xfId="0" applyFill="1" applyBorder="1" applyAlignment="1">
      <alignment horizontal="center"/>
    </xf>
    <xf numFmtId="0" fontId="0" fillId="0" borderId="32" xfId="0" applyFill="1" applyBorder="1" applyAlignment="1">
      <alignment horizontal="center"/>
    </xf>
    <xf numFmtId="0" fontId="0" fillId="0" borderId="42" xfId="0" applyFill="1" applyBorder="1" applyAlignment="1">
      <alignment horizontal="center"/>
    </xf>
    <xf numFmtId="0" fontId="35" fillId="16" borderId="68" xfId="0" applyFont="1" applyFill="1" applyBorder="1" applyAlignment="1">
      <alignment horizontal="center" vertical="center" wrapText="1"/>
    </xf>
    <xf numFmtId="0" fontId="30" fillId="3" borderId="57" xfId="0" applyFont="1" applyFill="1" applyBorder="1" applyAlignment="1">
      <alignment horizontal="left" vertical="center"/>
    </xf>
    <xf numFmtId="0" fontId="30" fillId="3" borderId="58" xfId="0" applyFont="1" applyFill="1" applyBorder="1" applyAlignment="1">
      <alignment horizontal="left" vertical="center"/>
    </xf>
    <xf numFmtId="0" fontId="30" fillId="3" borderId="59" xfId="0" applyFont="1" applyFill="1" applyBorder="1" applyAlignment="1">
      <alignment horizontal="left" vertical="center"/>
    </xf>
    <xf numFmtId="0" fontId="9" fillId="0" borderId="57" xfId="0" applyFont="1" applyFill="1" applyBorder="1" applyAlignment="1">
      <alignment horizontal="left" vertical="center" wrapText="1"/>
    </xf>
    <xf numFmtId="0" fontId="9" fillId="0" borderId="58" xfId="0" applyFont="1" applyFill="1" applyBorder="1" applyAlignment="1">
      <alignment horizontal="left" vertical="center" wrapText="1"/>
    </xf>
    <xf numFmtId="0" fontId="9" fillId="0" borderId="59" xfId="0" applyFont="1" applyFill="1" applyBorder="1" applyAlignment="1">
      <alignment horizontal="left" vertical="center" wrapText="1"/>
    </xf>
    <xf numFmtId="0" fontId="4" fillId="16" borderId="3" xfId="0" applyFont="1" applyFill="1" applyBorder="1" applyAlignment="1">
      <alignment horizontal="center" vertical="top" wrapText="1"/>
    </xf>
    <xf numFmtId="0" fontId="4" fillId="16" borderId="1" xfId="0" applyFont="1" applyFill="1" applyBorder="1" applyAlignment="1">
      <alignment horizontal="center" vertical="top" wrapText="1"/>
    </xf>
    <xf numFmtId="0" fontId="4" fillId="16" borderId="2" xfId="0" applyFont="1" applyFill="1" applyBorder="1" applyAlignment="1">
      <alignment horizontal="center" vertical="top" wrapText="1"/>
    </xf>
    <xf numFmtId="0" fontId="9" fillId="16" borderId="57" xfId="0" applyFont="1" applyFill="1" applyBorder="1" applyAlignment="1">
      <alignment horizontal="center" vertical="center" wrapText="1"/>
    </xf>
    <xf numFmtId="0" fontId="9" fillId="16" borderId="58" xfId="0" applyFont="1" applyFill="1" applyBorder="1" applyAlignment="1">
      <alignment horizontal="center" vertical="center" wrapText="1"/>
    </xf>
    <xf numFmtId="0" fontId="9" fillId="16" borderId="59" xfId="0" applyFont="1" applyFill="1" applyBorder="1" applyAlignment="1">
      <alignment horizontal="center" vertical="center" wrapText="1"/>
    </xf>
    <xf numFmtId="0" fontId="4" fillId="16" borderId="43" xfId="0" applyFont="1" applyFill="1" applyBorder="1" applyAlignment="1">
      <alignment horizontal="center" vertical="center"/>
    </xf>
    <xf numFmtId="0" fontId="4" fillId="16" borderId="5" xfId="0" applyFont="1" applyFill="1" applyBorder="1" applyAlignment="1">
      <alignment horizontal="center" vertical="center"/>
    </xf>
    <xf numFmtId="0" fontId="4" fillId="16" borderId="22" xfId="0" applyFont="1" applyFill="1" applyBorder="1" applyAlignment="1">
      <alignment horizontal="center" vertical="center"/>
    </xf>
    <xf numFmtId="176" fontId="23" fillId="16" borderId="71" xfId="0" applyNumberFormat="1" applyFont="1" applyFill="1" applyBorder="1" applyAlignment="1">
      <alignment horizontal="center"/>
    </xf>
    <xf numFmtId="176" fontId="23" fillId="16" borderId="0" xfId="0" applyNumberFormat="1" applyFont="1" applyFill="1" applyBorder="1" applyAlignment="1">
      <alignment horizontal="center"/>
    </xf>
    <xf numFmtId="176" fontId="23" fillId="16" borderId="9" xfId="0" applyNumberFormat="1" applyFont="1" applyFill="1" applyBorder="1" applyAlignment="1">
      <alignment horizontal="center"/>
    </xf>
    <xf numFmtId="176" fontId="23" fillId="16" borderId="47" xfId="0" applyNumberFormat="1" applyFont="1" applyFill="1" applyBorder="1" applyAlignment="1">
      <alignment horizontal="center"/>
    </xf>
    <xf numFmtId="176" fontId="23" fillId="16" borderId="48" xfId="0" applyNumberFormat="1" applyFont="1" applyFill="1" applyBorder="1" applyAlignment="1">
      <alignment horizontal="center"/>
    </xf>
    <xf numFmtId="176" fontId="23" fillId="16" borderId="49" xfId="0" applyNumberFormat="1" applyFont="1" applyFill="1" applyBorder="1" applyAlignment="1">
      <alignment horizontal="center"/>
    </xf>
    <xf numFmtId="0" fontId="54" fillId="0" borderId="3" xfId="0" applyFont="1" applyFill="1" applyBorder="1" applyAlignment="1">
      <alignment horizontal="left" vertical="top" wrapText="1"/>
    </xf>
    <xf numFmtId="0" fontId="67" fillId="0" borderId="1" xfId="0" applyFont="1" applyFill="1" applyBorder="1" applyAlignment="1">
      <alignment vertical="top"/>
    </xf>
    <xf numFmtId="0" fontId="67" fillId="0" borderId="4" xfId="0" applyFont="1" applyFill="1" applyBorder="1" applyAlignment="1">
      <alignment vertical="top"/>
    </xf>
    <xf numFmtId="0" fontId="52" fillId="0" borderId="3" xfId="0" applyFont="1" applyFill="1" applyBorder="1" applyAlignment="1">
      <alignment horizontal="justify" vertical="center" wrapText="1"/>
    </xf>
    <xf numFmtId="0" fontId="52" fillId="0" borderId="1" xfId="0" applyFont="1" applyFill="1" applyBorder="1" applyAlignment="1">
      <alignment horizontal="justify" vertical="center"/>
    </xf>
    <xf numFmtId="0" fontId="52" fillId="0" borderId="4" xfId="0" applyFont="1" applyFill="1" applyBorder="1" applyAlignment="1">
      <alignment horizontal="justify" vertical="center"/>
    </xf>
    <xf numFmtId="0" fontId="18" fillId="0" borderId="1" xfId="16" applyFont="1" applyFill="1" applyBorder="1" applyAlignment="1">
      <alignment horizontal="center" vertical="center" wrapText="1"/>
    </xf>
    <xf numFmtId="10" fontId="20" fillId="0" borderId="3" xfId="0" applyNumberFormat="1" applyFont="1" applyFill="1" applyBorder="1" applyAlignment="1" applyProtection="1">
      <alignment horizontal="center" vertical="center" wrapText="1"/>
      <protection locked="0"/>
    </xf>
    <xf numFmtId="10" fontId="20" fillId="0" borderId="1" xfId="0" applyNumberFormat="1" applyFont="1" applyFill="1" applyBorder="1" applyAlignment="1" applyProtection="1">
      <alignment horizontal="center" vertical="center" wrapText="1"/>
      <protection locked="0"/>
    </xf>
    <xf numFmtId="0" fontId="32" fillId="16" borderId="17" xfId="0" applyFont="1" applyFill="1" applyBorder="1" applyAlignment="1">
      <alignment horizontal="center" vertical="center" wrapText="1"/>
    </xf>
    <xf numFmtId="0" fontId="32" fillId="16" borderId="3" xfId="0" applyFont="1" applyFill="1" applyBorder="1" applyAlignment="1">
      <alignment horizontal="center" vertical="center" wrapText="1"/>
    </xf>
    <xf numFmtId="0" fontId="32" fillId="16" borderId="10" xfId="0" applyFont="1" applyFill="1" applyBorder="1" applyAlignment="1">
      <alignment horizontal="center" vertical="center" wrapText="1"/>
    </xf>
    <xf numFmtId="0" fontId="35" fillId="16" borderId="18" xfId="0" applyFont="1" applyFill="1" applyBorder="1" applyAlignment="1">
      <alignment horizontal="center" vertical="center" wrapText="1"/>
    </xf>
    <xf numFmtId="0" fontId="35" fillId="16" borderId="1" xfId="0" applyFont="1" applyFill="1" applyBorder="1" applyAlignment="1">
      <alignment horizontal="center" vertical="center" wrapText="1"/>
    </xf>
    <xf numFmtId="0" fontId="35" fillId="16" borderId="11" xfId="0" applyFont="1" applyFill="1" applyBorder="1" applyAlignment="1">
      <alignment horizontal="center" vertical="center" wrapText="1"/>
    </xf>
    <xf numFmtId="0" fontId="2" fillId="16" borderId="3" xfId="16" applyFont="1" applyFill="1" applyBorder="1" applyAlignment="1">
      <alignment horizontal="center" vertical="center" wrapText="1"/>
    </xf>
    <xf numFmtId="0" fontId="2" fillId="16" borderId="4" xfId="16" applyFont="1" applyFill="1" applyBorder="1" applyAlignment="1">
      <alignment horizontal="center" vertical="center" wrapText="1"/>
    </xf>
    <xf numFmtId="0" fontId="14" fillId="16" borderId="16" xfId="16" applyFont="1" applyFill="1" applyBorder="1" applyAlignment="1">
      <alignment horizontal="center" vertical="center" wrapText="1"/>
    </xf>
    <xf numFmtId="0" fontId="14" fillId="16" borderId="40" xfId="16" applyFont="1" applyFill="1" applyBorder="1" applyAlignment="1">
      <alignment horizontal="center" vertical="center" wrapText="1"/>
    </xf>
    <xf numFmtId="0" fontId="9" fillId="16" borderId="50" xfId="0" applyFont="1" applyFill="1" applyBorder="1" applyAlignment="1">
      <alignment horizontal="left" vertical="center" wrapText="1"/>
    </xf>
    <xf numFmtId="0" fontId="9" fillId="16" borderId="33" xfId="0" applyFont="1" applyFill="1" applyBorder="1" applyAlignment="1">
      <alignment horizontal="left" vertical="center" wrapText="1"/>
    </xf>
    <xf numFmtId="0" fontId="9" fillId="16" borderId="34" xfId="0" applyFont="1" applyFill="1" applyBorder="1" applyAlignment="1">
      <alignment horizontal="left" vertical="center" wrapText="1"/>
    </xf>
    <xf numFmtId="0" fontId="9" fillId="3" borderId="26" xfId="0" applyFont="1" applyFill="1" applyBorder="1" applyAlignment="1">
      <alignment horizontal="left" vertical="center" wrapText="1"/>
    </xf>
    <xf numFmtId="0" fontId="9" fillId="3" borderId="27" xfId="0" applyFont="1" applyFill="1" applyBorder="1" applyAlignment="1">
      <alignment horizontal="left" vertical="center" wrapText="1"/>
    </xf>
    <xf numFmtId="0" fontId="9" fillId="3" borderId="41" xfId="0" applyFont="1" applyFill="1" applyBorder="1" applyAlignment="1">
      <alignment horizontal="left" vertical="center" wrapText="1"/>
    </xf>
    <xf numFmtId="0" fontId="9" fillId="3" borderId="57" xfId="0" applyFont="1" applyFill="1" applyBorder="1" applyAlignment="1">
      <alignment horizontal="left" vertical="center" wrapText="1"/>
    </xf>
    <xf numFmtId="0" fontId="9" fillId="3" borderId="58" xfId="0" applyFont="1" applyFill="1" applyBorder="1" applyAlignment="1">
      <alignment horizontal="left" vertical="center" wrapText="1"/>
    </xf>
    <xf numFmtId="0" fontId="9" fillId="3" borderId="59" xfId="0" applyFont="1" applyFill="1" applyBorder="1" applyAlignment="1">
      <alignment horizontal="left" vertical="center" wrapText="1"/>
    </xf>
    <xf numFmtId="0" fontId="9" fillId="16" borderId="36" xfId="0" applyFont="1" applyFill="1" applyBorder="1" applyAlignment="1">
      <alignment horizontal="left" vertical="center" wrapText="1"/>
    </xf>
    <xf numFmtId="0" fontId="2" fillId="16" borderId="26" xfId="16" applyFont="1" applyFill="1" applyBorder="1" applyAlignment="1">
      <alignment horizontal="center" vertical="center" wrapText="1"/>
    </xf>
    <xf numFmtId="0" fontId="2" fillId="16" borderId="29" xfId="16" applyFont="1" applyFill="1" applyBorder="1" applyAlignment="1">
      <alignment horizontal="center" vertical="center" wrapText="1"/>
    </xf>
    <xf numFmtId="0" fontId="30" fillId="3" borderId="50" xfId="0" applyFont="1" applyFill="1" applyBorder="1" applyAlignment="1">
      <alignment horizontal="left" vertical="center" wrapText="1"/>
    </xf>
    <xf numFmtId="0" fontId="30" fillId="3" borderId="51" xfId="0" applyFont="1" applyFill="1" applyBorder="1" applyAlignment="1">
      <alignment horizontal="left" vertical="center" wrapText="1"/>
    </xf>
    <xf numFmtId="0" fontId="2" fillId="16" borderId="38" xfId="16" applyFont="1" applyFill="1" applyBorder="1" applyAlignment="1">
      <alignment horizontal="center" vertical="center" wrapText="1"/>
    </xf>
    <xf numFmtId="0" fontId="2" fillId="16" borderId="39" xfId="16" applyFont="1" applyFill="1" applyBorder="1" applyAlignment="1">
      <alignment horizontal="center" vertical="center" wrapText="1"/>
    </xf>
    <xf numFmtId="0" fontId="18" fillId="0" borderId="2" xfId="16" applyFont="1" applyFill="1" applyBorder="1" applyAlignment="1">
      <alignment horizontal="center" vertical="center" wrapText="1"/>
    </xf>
    <xf numFmtId="0" fontId="18" fillId="0" borderId="5" xfId="16" applyFont="1" applyFill="1" applyBorder="1" applyAlignment="1">
      <alignment horizontal="center" vertical="center" wrapText="1"/>
    </xf>
    <xf numFmtId="0" fontId="18" fillId="0" borderId="5" xfId="16" applyFont="1" applyFill="1" applyBorder="1" applyAlignment="1">
      <alignment horizontal="justify" vertical="top" wrapText="1"/>
    </xf>
    <xf numFmtId="0" fontId="18" fillId="0" borderId="1" xfId="16" applyFont="1" applyFill="1" applyBorder="1" applyAlignment="1">
      <alignment horizontal="justify" vertical="top" wrapText="1"/>
    </xf>
    <xf numFmtId="0" fontId="20" fillId="0" borderId="3" xfId="0" applyFont="1" applyBorder="1" applyAlignment="1" applyProtection="1">
      <alignment horizontal="center" vertical="center" wrapText="1"/>
      <protection locked="0"/>
    </xf>
    <xf numFmtId="0" fontId="20" fillId="0" borderId="1" xfId="0" applyFont="1" applyBorder="1" applyAlignment="1" applyProtection="1">
      <alignment horizontal="center" vertical="center" wrapText="1"/>
      <protection locked="0"/>
    </xf>
    <xf numFmtId="0" fontId="20" fillId="0" borderId="5" xfId="0" applyFont="1" applyBorder="1" applyAlignment="1" applyProtection="1">
      <alignment horizontal="center" vertical="center" wrapText="1"/>
      <protection locked="0"/>
    </xf>
    <xf numFmtId="0" fontId="18" fillId="0" borderId="23" xfId="16" applyFont="1" applyFill="1" applyBorder="1" applyAlignment="1">
      <alignment horizontal="justify" vertical="top" wrapText="1"/>
    </xf>
    <xf numFmtId="0" fontId="18" fillId="0" borderId="22" xfId="16" applyFont="1" applyFill="1" applyBorder="1" applyAlignment="1">
      <alignment horizontal="justify" vertical="top" wrapText="1"/>
    </xf>
    <xf numFmtId="10" fontId="18" fillId="0" borderId="3" xfId="0" applyNumberFormat="1" applyFont="1" applyFill="1" applyBorder="1" applyAlignment="1" applyProtection="1">
      <alignment horizontal="center" vertical="center" wrapText="1"/>
      <protection locked="0"/>
    </xf>
    <xf numFmtId="10" fontId="18" fillId="0" borderId="1" xfId="0" applyNumberFormat="1" applyFont="1" applyFill="1" applyBorder="1" applyAlignment="1" applyProtection="1">
      <alignment horizontal="center" vertical="center" wrapText="1"/>
      <protection locked="0"/>
    </xf>
    <xf numFmtId="0" fontId="18" fillId="0" borderId="3" xfId="16" applyFont="1" applyFill="1" applyBorder="1" applyAlignment="1">
      <alignment horizontal="center" vertical="center" wrapText="1"/>
    </xf>
    <xf numFmtId="10" fontId="18" fillId="0" borderId="5" xfId="0" applyNumberFormat="1" applyFont="1" applyFill="1" applyBorder="1" applyAlignment="1" applyProtection="1">
      <alignment horizontal="center" vertical="center" wrapText="1"/>
      <protection locked="0"/>
    </xf>
    <xf numFmtId="0" fontId="49" fillId="0" borderId="20" xfId="16" applyFont="1" applyFill="1" applyBorder="1" applyAlignment="1">
      <alignment horizontal="justify" vertical="top" wrapText="1"/>
    </xf>
    <xf numFmtId="0" fontId="49" fillId="0" borderId="22" xfId="16" applyFont="1" applyFill="1" applyBorder="1" applyAlignment="1">
      <alignment horizontal="justify" vertical="top" wrapText="1"/>
    </xf>
    <xf numFmtId="0" fontId="20" fillId="0" borderId="2" xfId="0" applyFont="1" applyBorder="1" applyAlignment="1" applyProtection="1">
      <alignment horizontal="center" vertical="center" wrapText="1"/>
      <protection locked="0"/>
    </xf>
    <xf numFmtId="0" fontId="18" fillId="0" borderId="3" xfId="16" applyFont="1" applyFill="1" applyBorder="1" applyAlignment="1">
      <alignment horizontal="justify" vertical="top" wrapText="1"/>
    </xf>
    <xf numFmtId="0" fontId="18" fillId="0" borderId="2" xfId="16" applyFont="1" applyFill="1" applyBorder="1" applyAlignment="1">
      <alignment horizontal="justify" vertical="top" wrapText="1"/>
    </xf>
    <xf numFmtId="0" fontId="20" fillId="3" borderId="1" xfId="0" applyFont="1" applyFill="1" applyBorder="1" applyAlignment="1" applyProtection="1">
      <alignment horizontal="center" vertical="center" wrapText="1"/>
      <protection locked="0"/>
    </xf>
    <xf numFmtId="0" fontId="18" fillId="0" borderId="4" xfId="16" applyFont="1" applyFill="1" applyBorder="1" applyAlignment="1">
      <alignment horizontal="center" vertical="center" wrapText="1"/>
    </xf>
    <xf numFmtId="0" fontId="49" fillId="0" borderId="11" xfId="16" applyFont="1" applyFill="1" applyBorder="1" applyAlignment="1">
      <alignment horizontal="justify" vertical="top" wrapText="1"/>
    </xf>
    <xf numFmtId="0" fontId="49" fillId="0" borderId="11" xfId="16" applyFont="1" applyFill="1" applyBorder="1" applyAlignment="1">
      <alignment horizontal="justify" vertical="top"/>
    </xf>
    <xf numFmtId="0" fontId="49" fillId="0" borderId="24" xfId="16" applyFont="1" applyFill="1" applyBorder="1" applyAlignment="1">
      <alignment horizontal="justify" vertical="top" wrapText="1"/>
    </xf>
    <xf numFmtId="0" fontId="18" fillId="0" borderId="5" xfId="16" applyFont="1" applyFill="1" applyBorder="1" applyAlignment="1">
      <alignment horizontal="left" vertical="top" wrapText="1"/>
    </xf>
    <xf numFmtId="0" fontId="18" fillId="0" borderId="1" xfId="16" applyFont="1" applyFill="1" applyBorder="1" applyAlignment="1">
      <alignment horizontal="left" vertical="top" wrapText="1"/>
    </xf>
    <xf numFmtId="0" fontId="2" fillId="16" borderId="15" xfId="16" applyFont="1" applyFill="1" applyBorder="1" applyAlignment="1">
      <alignment horizontal="center" vertical="center" wrapText="1"/>
    </xf>
    <xf numFmtId="0" fontId="49" fillId="0" borderId="75" xfId="0" applyFont="1" applyFill="1" applyBorder="1" applyAlignment="1">
      <alignment horizontal="left" vertical="top" wrapText="1"/>
    </xf>
    <xf numFmtId="0" fontId="18" fillId="0" borderId="74" xfId="0" applyFont="1" applyFill="1" applyBorder="1"/>
    <xf numFmtId="0" fontId="18" fillId="0" borderId="75" xfId="0" applyFont="1" applyFill="1" applyBorder="1" applyAlignment="1">
      <alignment horizontal="left" vertical="top" wrapText="1"/>
    </xf>
    <xf numFmtId="0" fontId="18" fillId="0" borderId="25" xfId="16" applyFont="1" applyFill="1" applyBorder="1" applyAlignment="1">
      <alignment horizontal="justify" vertical="top" wrapText="1"/>
    </xf>
    <xf numFmtId="0" fontId="18" fillId="0" borderId="39" xfId="16" applyFont="1" applyFill="1" applyBorder="1" applyAlignment="1">
      <alignment horizontal="justify" vertical="top" wrapText="1"/>
    </xf>
    <xf numFmtId="0" fontId="18" fillId="0" borderId="2" xfId="16" applyFont="1" applyFill="1" applyBorder="1" applyAlignment="1">
      <alignment horizontal="center" wrapText="1"/>
    </xf>
    <xf numFmtId="0" fontId="18" fillId="0" borderId="5" xfId="16" applyFont="1" applyFill="1" applyBorder="1" applyAlignment="1">
      <alignment horizontal="center" wrapText="1"/>
    </xf>
    <xf numFmtId="0" fontId="49" fillId="0" borderId="20" xfId="16" applyFont="1" applyFill="1" applyBorder="1" applyAlignment="1">
      <alignment horizontal="center" vertical="top" wrapText="1"/>
    </xf>
    <xf numFmtId="0" fontId="49" fillId="0" borderId="24" xfId="16" applyFont="1" applyFill="1" applyBorder="1" applyAlignment="1">
      <alignment horizontal="center" vertical="top" wrapText="1"/>
    </xf>
    <xf numFmtId="0" fontId="49" fillId="0" borderId="1" xfId="16" applyFont="1" applyFill="1" applyBorder="1" applyAlignment="1">
      <alignment horizontal="center" vertical="top" wrapText="1"/>
    </xf>
    <xf numFmtId="0" fontId="49" fillId="0" borderId="20" xfId="16" applyFont="1" applyFill="1" applyBorder="1" applyAlignment="1">
      <alignment horizontal="justify" vertical="center" wrapText="1"/>
    </xf>
    <xf numFmtId="0" fontId="49" fillId="0" borderId="22" xfId="16" applyFont="1" applyFill="1" applyBorder="1" applyAlignment="1">
      <alignment horizontal="justify" vertical="center"/>
    </xf>
    <xf numFmtId="10" fontId="20" fillId="0" borderId="5" xfId="0" applyNumberFormat="1" applyFont="1" applyFill="1" applyBorder="1" applyAlignment="1" applyProtection="1">
      <alignment horizontal="center" vertical="center" wrapText="1"/>
      <protection locked="0"/>
    </xf>
    <xf numFmtId="0" fontId="18" fillId="0" borderId="5" xfId="16" applyFont="1" applyFill="1" applyBorder="1" applyAlignment="1">
      <alignment horizontal="left" vertical="center" wrapText="1"/>
    </xf>
    <xf numFmtId="0" fontId="18" fillId="0" borderId="1" xfId="16" applyFont="1" applyFill="1" applyBorder="1" applyAlignment="1">
      <alignment horizontal="left" vertical="center" wrapText="1"/>
    </xf>
    <xf numFmtId="0" fontId="71" fillId="0" borderId="20" xfId="16" applyFont="1" applyFill="1" applyBorder="1" applyAlignment="1">
      <alignment horizontal="justify" vertical="top" wrapText="1"/>
    </xf>
    <xf numFmtId="0" fontId="71" fillId="0" borderId="22" xfId="16" applyFont="1" applyFill="1" applyBorder="1" applyAlignment="1">
      <alignment horizontal="justify" vertical="top" wrapText="1"/>
    </xf>
    <xf numFmtId="0" fontId="18" fillId="0" borderId="38" xfId="16" applyFont="1" applyFill="1" applyBorder="1" applyAlignment="1">
      <alignment horizontal="center" vertical="center" wrapText="1"/>
    </xf>
    <xf numFmtId="0" fontId="18" fillId="0" borderId="25" xfId="16" applyFont="1" applyFill="1" applyBorder="1" applyAlignment="1">
      <alignment horizontal="center" vertical="center" wrapText="1"/>
    </xf>
    <xf numFmtId="10" fontId="20" fillId="0" borderId="38" xfId="0" applyNumberFormat="1" applyFont="1" applyFill="1" applyBorder="1" applyAlignment="1" applyProtection="1">
      <alignment horizontal="center" vertical="center" wrapText="1"/>
      <protection locked="0"/>
    </xf>
    <xf numFmtId="10" fontId="20" fillId="0" borderId="25" xfId="0" applyNumberFormat="1" applyFont="1" applyFill="1" applyBorder="1" applyAlignment="1" applyProtection="1">
      <alignment horizontal="center" vertical="center" wrapText="1"/>
      <protection locked="0"/>
    </xf>
    <xf numFmtId="0" fontId="20" fillId="0" borderId="4" xfId="0" applyFont="1" applyBorder="1" applyAlignment="1" applyProtection="1">
      <alignment horizontal="center" vertical="center" wrapText="1"/>
      <protection locked="0"/>
    </xf>
    <xf numFmtId="10" fontId="20" fillId="0" borderId="4" xfId="0" applyNumberFormat="1" applyFont="1" applyFill="1" applyBorder="1" applyAlignment="1" applyProtection="1">
      <alignment horizontal="center" vertical="center" wrapText="1"/>
      <protection locked="0"/>
    </xf>
    <xf numFmtId="0" fontId="18" fillId="0" borderId="53" xfId="16" applyFont="1" applyFill="1" applyBorder="1" applyAlignment="1">
      <alignment horizontal="justify" vertical="top" wrapText="1"/>
    </xf>
    <xf numFmtId="0" fontId="49" fillId="0" borderId="73" xfId="0" applyFont="1" applyFill="1" applyBorder="1" applyAlignment="1">
      <alignment horizontal="left" vertical="top" wrapText="1"/>
    </xf>
    <xf numFmtId="0" fontId="14" fillId="16" borderId="18" xfId="0" applyFont="1" applyFill="1" applyBorder="1" applyAlignment="1">
      <alignment horizontal="center" vertical="center" wrapText="1"/>
    </xf>
    <xf numFmtId="0" fontId="14" fillId="16" borderId="1" xfId="0" applyFont="1" applyFill="1" applyBorder="1" applyAlignment="1">
      <alignment horizontal="center" vertical="center" wrapText="1"/>
    </xf>
    <xf numFmtId="0" fontId="14" fillId="16" borderId="19" xfId="0" applyFont="1" applyFill="1" applyBorder="1" applyAlignment="1">
      <alignment horizontal="center" vertical="center" wrapText="1"/>
    </xf>
    <xf numFmtId="0" fontId="14" fillId="16" borderId="4" xfId="0" applyFont="1" applyFill="1" applyBorder="1" applyAlignment="1">
      <alignment horizontal="center" vertical="center" wrapText="1"/>
    </xf>
    <xf numFmtId="0" fontId="7" fillId="0" borderId="1" xfId="0" applyFont="1" applyBorder="1" applyAlignment="1">
      <alignment vertical="center" wrapText="1"/>
    </xf>
    <xf numFmtId="0" fontId="20" fillId="0" borderId="8" xfId="0" applyFont="1" applyBorder="1" applyAlignment="1">
      <alignment vertical="center" wrapText="1"/>
    </xf>
    <xf numFmtId="0" fontId="0" fillId="0" borderId="11" xfId="0" applyBorder="1" applyAlignment="1">
      <alignment horizontal="center"/>
    </xf>
    <xf numFmtId="0" fontId="3" fillId="0" borderId="5" xfId="0" applyFont="1" applyBorder="1" applyAlignment="1">
      <alignment horizontal="justify" vertical="center" wrapText="1"/>
    </xf>
    <xf numFmtId="0" fontId="3" fillId="0" borderId="1" xfId="0" applyFont="1" applyBorder="1" applyAlignment="1">
      <alignment horizontal="justify" vertical="center" wrapText="1"/>
    </xf>
    <xf numFmtId="0" fontId="14" fillId="17" borderId="1" xfId="0" applyFont="1" applyFill="1" applyBorder="1" applyAlignment="1">
      <alignment horizontal="center" vertical="center" wrapText="1"/>
    </xf>
    <xf numFmtId="0" fontId="18" fillId="3" borderId="1" xfId="0" applyFont="1" applyFill="1" applyBorder="1" applyAlignment="1">
      <alignment vertical="center" wrapText="1"/>
    </xf>
    <xf numFmtId="0" fontId="18" fillId="3" borderId="5" xfId="0" applyFont="1" applyFill="1" applyBorder="1" applyAlignment="1">
      <alignment horizontal="center" vertical="center" wrapText="1"/>
    </xf>
    <xf numFmtId="0" fontId="18" fillId="3" borderId="1" xfId="0" applyFont="1" applyFill="1" applyBorder="1" applyAlignment="1">
      <alignment horizontal="center" vertical="center" wrapText="1"/>
    </xf>
    <xf numFmtId="0" fontId="7" fillId="0" borderId="5" xfId="0" applyFont="1" applyBorder="1" applyAlignment="1">
      <alignment vertical="center" wrapText="1"/>
    </xf>
    <xf numFmtId="0" fontId="18" fillId="0" borderId="21" xfId="0" applyFont="1" applyBorder="1" applyAlignment="1">
      <alignment horizontal="center" vertical="center" wrapText="1"/>
    </xf>
    <xf numFmtId="0" fontId="18" fillId="0" borderId="14" xfId="0" applyFont="1" applyBorder="1" applyAlignment="1">
      <alignment horizontal="center" vertical="center" wrapText="1"/>
    </xf>
    <xf numFmtId="0" fontId="18" fillId="0" borderId="43" xfId="0" applyFont="1" applyBorder="1" applyAlignment="1">
      <alignment horizontal="center" vertical="center" wrapText="1"/>
    </xf>
    <xf numFmtId="0" fontId="3" fillId="0" borderId="3" xfId="0" applyFont="1" applyBorder="1" applyAlignment="1">
      <alignment horizontal="justify" vertical="center" wrapText="1"/>
    </xf>
    <xf numFmtId="0" fontId="3" fillId="0" borderId="4" xfId="0" applyFont="1" applyBorder="1" applyAlignment="1">
      <alignment horizontal="justify" vertical="center" wrapText="1"/>
    </xf>
    <xf numFmtId="0" fontId="18" fillId="0" borderId="1" xfId="0" applyFont="1" applyBorder="1" applyAlignment="1">
      <alignment vertical="center" wrapText="1"/>
    </xf>
    <xf numFmtId="0" fontId="18" fillId="3" borderId="18" xfId="0" applyFont="1" applyFill="1" applyBorder="1" applyAlignment="1">
      <alignment vertical="center" wrapText="1"/>
    </xf>
    <xf numFmtId="0" fontId="3" fillId="0" borderId="2" xfId="0" applyFont="1" applyBorder="1" applyAlignment="1">
      <alignment horizontal="justify" vertical="center" wrapText="1"/>
    </xf>
    <xf numFmtId="0" fontId="7" fillId="0" borderId="2" xfId="0" applyFont="1" applyBorder="1" applyAlignment="1">
      <alignment horizontal="center" vertical="center" wrapText="1"/>
    </xf>
    <xf numFmtId="0" fontId="7" fillId="0" borderId="25" xfId="0" applyFont="1" applyBorder="1" applyAlignment="1">
      <alignment horizontal="center" vertical="center" wrapText="1"/>
    </xf>
    <xf numFmtId="0" fontId="7" fillId="0" borderId="5" xfId="0" applyFont="1" applyBorder="1" applyAlignment="1">
      <alignment horizontal="center" vertical="center" wrapText="1"/>
    </xf>
    <xf numFmtId="0" fontId="7" fillId="0" borderId="1" xfId="0" applyFont="1" applyBorder="1" applyAlignment="1">
      <alignment horizontal="center" vertical="center" wrapText="1"/>
    </xf>
    <xf numFmtId="0" fontId="18" fillId="3" borderId="21" xfId="0" applyFont="1" applyFill="1" applyBorder="1" applyAlignment="1">
      <alignment vertical="center" wrapText="1"/>
    </xf>
    <xf numFmtId="0" fontId="18" fillId="3" borderId="14" xfId="0" applyFont="1" applyFill="1" applyBorder="1" applyAlignment="1">
      <alignment vertical="center" wrapText="1"/>
    </xf>
    <xf numFmtId="0" fontId="18" fillId="3" borderId="43" xfId="0" applyFont="1" applyFill="1" applyBorder="1" applyAlignment="1">
      <alignment vertical="center" wrapText="1"/>
    </xf>
    <xf numFmtId="0" fontId="18" fillId="3" borderId="2" xfId="0" applyFont="1" applyFill="1" applyBorder="1" applyAlignment="1">
      <alignment horizontal="center" vertical="center" wrapText="1"/>
    </xf>
    <xf numFmtId="0" fontId="18" fillId="3" borderId="25" xfId="0" applyFont="1" applyFill="1" applyBorder="1" applyAlignment="1">
      <alignment horizontal="center" vertical="center" wrapText="1"/>
    </xf>
    <xf numFmtId="0" fontId="18" fillId="0" borderId="1" xfId="0" applyFont="1" applyBorder="1" applyAlignment="1">
      <alignment horizontal="center" vertical="center" wrapText="1"/>
    </xf>
    <xf numFmtId="0" fontId="18" fillId="3" borderId="18" xfId="0" applyFont="1" applyFill="1" applyBorder="1" applyAlignment="1">
      <alignment horizontal="center" vertical="center" wrapText="1"/>
    </xf>
    <xf numFmtId="0" fontId="3" fillId="0" borderId="38"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39" xfId="0" applyFont="1" applyBorder="1" applyAlignment="1">
      <alignment horizontal="center" vertical="center" wrapText="1"/>
    </xf>
    <xf numFmtId="3" fontId="3" fillId="3" borderId="2" xfId="0" applyNumberFormat="1" applyFont="1" applyFill="1" applyBorder="1" applyAlignment="1">
      <alignment horizontal="center" vertical="center" wrapText="1"/>
    </xf>
    <xf numFmtId="3" fontId="3" fillId="3" borderId="25" xfId="0" applyNumberFormat="1" applyFont="1" applyFill="1" applyBorder="1" applyAlignment="1">
      <alignment horizontal="center" vertical="center" wrapText="1"/>
    </xf>
    <xf numFmtId="3" fontId="3" fillId="3" borderId="5" xfId="0" applyNumberFormat="1" applyFont="1" applyFill="1" applyBorder="1" applyAlignment="1">
      <alignment horizontal="center" vertical="center" wrapText="1"/>
    </xf>
    <xf numFmtId="3" fontId="3" fillId="3" borderId="20" xfId="0" applyNumberFormat="1" applyFont="1" applyFill="1" applyBorder="1" applyAlignment="1">
      <alignment horizontal="center" vertical="center" wrapText="1"/>
    </xf>
    <xf numFmtId="3" fontId="3" fillId="3" borderId="24" xfId="0" applyNumberFormat="1" applyFont="1" applyFill="1" applyBorder="1" applyAlignment="1">
      <alignment horizontal="center" vertical="center" wrapText="1"/>
    </xf>
    <xf numFmtId="3" fontId="3" fillId="3" borderId="22" xfId="0" applyNumberFormat="1" applyFont="1" applyFill="1" applyBorder="1" applyAlignment="1">
      <alignment horizontal="center" vertical="center" wrapText="1"/>
    </xf>
    <xf numFmtId="0" fontId="18" fillId="0" borderId="20" xfId="0" applyFont="1" applyBorder="1" applyAlignment="1">
      <alignment horizontal="center" vertical="center" wrapText="1"/>
    </xf>
    <xf numFmtId="0" fontId="18" fillId="0" borderId="24" xfId="0" applyFont="1" applyBorder="1" applyAlignment="1">
      <alignment horizontal="center" vertical="center" wrapText="1"/>
    </xf>
    <xf numFmtId="0" fontId="18" fillId="0" borderId="22" xfId="0" applyFont="1" applyBorder="1" applyAlignment="1">
      <alignment horizontal="center" vertical="center" wrapText="1"/>
    </xf>
    <xf numFmtId="0" fontId="7" fillId="0" borderId="2" xfId="0" applyFont="1" applyBorder="1" applyAlignment="1">
      <alignment vertical="center" wrapText="1"/>
    </xf>
    <xf numFmtId="0" fontId="18" fillId="3" borderId="7" xfId="0" applyFont="1" applyFill="1" applyBorder="1" applyAlignment="1">
      <alignment vertical="center" wrapText="1"/>
    </xf>
    <xf numFmtId="0" fontId="18" fillId="3" borderId="63" xfId="0" applyFont="1" applyFill="1" applyBorder="1" applyAlignment="1">
      <alignment horizontal="center" vertical="center" wrapText="1"/>
    </xf>
    <xf numFmtId="0" fontId="18" fillId="3" borderId="65" xfId="0" applyFont="1" applyFill="1" applyBorder="1" applyAlignment="1">
      <alignment horizontal="center" vertical="center" wrapText="1"/>
    </xf>
    <xf numFmtId="0" fontId="18" fillId="3" borderId="71" xfId="0" applyFont="1" applyFill="1" applyBorder="1" applyAlignment="1">
      <alignment horizontal="center" vertical="center" wrapText="1"/>
    </xf>
    <xf numFmtId="0" fontId="18" fillId="3" borderId="9" xfId="0" applyFont="1" applyFill="1" applyBorder="1" applyAlignment="1">
      <alignment horizontal="center" vertical="center" wrapText="1"/>
    </xf>
    <xf numFmtId="0" fontId="18" fillId="3" borderId="47" xfId="0" applyFont="1" applyFill="1" applyBorder="1" applyAlignment="1">
      <alignment horizontal="center" vertical="center" wrapText="1"/>
    </xf>
    <xf numFmtId="0" fontId="18" fillId="3" borderId="49" xfId="0" applyFont="1" applyFill="1" applyBorder="1" applyAlignment="1">
      <alignment horizontal="center" vertical="center" wrapText="1"/>
    </xf>
    <xf numFmtId="0" fontId="18" fillId="3" borderId="20" xfId="0" applyFont="1" applyFill="1" applyBorder="1" applyAlignment="1">
      <alignment horizontal="center" vertical="center" wrapText="1"/>
    </xf>
    <xf numFmtId="0" fontId="18" fillId="3" borderId="24" xfId="0" applyFont="1" applyFill="1" applyBorder="1" applyAlignment="1">
      <alignment horizontal="center" vertical="center" wrapText="1"/>
    </xf>
    <xf numFmtId="0" fontId="18" fillId="3" borderId="22" xfId="0" applyFont="1" applyFill="1" applyBorder="1" applyAlignment="1">
      <alignment horizontal="center" vertical="center" wrapText="1"/>
    </xf>
    <xf numFmtId="0" fontId="18" fillId="3" borderId="21" xfId="0" applyFont="1" applyFill="1" applyBorder="1" applyAlignment="1">
      <alignment horizontal="center" vertical="center" wrapText="1"/>
    </xf>
    <xf numFmtId="0" fontId="18" fillId="3" borderId="14" xfId="0" applyFont="1" applyFill="1" applyBorder="1" applyAlignment="1">
      <alignment horizontal="center" vertical="center" wrapText="1"/>
    </xf>
    <xf numFmtId="0" fontId="18" fillId="3" borderId="43" xfId="0" applyFont="1" applyFill="1" applyBorder="1" applyAlignment="1">
      <alignment horizontal="center" vertical="center" wrapText="1"/>
    </xf>
    <xf numFmtId="0" fontId="18" fillId="3" borderId="63" xfId="0" applyFont="1" applyFill="1" applyBorder="1" applyAlignment="1">
      <alignment horizontal="justify" vertical="center" wrapText="1"/>
    </xf>
    <xf numFmtId="0" fontId="18" fillId="3" borderId="65" xfId="0" applyFont="1" applyFill="1" applyBorder="1" applyAlignment="1">
      <alignment horizontal="justify" vertical="center" wrapText="1"/>
    </xf>
    <xf numFmtId="0" fontId="18" fillId="3" borderId="71" xfId="0" applyFont="1" applyFill="1" applyBorder="1" applyAlignment="1">
      <alignment horizontal="justify" vertical="center" wrapText="1"/>
    </xf>
    <xf numFmtId="0" fontId="18" fillId="3" borderId="9" xfId="0" applyFont="1" applyFill="1" applyBorder="1" applyAlignment="1">
      <alignment horizontal="justify" vertical="center" wrapText="1"/>
    </xf>
    <xf numFmtId="0" fontId="18" fillId="3" borderId="47" xfId="0" applyFont="1" applyFill="1" applyBorder="1" applyAlignment="1">
      <alignment horizontal="justify" vertical="center" wrapText="1"/>
    </xf>
    <xf numFmtId="0" fontId="18" fillId="3" borderId="49" xfId="0" applyFont="1" applyFill="1" applyBorder="1" applyAlignment="1">
      <alignment horizontal="justify" vertical="center" wrapText="1"/>
    </xf>
    <xf numFmtId="0" fontId="18" fillId="3" borderId="72" xfId="0" applyFont="1" applyFill="1" applyBorder="1" applyAlignment="1">
      <alignment horizontal="center" vertical="center" wrapText="1"/>
    </xf>
    <xf numFmtId="0" fontId="20" fillId="0" borderId="2" xfId="0" applyFont="1" applyBorder="1" applyAlignment="1">
      <alignment horizontal="center" vertical="center" wrapText="1"/>
    </xf>
    <xf numFmtId="0" fontId="20" fillId="0" borderId="25" xfId="0" applyFont="1" applyBorder="1" applyAlignment="1">
      <alignment horizontal="center" vertical="center" wrapText="1"/>
    </xf>
    <xf numFmtId="0" fontId="20" fillId="0" borderId="5" xfId="0" applyFont="1" applyBorder="1" applyAlignment="1">
      <alignment horizontal="center" vertical="center" wrapText="1"/>
    </xf>
    <xf numFmtId="4" fontId="3" fillId="3" borderId="2" xfId="0" applyNumberFormat="1" applyFont="1" applyFill="1" applyBorder="1" applyAlignment="1">
      <alignment horizontal="center" vertical="top" wrapText="1"/>
    </xf>
    <xf numFmtId="4" fontId="3" fillId="3" borderId="25" xfId="0" applyNumberFormat="1" applyFont="1" applyFill="1" applyBorder="1" applyAlignment="1">
      <alignment horizontal="center" vertical="top" wrapText="1"/>
    </xf>
    <xf numFmtId="4" fontId="3" fillId="3" borderId="5" xfId="0" applyNumberFormat="1" applyFont="1" applyFill="1" applyBorder="1" applyAlignment="1">
      <alignment horizontal="center" vertical="top" wrapText="1"/>
    </xf>
    <xf numFmtId="4" fontId="3" fillId="3" borderId="20" xfId="0" applyNumberFormat="1" applyFont="1" applyFill="1" applyBorder="1" applyAlignment="1">
      <alignment horizontal="center" vertical="top" wrapText="1"/>
    </xf>
    <xf numFmtId="4" fontId="3" fillId="3" borderId="24" xfId="0" applyNumberFormat="1" applyFont="1" applyFill="1" applyBorder="1" applyAlignment="1">
      <alignment horizontal="center" vertical="top" wrapText="1"/>
    </xf>
    <xf numFmtId="4" fontId="3" fillId="3" borderId="22" xfId="0" applyNumberFormat="1" applyFont="1" applyFill="1" applyBorder="1" applyAlignment="1">
      <alignment horizontal="center" vertical="top" wrapText="1"/>
    </xf>
    <xf numFmtId="0" fontId="18" fillId="0" borderId="72" xfId="0" applyFont="1" applyBorder="1" applyAlignment="1">
      <alignment horizontal="center" vertical="center" wrapText="1"/>
    </xf>
    <xf numFmtId="0" fontId="18" fillId="0" borderId="71" xfId="0" applyFont="1" applyBorder="1" applyAlignment="1">
      <alignment horizontal="center" vertical="center" wrapText="1"/>
    </xf>
    <xf numFmtId="0" fontId="18" fillId="0" borderId="47" xfId="0" applyFont="1" applyBorder="1" applyAlignment="1">
      <alignment horizontal="center" vertical="center" wrapText="1"/>
    </xf>
    <xf numFmtId="0" fontId="18" fillId="0" borderId="18" xfId="0" applyFont="1" applyBorder="1" applyAlignment="1">
      <alignment vertical="center" wrapText="1"/>
    </xf>
    <xf numFmtId="0" fontId="18" fillId="0" borderId="2" xfId="0" applyFont="1" applyBorder="1" applyAlignment="1">
      <alignment horizontal="center" vertical="center" wrapText="1"/>
    </xf>
    <xf numFmtId="0" fontId="18" fillId="0" borderId="25" xfId="0" applyFont="1" applyBorder="1" applyAlignment="1">
      <alignment horizontal="center" vertical="center" wrapText="1"/>
    </xf>
    <xf numFmtId="0" fontId="18" fillId="0" borderId="5" xfId="0" applyFont="1" applyBorder="1" applyAlignment="1">
      <alignment horizontal="center" vertical="center" wrapText="1"/>
    </xf>
    <xf numFmtId="0" fontId="18" fillId="0" borderId="38" xfId="0" applyFont="1" applyBorder="1" applyAlignment="1">
      <alignment horizontal="center" vertical="center" wrapText="1"/>
    </xf>
    <xf numFmtId="3" fontId="18" fillId="0" borderId="13" xfId="0" applyNumberFormat="1" applyFont="1" applyBorder="1" applyAlignment="1">
      <alignment horizontal="center" vertical="center"/>
    </xf>
    <xf numFmtId="3" fontId="18" fillId="0" borderId="14" xfId="0" applyNumberFormat="1" applyFont="1" applyBorder="1" applyAlignment="1">
      <alignment horizontal="center" vertical="center"/>
    </xf>
    <xf numFmtId="3" fontId="18" fillId="0" borderId="43" xfId="0" applyNumberFormat="1" applyFont="1" applyBorder="1" applyAlignment="1">
      <alignment horizontal="center" vertical="center"/>
    </xf>
    <xf numFmtId="3" fontId="2" fillId="0" borderId="23" xfId="0" applyNumberFormat="1" applyFont="1" applyBorder="1" applyAlignment="1">
      <alignment horizontal="center" vertical="top" wrapText="1"/>
    </xf>
    <xf numFmtId="3" fontId="2" fillId="0" borderId="24" xfId="0" applyNumberFormat="1" applyFont="1" applyBorder="1" applyAlignment="1">
      <alignment horizontal="center" vertical="top" wrapText="1"/>
    </xf>
    <xf numFmtId="3" fontId="2" fillId="0" borderId="22" xfId="0" applyNumberFormat="1" applyFont="1" applyBorder="1" applyAlignment="1">
      <alignment horizontal="center" vertical="top" wrapText="1"/>
    </xf>
    <xf numFmtId="0" fontId="2" fillId="16" borderId="35" xfId="0" applyFont="1" applyFill="1" applyBorder="1" applyAlignment="1">
      <alignment horizontal="center" vertical="center" wrapText="1"/>
    </xf>
    <xf numFmtId="0" fontId="2" fillId="16" borderId="36" xfId="0" applyFont="1" applyFill="1" applyBorder="1" applyAlignment="1">
      <alignment horizontal="center" vertical="center" wrapText="1"/>
    </xf>
    <xf numFmtId="0" fontId="2" fillId="16" borderId="45" xfId="0" applyFont="1" applyFill="1" applyBorder="1" applyAlignment="1">
      <alignment horizontal="center" vertical="center" wrapText="1"/>
    </xf>
    <xf numFmtId="0" fontId="2" fillId="16" borderId="43" xfId="0" applyFont="1" applyFill="1" applyBorder="1" applyAlignment="1">
      <alignment horizontal="center" vertical="center" wrapText="1"/>
    </xf>
    <xf numFmtId="0" fontId="2" fillId="16" borderId="5" xfId="0" applyFont="1" applyFill="1" applyBorder="1" applyAlignment="1">
      <alignment horizontal="center" vertical="center" wrapText="1"/>
    </xf>
    <xf numFmtId="0" fontId="2" fillId="16" borderId="48" xfId="0" applyFont="1" applyFill="1" applyBorder="1" applyAlignment="1">
      <alignment horizontal="center" vertical="center" wrapText="1"/>
    </xf>
    <xf numFmtId="0" fontId="2" fillId="16" borderId="49" xfId="0" applyFont="1" applyFill="1" applyBorder="1" applyAlignment="1">
      <alignment horizontal="center" vertical="center" wrapText="1"/>
    </xf>
    <xf numFmtId="0" fontId="2" fillId="16" borderId="16" xfId="0" applyFont="1" applyFill="1" applyBorder="1" applyAlignment="1">
      <alignment horizontal="center" vertical="center" wrapText="1"/>
    </xf>
    <xf numFmtId="0" fontId="2" fillId="16" borderId="40" xfId="0" applyFont="1" applyFill="1" applyBorder="1" applyAlignment="1">
      <alignment horizontal="center" vertical="center" wrapText="1"/>
    </xf>
    <xf numFmtId="0" fontId="2" fillId="16" borderId="22" xfId="0" applyFont="1" applyFill="1" applyBorder="1" applyAlignment="1">
      <alignment horizontal="center" vertical="center" wrapText="1"/>
    </xf>
    <xf numFmtId="0" fontId="2" fillId="16" borderId="11" xfId="0" applyFont="1" applyFill="1" applyBorder="1" applyAlignment="1">
      <alignment horizontal="center" vertical="center" wrapText="1"/>
    </xf>
    <xf numFmtId="0" fontId="9" fillId="16" borderId="57" xfId="0" applyFont="1" applyFill="1" applyBorder="1" applyAlignment="1">
      <alignment horizontal="left" vertical="center" wrapText="1"/>
    </xf>
    <xf numFmtId="0" fontId="9" fillId="16" borderId="58" xfId="0" applyFont="1" applyFill="1" applyBorder="1" applyAlignment="1">
      <alignment horizontal="left" vertical="center" wrapText="1"/>
    </xf>
    <xf numFmtId="0" fontId="9" fillId="16" borderId="59" xfId="0" applyFont="1" applyFill="1" applyBorder="1" applyAlignment="1">
      <alignment horizontal="left" vertical="center" wrapText="1"/>
    </xf>
    <xf numFmtId="0" fontId="9" fillId="3" borderId="69" xfId="0" applyFont="1" applyFill="1" applyBorder="1" applyAlignment="1">
      <alignment horizontal="center" vertical="center" wrapText="1"/>
    </xf>
    <xf numFmtId="0" fontId="9" fillId="3" borderId="61" xfId="0" applyFont="1" applyFill="1" applyBorder="1" applyAlignment="1">
      <alignment horizontal="center" vertical="center" wrapText="1"/>
    </xf>
    <xf numFmtId="0" fontId="9" fillId="3" borderId="62" xfId="0" applyFont="1" applyFill="1" applyBorder="1" applyAlignment="1">
      <alignment horizontal="center" vertical="center" wrapText="1"/>
    </xf>
    <xf numFmtId="0" fontId="33" fillId="16" borderId="31" xfId="19" applyFont="1" applyFill="1" applyBorder="1" applyAlignment="1">
      <alignment horizontal="left" vertical="center" wrapText="1"/>
    </xf>
    <xf numFmtId="0" fontId="33" fillId="16" borderId="32" xfId="19" applyFont="1" applyFill="1" applyBorder="1" applyAlignment="1">
      <alignment horizontal="left" vertical="center" wrapText="1"/>
    </xf>
    <xf numFmtId="0" fontId="33" fillId="16" borderId="42" xfId="19" applyFont="1" applyFill="1" applyBorder="1" applyAlignment="1">
      <alignment horizontal="left" vertical="center" wrapText="1"/>
    </xf>
    <xf numFmtId="0" fontId="10" fillId="15" borderId="57" xfId="0" applyFont="1" applyFill="1" applyBorder="1" applyAlignment="1">
      <alignment horizontal="center" vertical="center" wrapText="1"/>
    </xf>
    <xf numFmtId="0" fontId="10" fillId="15" borderId="58" xfId="0" applyFont="1" applyFill="1" applyBorder="1" applyAlignment="1">
      <alignment horizontal="center" vertical="center" wrapText="1"/>
    </xf>
    <xf numFmtId="0" fontId="10" fillId="15" borderId="69" xfId="0" applyFont="1" applyFill="1" applyBorder="1" applyAlignment="1">
      <alignment horizontal="center" vertical="center" wrapText="1"/>
    </xf>
    <xf numFmtId="0" fontId="33" fillId="0" borderId="57" xfId="19" applyFont="1" applyBorder="1" applyAlignment="1">
      <alignment horizontal="center" vertical="center" wrapText="1"/>
    </xf>
    <xf numFmtId="0" fontId="33" fillId="0" borderId="58" xfId="19" applyFont="1" applyBorder="1" applyAlignment="1">
      <alignment horizontal="center" vertical="center" wrapText="1"/>
    </xf>
    <xf numFmtId="0" fontId="33" fillId="0" borderId="59" xfId="19" applyFont="1" applyBorder="1" applyAlignment="1">
      <alignment horizontal="center" vertical="center" wrapText="1"/>
    </xf>
    <xf numFmtId="0" fontId="2" fillId="16" borderId="19" xfId="0" applyFont="1" applyFill="1" applyBorder="1" applyAlignment="1">
      <alignment horizontal="center" vertical="center" wrapText="1"/>
    </xf>
    <xf numFmtId="0" fontId="2" fillId="16" borderId="4" xfId="0" applyFont="1" applyFill="1" applyBorder="1" applyAlignment="1">
      <alignment horizontal="center" vertical="center" wrapText="1"/>
    </xf>
    <xf numFmtId="0" fontId="2" fillId="16" borderId="5" xfId="19" applyFont="1" applyFill="1" applyBorder="1" applyAlignment="1">
      <alignment horizontal="center" vertical="center" wrapText="1"/>
    </xf>
    <xf numFmtId="0" fontId="2" fillId="16" borderId="4" xfId="19" applyFont="1" applyFill="1" applyBorder="1" applyAlignment="1">
      <alignment horizontal="center" vertical="center" wrapText="1"/>
    </xf>
    <xf numFmtId="0" fontId="2" fillId="16" borderId="47" xfId="0" applyFont="1" applyFill="1" applyBorder="1" applyAlignment="1">
      <alignment horizontal="center" vertical="center" wrapText="1"/>
    </xf>
    <xf numFmtId="0" fontId="2" fillId="16" borderId="44" xfId="0" applyFont="1" applyFill="1" applyBorder="1" applyAlignment="1">
      <alignment horizontal="center" vertical="center" wrapText="1"/>
    </xf>
    <xf numFmtId="0" fontId="2" fillId="16" borderId="26" xfId="0" applyFont="1" applyFill="1" applyBorder="1" applyAlignment="1">
      <alignment horizontal="center" vertical="center" wrapText="1"/>
    </xf>
    <xf numFmtId="0" fontId="2" fillId="16" borderId="31" xfId="0" applyFont="1" applyFill="1" applyBorder="1" applyAlignment="1">
      <alignment horizontal="center" vertical="center" wrapText="1"/>
    </xf>
    <xf numFmtId="0" fontId="0" fillId="0" borderId="26" xfId="0" applyBorder="1" applyAlignment="1">
      <alignment horizontal="center"/>
    </xf>
    <xf numFmtId="0" fontId="0" fillId="0" borderId="27" xfId="0" applyBorder="1" applyAlignment="1">
      <alignment horizontal="center"/>
    </xf>
    <xf numFmtId="0" fontId="0" fillId="0" borderId="29" xfId="0" applyBorder="1" applyAlignment="1">
      <alignment horizontal="center"/>
    </xf>
    <xf numFmtId="0" fontId="0" fillId="0" borderId="0" xfId="0" applyAlignment="1">
      <alignment horizontal="center"/>
    </xf>
    <xf numFmtId="0" fontId="27" fillId="16" borderId="1" xfId="0" applyFont="1" applyFill="1" applyBorder="1" applyAlignment="1">
      <alignment horizontal="center" vertical="center"/>
    </xf>
    <xf numFmtId="0" fontId="10" fillId="16" borderId="2" xfId="0" applyFont="1" applyFill="1" applyBorder="1" applyAlignment="1">
      <alignment horizontal="center" vertical="center" wrapText="1"/>
    </xf>
    <xf numFmtId="0" fontId="10" fillId="15" borderId="26" xfId="0" applyFont="1" applyFill="1" applyBorder="1" applyAlignment="1">
      <alignment horizontal="left" vertical="center" wrapText="1"/>
    </xf>
    <xf numFmtId="0" fontId="10" fillId="15" borderId="27" xfId="0" applyFont="1" applyFill="1" applyBorder="1" applyAlignment="1">
      <alignment horizontal="left" vertical="center" wrapText="1"/>
    </xf>
    <xf numFmtId="0" fontId="10" fillId="15" borderId="41" xfId="0" applyFont="1" applyFill="1" applyBorder="1" applyAlignment="1">
      <alignment horizontal="left" vertical="center" wrapText="1"/>
    </xf>
    <xf numFmtId="0" fontId="10" fillId="15" borderId="26" xfId="0" applyFont="1" applyFill="1" applyBorder="1" applyAlignment="1">
      <alignment horizontal="left" vertical="center"/>
    </xf>
    <xf numFmtId="0" fontId="10" fillId="15" borderId="27" xfId="0" applyFont="1" applyFill="1" applyBorder="1" applyAlignment="1">
      <alignment horizontal="left" vertical="center"/>
    </xf>
    <xf numFmtId="0" fontId="10" fillId="15" borderId="41" xfId="0" applyFont="1" applyFill="1" applyBorder="1" applyAlignment="1">
      <alignment horizontal="left" vertical="center"/>
    </xf>
    <xf numFmtId="0" fontId="9" fillId="16" borderId="57" xfId="0" applyFont="1" applyFill="1" applyBorder="1" applyAlignment="1">
      <alignment horizontal="left" vertical="center"/>
    </xf>
    <xf numFmtId="0" fontId="9" fillId="16" borderId="58" xfId="0" applyFont="1" applyFill="1" applyBorder="1" applyAlignment="1">
      <alignment horizontal="left" vertical="center"/>
    </xf>
    <xf numFmtId="0" fontId="9" fillId="16" borderId="59" xfId="0" applyFont="1" applyFill="1" applyBorder="1" applyAlignment="1">
      <alignment horizontal="left" vertical="center"/>
    </xf>
    <xf numFmtId="0" fontId="9" fillId="3" borderId="69" xfId="0" applyFont="1" applyFill="1" applyBorder="1" applyAlignment="1">
      <alignment horizontal="center" vertical="center"/>
    </xf>
    <xf numFmtId="0" fontId="9" fillId="3" borderId="61" xfId="0" applyFont="1" applyFill="1" applyBorder="1" applyAlignment="1">
      <alignment horizontal="center" vertical="center"/>
    </xf>
    <xf numFmtId="0" fontId="9" fillId="3" borderId="62" xfId="0" applyFont="1" applyFill="1" applyBorder="1" applyAlignment="1">
      <alignment horizontal="center" vertical="center"/>
    </xf>
    <xf numFmtId="183" fontId="57" fillId="19" borderId="77" xfId="0" applyNumberFormat="1" applyFont="1" applyFill="1" applyBorder="1" applyAlignment="1">
      <alignment horizontal="center" vertical="top" wrapText="1"/>
    </xf>
    <xf numFmtId="183" fontId="57" fillId="19" borderId="78" xfId="0" applyNumberFormat="1" applyFont="1" applyFill="1" applyBorder="1" applyAlignment="1">
      <alignment horizontal="center" vertical="top" wrapText="1"/>
    </xf>
    <xf numFmtId="0" fontId="57" fillId="19" borderId="76" xfId="0" applyFont="1" applyFill="1" applyBorder="1" applyAlignment="1">
      <alignment horizontal="center" vertical="top" wrapText="1"/>
    </xf>
    <xf numFmtId="0" fontId="66" fillId="23" borderId="0" xfId="16" applyFont="1" applyFill="1" applyBorder="1" applyAlignment="1">
      <alignment horizontal="center" vertical="center" wrapText="1"/>
    </xf>
    <xf numFmtId="0" fontId="66" fillId="23" borderId="79" xfId="16" applyFont="1" applyFill="1" applyBorder="1" applyAlignment="1">
      <alignment horizontal="center" vertical="center" wrapText="1"/>
    </xf>
    <xf numFmtId="0" fontId="66" fillId="23" borderId="93" xfId="16" applyFont="1" applyFill="1" applyBorder="1" applyAlignment="1">
      <alignment horizontal="center" vertical="center" wrapText="1"/>
    </xf>
    <xf numFmtId="0" fontId="66" fillId="23" borderId="94" xfId="16" applyFont="1" applyFill="1" applyBorder="1" applyAlignment="1">
      <alignment horizontal="center" vertical="center" wrapText="1"/>
    </xf>
    <xf numFmtId="0" fontId="20" fillId="16" borderId="0" xfId="16" applyFont="1" applyFill="1" applyBorder="1" applyAlignment="1">
      <alignment horizontal="center" vertical="top"/>
    </xf>
    <xf numFmtId="0" fontId="20" fillId="16" borderId="80" xfId="16" applyFont="1" applyFill="1" applyBorder="1" applyAlignment="1">
      <alignment horizontal="center" vertical="top"/>
    </xf>
    <xf numFmtId="0" fontId="20" fillId="16" borderId="81" xfId="16" applyFont="1" applyFill="1" applyBorder="1" applyAlignment="1">
      <alignment horizontal="center" vertical="top"/>
    </xf>
    <xf numFmtId="0" fontId="20" fillId="16" borderId="82" xfId="16" applyFont="1" applyFill="1" applyBorder="1" applyAlignment="1">
      <alignment horizontal="center" vertical="top"/>
    </xf>
    <xf numFmtId="0" fontId="20" fillId="16" borderId="76" xfId="16" applyFont="1" applyFill="1" applyBorder="1" applyAlignment="1">
      <alignment horizontal="center" vertical="top"/>
    </xf>
    <xf numFmtId="0" fontId="66" fillId="23" borderId="91" xfId="16" applyFont="1" applyFill="1" applyBorder="1" applyAlignment="1">
      <alignment horizontal="center" vertical="center" wrapText="1"/>
    </xf>
    <xf numFmtId="0" fontId="66" fillId="23" borderId="92" xfId="16" applyFont="1" applyFill="1" applyBorder="1" applyAlignment="1">
      <alignment horizontal="center" vertical="center" wrapText="1"/>
    </xf>
    <xf numFmtId="164" fontId="20" fillId="16" borderId="76" xfId="16" applyNumberFormat="1" applyFont="1" applyFill="1" applyBorder="1" applyAlignment="1">
      <alignment horizontal="center" vertical="top"/>
    </xf>
    <xf numFmtId="9" fontId="49" fillId="0" borderId="87" xfId="21" applyFont="1" applyFill="1" applyBorder="1" applyAlignment="1">
      <alignment horizontal="center" vertical="top" wrapText="1"/>
    </xf>
    <xf numFmtId="9" fontId="49" fillId="0" borderId="88" xfId="21" applyFont="1" applyFill="1" applyBorder="1" applyAlignment="1">
      <alignment horizontal="center" vertical="top" wrapText="1"/>
    </xf>
    <xf numFmtId="9" fontId="49" fillId="0" borderId="89" xfId="21" applyFont="1" applyFill="1" applyBorder="1" applyAlignment="1">
      <alignment horizontal="center" vertical="top" wrapText="1"/>
    </xf>
    <xf numFmtId="0" fontId="20" fillId="21" borderId="77" xfId="16" applyFont="1" applyFill="1" applyBorder="1" applyAlignment="1">
      <alignment horizontal="center" vertical="top"/>
    </xf>
    <xf numFmtId="0" fontId="20" fillId="21" borderId="90" xfId="16" applyFont="1" applyFill="1" applyBorder="1" applyAlignment="1">
      <alignment horizontal="center" vertical="top"/>
    </xf>
    <xf numFmtId="0" fontId="20" fillId="21" borderId="78" xfId="16" applyFont="1" applyFill="1" applyBorder="1" applyAlignment="1">
      <alignment horizontal="center" vertical="top"/>
    </xf>
    <xf numFmtId="164" fontId="49" fillId="0" borderId="87" xfId="16" applyNumberFormat="1" applyFont="1" applyFill="1" applyBorder="1" applyAlignment="1">
      <alignment horizontal="left" vertical="top" wrapText="1"/>
    </xf>
    <xf numFmtId="164" fontId="49" fillId="0" borderId="89" xfId="16" applyNumberFormat="1" applyFont="1" applyFill="1" applyBorder="1" applyAlignment="1">
      <alignment horizontal="left" vertical="top" wrapText="1"/>
    </xf>
    <xf numFmtId="0" fontId="49" fillId="0" borderId="87" xfId="16" applyFont="1" applyFill="1" applyBorder="1" applyAlignment="1">
      <alignment horizontal="left" vertical="top" wrapText="1"/>
    </xf>
    <xf numFmtId="0" fontId="49" fillId="0" borderId="89" xfId="16" applyFont="1" applyFill="1" applyBorder="1" applyAlignment="1">
      <alignment horizontal="left" vertical="top" wrapText="1"/>
    </xf>
    <xf numFmtId="0" fontId="49" fillId="0" borderId="88" xfId="16" applyFont="1" applyFill="1" applyBorder="1" applyAlignment="1">
      <alignment horizontal="left" vertical="top" wrapText="1"/>
    </xf>
    <xf numFmtId="0" fontId="49" fillId="0" borderId="76" xfId="16" applyFont="1" applyFill="1" applyBorder="1" applyAlignment="1">
      <alignment horizontal="left" vertical="top" wrapText="1"/>
    </xf>
    <xf numFmtId="0" fontId="49" fillId="0" borderId="87" xfId="16" applyFont="1" applyFill="1" applyBorder="1" applyAlignment="1">
      <alignment horizontal="center" vertical="top" wrapText="1"/>
    </xf>
    <xf numFmtId="0" fontId="49" fillId="0" borderId="88" xfId="16" applyFont="1" applyFill="1" applyBorder="1" applyAlignment="1">
      <alignment horizontal="center" vertical="top" wrapText="1"/>
    </xf>
    <xf numFmtId="0" fontId="49" fillId="0" borderId="89" xfId="16" applyFont="1" applyFill="1" applyBorder="1" applyAlignment="1">
      <alignment horizontal="center" vertical="top" wrapText="1"/>
    </xf>
    <xf numFmtId="9" fontId="49" fillId="0" borderId="76" xfId="21" applyFont="1" applyFill="1" applyBorder="1" applyAlignment="1">
      <alignment horizontal="center" vertical="top" wrapText="1"/>
    </xf>
    <xf numFmtId="164" fontId="49" fillId="0" borderId="88" xfId="16" applyNumberFormat="1" applyFont="1" applyFill="1" applyBorder="1" applyAlignment="1">
      <alignment horizontal="left" vertical="top" wrapText="1"/>
    </xf>
    <xf numFmtId="0" fontId="49" fillId="0" borderId="76" xfId="16" applyFont="1" applyFill="1" applyBorder="1" applyAlignment="1">
      <alignment horizontal="center" vertical="top" wrapText="1"/>
    </xf>
    <xf numFmtId="0" fontId="10" fillId="17" borderId="2" xfId="0" applyFont="1" applyFill="1" applyBorder="1" applyAlignment="1">
      <alignment horizontal="center" vertical="center" wrapText="1"/>
    </xf>
  </cellXfs>
  <cellStyles count="2867">
    <cellStyle name="60% - Énfasis1 2" xfId="28" xr:uid="{00000000-0005-0000-0000-000000000000}"/>
    <cellStyle name="60% - Énfasis2 2" xfId="29" xr:uid="{00000000-0005-0000-0000-000001000000}"/>
    <cellStyle name="60% - Énfasis3 2" xfId="30" xr:uid="{00000000-0005-0000-0000-000002000000}"/>
    <cellStyle name="60% - Énfasis4 2" xfId="31" xr:uid="{00000000-0005-0000-0000-000003000000}"/>
    <cellStyle name="60% - Énfasis5 2" xfId="32" xr:uid="{00000000-0005-0000-0000-000004000000}"/>
    <cellStyle name="60% - Énfasis6 2" xfId="33" xr:uid="{00000000-0005-0000-0000-000005000000}"/>
    <cellStyle name="BodyStyle" xfId="34" xr:uid="{00000000-0005-0000-0000-000006000000}"/>
    <cellStyle name="BodyStyleBold" xfId="35" xr:uid="{00000000-0005-0000-0000-000007000000}"/>
    <cellStyle name="BodyStyleBoldRight" xfId="36" xr:uid="{00000000-0005-0000-0000-000008000000}"/>
    <cellStyle name="BodyStyleWithBorder" xfId="37" xr:uid="{00000000-0005-0000-0000-000009000000}"/>
    <cellStyle name="BodyStyleWithBorder 2" xfId="38" xr:uid="{00000000-0005-0000-0000-00000A000000}"/>
    <cellStyle name="BodyStyleWithBorder 2 2" xfId="39" xr:uid="{00000000-0005-0000-0000-00000B000000}"/>
    <cellStyle name="BodyStyleWithBorder 2 3" xfId="40" xr:uid="{00000000-0005-0000-0000-00000C000000}"/>
    <cellStyle name="BodyStyleWithBorder 2 4" xfId="41" xr:uid="{00000000-0005-0000-0000-00000D000000}"/>
    <cellStyle name="BodyStyleWithBorder 3" xfId="42" xr:uid="{00000000-0005-0000-0000-00000E000000}"/>
    <cellStyle name="BodyStyleWithBorder 4" xfId="43" xr:uid="{00000000-0005-0000-0000-00000F000000}"/>
    <cellStyle name="BodyStyleWithBorder 5" xfId="44" xr:uid="{00000000-0005-0000-0000-000010000000}"/>
    <cellStyle name="BorderThinBlack" xfId="45" xr:uid="{00000000-0005-0000-0000-000011000000}"/>
    <cellStyle name="BorderThinBlack 2" xfId="46" xr:uid="{00000000-0005-0000-0000-000012000000}"/>
    <cellStyle name="BorderThinBlack 2 2" xfId="47" xr:uid="{00000000-0005-0000-0000-000013000000}"/>
    <cellStyle name="BorderThinBlack 2 2 2" xfId="48" xr:uid="{00000000-0005-0000-0000-000014000000}"/>
    <cellStyle name="BorderThinBlack 2 2 2 2" xfId="49" xr:uid="{00000000-0005-0000-0000-000015000000}"/>
    <cellStyle name="BorderThinBlack 2 2 2 3" xfId="50" xr:uid="{00000000-0005-0000-0000-000016000000}"/>
    <cellStyle name="BorderThinBlack 2 2 2 4" xfId="51" xr:uid="{00000000-0005-0000-0000-000017000000}"/>
    <cellStyle name="BorderThinBlack 2 2 3" xfId="52" xr:uid="{00000000-0005-0000-0000-000018000000}"/>
    <cellStyle name="BorderThinBlack 2 2 4" xfId="53" xr:uid="{00000000-0005-0000-0000-000019000000}"/>
    <cellStyle name="BorderThinBlack 2 2 5" xfId="54" xr:uid="{00000000-0005-0000-0000-00001A000000}"/>
    <cellStyle name="BorderThinBlack 2 3" xfId="55" xr:uid="{00000000-0005-0000-0000-00001B000000}"/>
    <cellStyle name="BorderThinBlack 2 4" xfId="56" xr:uid="{00000000-0005-0000-0000-00001C000000}"/>
    <cellStyle name="BorderThinBlack 2 5" xfId="57" xr:uid="{00000000-0005-0000-0000-00001D000000}"/>
    <cellStyle name="BorderThinBlack 3" xfId="58" xr:uid="{00000000-0005-0000-0000-00001E000000}"/>
    <cellStyle name="BorderThinBlack 3 2" xfId="59" xr:uid="{00000000-0005-0000-0000-00001F000000}"/>
    <cellStyle name="BorderThinBlack 3 2 2" xfId="60" xr:uid="{00000000-0005-0000-0000-000020000000}"/>
    <cellStyle name="BorderThinBlack 3 2 3" xfId="61" xr:uid="{00000000-0005-0000-0000-000021000000}"/>
    <cellStyle name="BorderThinBlack 3 2 4" xfId="62" xr:uid="{00000000-0005-0000-0000-000022000000}"/>
    <cellStyle name="BorderThinBlack 3 3" xfId="63" xr:uid="{00000000-0005-0000-0000-000023000000}"/>
    <cellStyle name="BorderThinBlack 3 4" xfId="64" xr:uid="{00000000-0005-0000-0000-000024000000}"/>
    <cellStyle name="BorderThinBlack 3 5" xfId="65" xr:uid="{00000000-0005-0000-0000-000025000000}"/>
    <cellStyle name="BorderThinBlack 4" xfId="66" xr:uid="{00000000-0005-0000-0000-000026000000}"/>
    <cellStyle name="BorderThinBlack 5" xfId="67" xr:uid="{00000000-0005-0000-0000-000027000000}"/>
    <cellStyle name="BorderThinBlack 6" xfId="68" xr:uid="{00000000-0005-0000-0000-000028000000}"/>
    <cellStyle name="Coma 2" xfId="1" xr:uid="{00000000-0005-0000-0000-000029000000}"/>
    <cellStyle name="Coma 2 2" xfId="2" xr:uid="{00000000-0005-0000-0000-00002A000000}"/>
    <cellStyle name="Comma" xfId="69" xr:uid="{00000000-0005-0000-0000-00002B000000}"/>
    <cellStyle name="Comma [0]" xfId="70" xr:uid="{00000000-0005-0000-0000-00002C000000}"/>
    <cellStyle name="Comma [0] 2" xfId="71" xr:uid="{00000000-0005-0000-0000-00002D000000}"/>
    <cellStyle name="Comma [0] 2 2" xfId="72" xr:uid="{00000000-0005-0000-0000-00002E000000}"/>
    <cellStyle name="Comma [0] 2 2 2" xfId="73" xr:uid="{00000000-0005-0000-0000-00002F000000}"/>
    <cellStyle name="Comma [0] 2 3" xfId="74" xr:uid="{00000000-0005-0000-0000-000030000000}"/>
    <cellStyle name="Comma [0] 3" xfId="75" xr:uid="{00000000-0005-0000-0000-000031000000}"/>
    <cellStyle name="Comma 2" xfId="76" xr:uid="{00000000-0005-0000-0000-000032000000}"/>
    <cellStyle name="Comma 2 2" xfId="77" xr:uid="{00000000-0005-0000-0000-000033000000}"/>
    <cellStyle name="Comma 2 2 2" xfId="78" xr:uid="{00000000-0005-0000-0000-000034000000}"/>
    <cellStyle name="Comma 2 3" xfId="79" xr:uid="{00000000-0005-0000-0000-000035000000}"/>
    <cellStyle name="Comma 3" xfId="80" xr:uid="{00000000-0005-0000-0000-000036000000}"/>
    <cellStyle name="Comma 4" xfId="81" xr:uid="{00000000-0005-0000-0000-000037000000}"/>
    <cellStyle name="Comma 5" xfId="82" xr:uid="{00000000-0005-0000-0000-000038000000}"/>
    <cellStyle name="Currency" xfId="83" xr:uid="{00000000-0005-0000-0000-000039000000}"/>
    <cellStyle name="Currency [0]" xfId="84" xr:uid="{00000000-0005-0000-0000-00003A000000}"/>
    <cellStyle name="Currency [0] 2" xfId="85" xr:uid="{00000000-0005-0000-0000-00003B000000}"/>
    <cellStyle name="Currency [0] 2 2" xfId="86" xr:uid="{00000000-0005-0000-0000-00003C000000}"/>
    <cellStyle name="Currency [0] 2 2 2" xfId="87" xr:uid="{00000000-0005-0000-0000-00003D000000}"/>
    <cellStyle name="Currency [0] 2 2 2 2" xfId="88" xr:uid="{00000000-0005-0000-0000-00003E000000}"/>
    <cellStyle name="Currency [0] 2 2 3" xfId="89" xr:uid="{00000000-0005-0000-0000-00003F000000}"/>
    <cellStyle name="Currency [0] 2 2 3 2" xfId="90" xr:uid="{00000000-0005-0000-0000-000040000000}"/>
    <cellStyle name="Currency [0] 2 2 4" xfId="91" xr:uid="{00000000-0005-0000-0000-000041000000}"/>
    <cellStyle name="Currency [0] 2 2 4 2" xfId="92" xr:uid="{00000000-0005-0000-0000-000042000000}"/>
    <cellStyle name="Currency [0] 2 2 5" xfId="93" xr:uid="{00000000-0005-0000-0000-000043000000}"/>
    <cellStyle name="Currency [0] 2 3" xfId="94" xr:uid="{00000000-0005-0000-0000-000044000000}"/>
    <cellStyle name="Currency [0] 2 3 2" xfId="95" xr:uid="{00000000-0005-0000-0000-000045000000}"/>
    <cellStyle name="Currency [0] 2 4" xfId="96" xr:uid="{00000000-0005-0000-0000-000046000000}"/>
    <cellStyle name="Currency [0] 2 4 2" xfId="97" xr:uid="{00000000-0005-0000-0000-000047000000}"/>
    <cellStyle name="Currency [0] 2 5" xfId="98" xr:uid="{00000000-0005-0000-0000-000048000000}"/>
    <cellStyle name="Currency [0] 2 5 2" xfId="99" xr:uid="{00000000-0005-0000-0000-000049000000}"/>
    <cellStyle name="Currency [0] 2 6" xfId="100" xr:uid="{00000000-0005-0000-0000-00004A000000}"/>
    <cellStyle name="Currency [0] 3" xfId="101" xr:uid="{00000000-0005-0000-0000-00004B000000}"/>
    <cellStyle name="Currency [0] 3 2" xfId="102" xr:uid="{00000000-0005-0000-0000-00004C000000}"/>
    <cellStyle name="Currency [0] 3 2 2" xfId="103" xr:uid="{00000000-0005-0000-0000-00004D000000}"/>
    <cellStyle name="Currency [0] 3 3" xfId="104" xr:uid="{00000000-0005-0000-0000-00004E000000}"/>
    <cellStyle name="Currency [0] 3 3 2" xfId="105" xr:uid="{00000000-0005-0000-0000-00004F000000}"/>
    <cellStyle name="Currency [0] 3 4" xfId="106" xr:uid="{00000000-0005-0000-0000-000050000000}"/>
    <cellStyle name="Currency [0] 3 4 2" xfId="107" xr:uid="{00000000-0005-0000-0000-000051000000}"/>
    <cellStyle name="Currency [0] 3 5" xfId="108" xr:uid="{00000000-0005-0000-0000-000052000000}"/>
    <cellStyle name="Currency [0] 4" xfId="109" xr:uid="{00000000-0005-0000-0000-000053000000}"/>
    <cellStyle name="Currency [0] 4 2" xfId="110" xr:uid="{00000000-0005-0000-0000-000054000000}"/>
    <cellStyle name="Currency [0] 5" xfId="111" xr:uid="{00000000-0005-0000-0000-000055000000}"/>
    <cellStyle name="Currency [0] 5 2" xfId="112" xr:uid="{00000000-0005-0000-0000-000056000000}"/>
    <cellStyle name="Currency [0] 6" xfId="113" xr:uid="{00000000-0005-0000-0000-000057000000}"/>
    <cellStyle name="Currency [0] 6 2" xfId="114" xr:uid="{00000000-0005-0000-0000-000058000000}"/>
    <cellStyle name="Currency [0] 7" xfId="115" xr:uid="{00000000-0005-0000-0000-000059000000}"/>
    <cellStyle name="Currency 10" xfId="116" xr:uid="{00000000-0005-0000-0000-00005A000000}"/>
    <cellStyle name="Currency 10 2" xfId="117" xr:uid="{00000000-0005-0000-0000-00005B000000}"/>
    <cellStyle name="Currency 11" xfId="118" xr:uid="{00000000-0005-0000-0000-00005C000000}"/>
    <cellStyle name="Currency 11 2" xfId="119" xr:uid="{00000000-0005-0000-0000-00005D000000}"/>
    <cellStyle name="Currency 12" xfId="120" xr:uid="{00000000-0005-0000-0000-00005E000000}"/>
    <cellStyle name="Currency 12 2" xfId="121" xr:uid="{00000000-0005-0000-0000-00005F000000}"/>
    <cellStyle name="Currency 13" xfId="122" xr:uid="{00000000-0005-0000-0000-000060000000}"/>
    <cellStyle name="Currency 13 2" xfId="123" xr:uid="{00000000-0005-0000-0000-000061000000}"/>
    <cellStyle name="Currency 14" xfId="124" xr:uid="{00000000-0005-0000-0000-000062000000}"/>
    <cellStyle name="Currency 15" xfId="125" xr:uid="{00000000-0005-0000-0000-000063000000}"/>
    <cellStyle name="Currency 2" xfId="126" xr:uid="{00000000-0005-0000-0000-000064000000}"/>
    <cellStyle name="Currency 2 2" xfId="127" xr:uid="{00000000-0005-0000-0000-000065000000}"/>
    <cellStyle name="Currency 2 2 2" xfId="128" xr:uid="{00000000-0005-0000-0000-000066000000}"/>
    <cellStyle name="Currency 2 2 2 2" xfId="129" xr:uid="{00000000-0005-0000-0000-000067000000}"/>
    <cellStyle name="Currency 2 2 3" xfId="130" xr:uid="{00000000-0005-0000-0000-000068000000}"/>
    <cellStyle name="Currency 2 2 3 2" xfId="131" xr:uid="{00000000-0005-0000-0000-000069000000}"/>
    <cellStyle name="Currency 2 2 4" xfId="132" xr:uid="{00000000-0005-0000-0000-00006A000000}"/>
    <cellStyle name="Currency 2 2 4 2" xfId="133" xr:uid="{00000000-0005-0000-0000-00006B000000}"/>
    <cellStyle name="Currency 2 2 5" xfId="134" xr:uid="{00000000-0005-0000-0000-00006C000000}"/>
    <cellStyle name="Currency 2 3" xfId="135" xr:uid="{00000000-0005-0000-0000-00006D000000}"/>
    <cellStyle name="Currency 2 3 2" xfId="136" xr:uid="{00000000-0005-0000-0000-00006E000000}"/>
    <cellStyle name="Currency 2 4" xfId="137" xr:uid="{00000000-0005-0000-0000-00006F000000}"/>
    <cellStyle name="Currency 2 4 2" xfId="138" xr:uid="{00000000-0005-0000-0000-000070000000}"/>
    <cellStyle name="Currency 2 5" xfId="139" xr:uid="{00000000-0005-0000-0000-000071000000}"/>
    <cellStyle name="Currency 2 5 2" xfId="140" xr:uid="{00000000-0005-0000-0000-000072000000}"/>
    <cellStyle name="Currency 2 6" xfId="141" xr:uid="{00000000-0005-0000-0000-000073000000}"/>
    <cellStyle name="Currency 3" xfId="142" xr:uid="{00000000-0005-0000-0000-000074000000}"/>
    <cellStyle name="Currency 3 2" xfId="143" xr:uid="{00000000-0005-0000-0000-000075000000}"/>
    <cellStyle name="Currency 3 2 2" xfId="144" xr:uid="{00000000-0005-0000-0000-000076000000}"/>
    <cellStyle name="Currency 3 3" xfId="145" xr:uid="{00000000-0005-0000-0000-000077000000}"/>
    <cellStyle name="Currency 3 3 2" xfId="146" xr:uid="{00000000-0005-0000-0000-000078000000}"/>
    <cellStyle name="Currency 3 4" xfId="147" xr:uid="{00000000-0005-0000-0000-000079000000}"/>
    <cellStyle name="Currency 3 4 2" xfId="148" xr:uid="{00000000-0005-0000-0000-00007A000000}"/>
    <cellStyle name="Currency 3 5" xfId="149" xr:uid="{00000000-0005-0000-0000-00007B000000}"/>
    <cellStyle name="Currency 4" xfId="150" xr:uid="{00000000-0005-0000-0000-00007C000000}"/>
    <cellStyle name="Currency 4 2" xfId="151" xr:uid="{00000000-0005-0000-0000-00007D000000}"/>
    <cellStyle name="Currency 4 2 2" xfId="152" xr:uid="{00000000-0005-0000-0000-00007E000000}"/>
    <cellStyle name="Currency 4 3" xfId="153" xr:uid="{00000000-0005-0000-0000-00007F000000}"/>
    <cellStyle name="Currency 4 3 2" xfId="154" xr:uid="{00000000-0005-0000-0000-000080000000}"/>
    <cellStyle name="Currency 4 4" xfId="155" xr:uid="{00000000-0005-0000-0000-000081000000}"/>
    <cellStyle name="Currency 4 4 2" xfId="156" xr:uid="{00000000-0005-0000-0000-000082000000}"/>
    <cellStyle name="Currency 4 5" xfId="157" xr:uid="{00000000-0005-0000-0000-000083000000}"/>
    <cellStyle name="Currency 5" xfId="158" xr:uid="{00000000-0005-0000-0000-000084000000}"/>
    <cellStyle name="Currency 5 2" xfId="159" xr:uid="{00000000-0005-0000-0000-000085000000}"/>
    <cellStyle name="Currency 5 2 2" xfId="160" xr:uid="{00000000-0005-0000-0000-000086000000}"/>
    <cellStyle name="Currency 5 3" xfId="161" xr:uid="{00000000-0005-0000-0000-000087000000}"/>
    <cellStyle name="Currency 5 3 2" xfId="162" xr:uid="{00000000-0005-0000-0000-000088000000}"/>
    <cellStyle name="Currency 5 4" xfId="163" xr:uid="{00000000-0005-0000-0000-000089000000}"/>
    <cellStyle name="Currency 5 4 2" xfId="164" xr:uid="{00000000-0005-0000-0000-00008A000000}"/>
    <cellStyle name="Currency 5 5" xfId="165" xr:uid="{00000000-0005-0000-0000-00008B000000}"/>
    <cellStyle name="Currency 6" xfId="166" xr:uid="{00000000-0005-0000-0000-00008C000000}"/>
    <cellStyle name="Currency 6 2" xfId="167" xr:uid="{00000000-0005-0000-0000-00008D000000}"/>
    <cellStyle name="Currency 7" xfId="168" xr:uid="{00000000-0005-0000-0000-00008E000000}"/>
    <cellStyle name="Currency 7 2" xfId="169" xr:uid="{00000000-0005-0000-0000-00008F000000}"/>
    <cellStyle name="Currency 8" xfId="170" xr:uid="{00000000-0005-0000-0000-000090000000}"/>
    <cellStyle name="Currency 8 2" xfId="171" xr:uid="{00000000-0005-0000-0000-000091000000}"/>
    <cellStyle name="Currency 9" xfId="172" xr:uid="{00000000-0005-0000-0000-000092000000}"/>
    <cellStyle name="Currency 9 2" xfId="173" xr:uid="{00000000-0005-0000-0000-000093000000}"/>
    <cellStyle name="DateStyle" xfId="174" xr:uid="{00000000-0005-0000-0000-000094000000}"/>
    <cellStyle name="DateTimeStyle" xfId="175" xr:uid="{00000000-0005-0000-0000-000095000000}"/>
    <cellStyle name="Decimal" xfId="176" xr:uid="{00000000-0005-0000-0000-000096000000}"/>
    <cellStyle name="DecimalWithBorder" xfId="177" xr:uid="{00000000-0005-0000-0000-000097000000}"/>
    <cellStyle name="DecimalWithBorder 2" xfId="178" xr:uid="{00000000-0005-0000-0000-000098000000}"/>
    <cellStyle name="DecimalWithBorder 2 2" xfId="179" xr:uid="{00000000-0005-0000-0000-000099000000}"/>
    <cellStyle name="DecimalWithBorder 2 3" xfId="180" xr:uid="{00000000-0005-0000-0000-00009A000000}"/>
    <cellStyle name="DecimalWithBorder 2 4" xfId="181" xr:uid="{00000000-0005-0000-0000-00009B000000}"/>
    <cellStyle name="DecimalWithBorder 3" xfId="182" xr:uid="{00000000-0005-0000-0000-00009C000000}"/>
    <cellStyle name="DecimalWithBorder 4" xfId="183" xr:uid="{00000000-0005-0000-0000-00009D000000}"/>
    <cellStyle name="DecimalWithBorder 5" xfId="184" xr:uid="{00000000-0005-0000-0000-00009E000000}"/>
    <cellStyle name="Énfasis1 2" xfId="185" xr:uid="{00000000-0005-0000-0000-00009F000000}"/>
    <cellStyle name="Énfasis1 2 2" xfId="186" xr:uid="{00000000-0005-0000-0000-0000A0000000}"/>
    <cellStyle name="EuroCurrency" xfId="187" xr:uid="{00000000-0005-0000-0000-0000A1000000}"/>
    <cellStyle name="EuroCurrencyWithBorder" xfId="188" xr:uid="{00000000-0005-0000-0000-0000A2000000}"/>
    <cellStyle name="EuroCurrencyWithBorder 2" xfId="189" xr:uid="{00000000-0005-0000-0000-0000A3000000}"/>
    <cellStyle name="EuroCurrencyWithBorder 2 2" xfId="190" xr:uid="{00000000-0005-0000-0000-0000A4000000}"/>
    <cellStyle name="EuroCurrencyWithBorder 2 3" xfId="191" xr:uid="{00000000-0005-0000-0000-0000A5000000}"/>
    <cellStyle name="EuroCurrencyWithBorder 2 4" xfId="192" xr:uid="{00000000-0005-0000-0000-0000A6000000}"/>
    <cellStyle name="EuroCurrencyWithBorder 3" xfId="193" xr:uid="{00000000-0005-0000-0000-0000A7000000}"/>
    <cellStyle name="EuroCurrencyWithBorder 4" xfId="194" xr:uid="{00000000-0005-0000-0000-0000A8000000}"/>
    <cellStyle name="EuroCurrencyWithBorder 5" xfId="195" xr:uid="{00000000-0005-0000-0000-0000A9000000}"/>
    <cellStyle name="HeaderStyle" xfId="196" xr:uid="{00000000-0005-0000-0000-0000AA000000}"/>
    <cellStyle name="HeaderSubTop" xfId="197" xr:uid="{00000000-0005-0000-0000-0000AB000000}"/>
    <cellStyle name="HeaderSubTopNoBold" xfId="198" xr:uid="{00000000-0005-0000-0000-0000AC000000}"/>
    <cellStyle name="HeaderTopBuyer" xfId="199" xr:uid="{00000000-0005-0000-0000-0000AD000000}"/>
    <cellStyle name="HeaderTopStyle" xfId="200" xr:uid="{00000000-0005-0000-0000-0000AE000000}"/>
    <cellStyle name="HeaderTopStyleAlignRight" xfId="201" xr:uid="{00000000-0005-0000-0000-0000AF000000}"/>
    <cellStyle name="MainTitle" xfId="202" xr:uid="{00000000-0005-0000-0000-0000B0000000}"/>
    <cellStyle name="MainTitle 2" xfId="203" xr:uid="{00000000-0005-0000-0000-0000B1000000}"/>
    <cellStyle name="MainTitle 2 2" xfId="204" xr:uid="{00000000-0005-0000-0000-0000B2000000}"/>
    <cellStyle name="MainTitle 2 3" xfId="205" xr:uid="{00000000-0005-0000-0000-0000B3000000}"/>
    <cellStyle name="MainTitle 2 4" xfId="206" xr:uid="{00000000-0005-0000-0000-0000B4000000}"/>
    <cellStyle name="MainTitle 3" xfId="207" xr:uid="{00000000-0005-0000-0000-0000B5000000}"/>
    <cellStyle name="MainTitle 4" xfId="208" xr:uid="{00000000-0005-0000-0000-0000B6000000}"/>
    <cellStyle name="MainTitle 5" xfId="209" xr:uid="{00000000-0005-0000-0000-0000B7000000}"/>
    <cellStyle name="Millares" xfId="3" builtinId="3"/>
    <cellStyle name="Millares 10" xfId="210" xr:uid="{00000000-0005-0000-0000-0000B9000000}"/>
    <cellStyle name="Millares 10 2" xfId="211" xr:uid="{00000000-0005-0000-0000-0000BA000000}"/>
    <cellStyle name="Millares 2" xfId="4" xr:uid="{00000000-0005-0000-0000-0000BB000000}"/>
    <cellStyle name="Millares 2 2" xfId="5" xr:uid="{00000000-0005-0000-0000-0000BC000000}"/>
    <cellStyle name="Millares 2 2 2" xfId="212" xr:uid="{00000000-0005-0000-0000-0000BD000000}"/>
    <cellStyle name="Millares 2 3" xfId="213" xr:uid="{00000000-0005-0000-0000-0000BE000000}"/>
    <cellStyle name="Millares 2 3 2" xfId="214" xr:uid="{00000000-0005-0000-0000-0000BF000000}"/>
    <cellStyle name="Millares 2 3 2 2" xfId="215" xr:uid="{00000000-0005-0000-0000-0000C0000000}"/>
    <cellStyle name="Millares 2 3 3" xfId="216" xr:uid="{00000000-0005-0000-0000-0000C1000000}"/>
    <cellStyle name="Millares 2 3 4" xfId="217" xr:uid="{00000000-0005-0000-0000-0000C2000000}"/>
    <cellStyle name="Millares 2 4" xfId="218" xr:uid="{00000000-0005-0000-0000-0000C3000000}"/>
    <cellStyle name="Millares 2 4 2" xfId="219" xr:uid="{00000000-0005-0000-0000-0000C4000000}"/>
    <cellStyle name="Millares 2 4 3" xfId="220" xr:uid="{00000000-0005-0000-0000-0000C5000000}"/>
    <cellStyle name="Millares 2 5" xfId="221" xr:uid="{00000000-0005-0000-0000-0000C6000000}"/>
    <cellStyle name="Millares 2 5 2" xfId="222" xr:uid="{00000000-0005-0000-0000-0000C7000000}"/>
    <cellStyle name="Millares 2 6" xfId="223" xr:uid="{00000000-0005-0000-0000-0000C8000000}"/>
    <cellStyle name="Millares 2 6 2" xfId="224" xr:uid="{00000000-0005-0000-0000-0000C9000000}"/>
    <cellStyle name="Millares 3" xfId="6" xr:uid="{00000000-0005-0000-0000-0000CA000000}"/>
    <cellStyle name="Millares 3 2" xfId="7" xr:uid="{00000000-0005-0000-0000-0000CB000000}"/>
    <cellStyle name="Millares 3 3" xfId="225" xr:uid="{00000000-0005-0000-0000-0000CC000000}"/>
    <cellStyle name="Millares 3 3 2" xfId="226" xr:uid="{00000000-0005-0000-0000-0000CD000000}"/>
    <cellStyle name="Millares 3 4" xfId="227" xr:uid="{00000000-0005-0000-0000-0000CE000000}"/>
    <cellStyle name="Millares 4" xfId="8" xr:uid="{00000000-0005-0000-0000-0000CF000000}"/>
    <cellStyle name="Millares 4 2" xfId="228" xr:uid="{00000000-0005-0000-0000-0000D0000000}"/>
    <cellStyle name="Millares 5" xfId="229" xr:uid="{00000000-0005-0000-0000-0000D1000000}"/>
    <cellStyle name="Millares 5 2" xfId="230" xr:uid="{00000000-0005-0000-0000-0000D2000000}"/>
    <cellStyle name="Millares 5 3" xfId="231" xr:uid="{00000000-0005-0000-0000-0000D3000000}"/>
    <cellStyle name="Millares 5 4" xfId="232" xr:uid="{00000000-0005-0000-0000-0000D4000000}"/>
    <cellStyle name="Millares 5 5" xfId="233" xr:uid="{00000000-0005-0000-0000-0000D5000000}"/>
    <cellStyle name="Millares 6" xfId="234" xr:uid="{00000000-0005-0000-0000-0000D6000000}"/>
    <cellStyle name="Millares 6 2" xfId="235" xr:uid="{00000000-0005-0000-0000-0000D7000000}"/>
    <cellStyle name="Millares 6 2 2" xfId="236" xr:uid="{00000000-0005-0000-0000-0000D8000000}"/>
    <cellStyle name="Millares 6 3" xfId="237" xr:uid="{00000000-0005-0000-0000-0000D9000000}"/>
    <cellStyle name="Millares 6 3 2" xfId="238" xr:uid="{00000000-0005-0000-0000-0000DA000000}"/>
    <cellStyle name="Millares 6 4" xfId="239" xr:uid="{00000000-0005-0000-0000-0000DB000000}"/>
    <cellStyle name="Millares 7" xfId="240" xr:uid="{00000000-0005-0000-0000-0000DC000000}"/>
    <cellStyle name="Millares 7 2" xfId="241" xr:uid="{00000000-0005-0000-0000-0000DD000000}"/>
    <cellStyle name="Millares 8" xfId="242" xr:uid="{00000000-0005-0000-0000-0000DE000000}"/>
    <cellStyle name="Millares 8 2" xfId="243" xr:uid="{00000000-0005-0000-0000-0000DF000000}"/>
    <cellStyle name="Millares 9" xfId="244" xr:uid="{00000000-0005-0000-0000-0000E0000000}"/>
    <cellStyle name="Millares 9 2" xfId="245" xr:uid="{00000000-0005-0000-0000-0000E1000000}"/>
    <cellStyle name="Moneda" xfId="9" builtinId="4"/>
    <cellStyle name="Moneda [0] 2" xfId="247" xr:uid="{00000000-0005-0000-0000-0000E3000000}"/>
    <cellStyle name="Moneda [0] 2 2" xfId="248" xr:uid="{00000000-0005-0000-0000-0000E4000000}"/>
    <cellStyle name="Moneda [0] 2 2 2" xfId="249" xr:uid="{00000000-0005-0000-0000-0000E5000000}"/>
    <cellStyle name="Moneda [0] 2 2 2 2" xfId="250" xr:uid="{00000000-0005-0000-0000-0000E6000000}"/>
    <cellStyle name="Moneda [0] 2 2 3" xfId="251" xr:uid="{00000000-0005-0000-0000-0000E7000000}"/>
    <cellStyle name="Moneda [0] 2 2 4" xfId="252" xr:uid="{00000000-0005-0000-0000-0000E8000000}"/>
    <cellStyle name="Moneda [0] 2 3" xfId="253" xr:uid="{00000000-0005-0000-0000-0000E9000000}"/>
    <cellStyle name="Moneda [0] 2 3 2" xfId="254" xr:uid="{00000000-0005-0000-0000-0000EA000000}"/>
    <cellStyle name="Moneda [0] 2 4" xfId="255" xr:uid="{00000000-0005-0000-0000-0000EB000000}"/>
    <cellStyle name="Moneda [0] 2 5" xfId="256" xr:uid="{00000000-0005-0000-0000-0000EC000000}"/>
    <cellStyle name="Moneda [0] 3" xfId="257" xr:uid="{00000000-0005-0000-0000-0000ED000000}"/>
    <cellStyle name="Moneda [0] 3 2" xfId="258" xr:uid="{00000000-0005-0000-0000-0000EE000000}"/>
    <cellStyle name="Moneda [0] 3 2 2" xfId="259" xr:uid="{00000000-0005-0000-0000-0000EF000000}"/>
    <cellStyle name="Moneda [0] 3 2 2 2" xfId="260" xr:uid="{00000000-0005-0000-0000-0000F0000000}"/>
    <cellStyle name="Moneda [0] 3 2 3" xfId="261" xr:uid="{00000000-0005-0000-0000-0000F1000000}"/>
    <cellStyle name="Moneda [0] 3 2 3 2" xfId="262" xr:uid="{00000000-0005-0000-0000-0000F2000000}"/>
    <cellStyle name="Moneda [0] 3 2 4" xfId="263" xr:uid="{00000000-0005-0000-0000-0000F3000000}"/>
    <cellStyle name="Moneda [0] 3 2 4 2" xfId="264" xr:uid="{00000000-0005-0000-0000-0000F4000000}"/>
    <cellStyle name="Moneda [0] 3 2 5" xfId="265" xr:uid="{00000000-0005-0000-0000-0000F5000000}"/>
    <cellStyle name="Moneda [0] 3 3" xfId="266" xr:uid="{00000000-0005-0000-0000-0000F6000000}"/>
    <cellStyle name="Moneda [0] 3 3 2" xfId="267" xr:uid="{00000000-0005-0000-0000-0000F7000000}"/>
    <cellStyle name="Moneda [0] 3 4" xfId="268" xr:uid="{00000000-0005-0000-0000-0000F8000000}"/>
    <cellStyle name="Moneda [0] 3 4 2" xfId="269" xr:uid="{00000000-0005-0000-0000-0000F9000000}"/>
    <cellStyle name="Moneda [0] 3 5" xfId="270" xr:uid="{00000000-0005-0000-0000-0000FA000000}"/>
    <cellStyle name="Moneda [0] 3 5 2" xfId="271" xr:uid="{00000000-0005-0000-0000-0000FB000000}"/>
    <cellStyle name="Moneda [0] 3 6" xfId="272" xr:uid="{00000000-0005-0000-0000-0000FC000000}"/>
    <cellStyle name="Moneda [0] 3 7" xfId="273" xr:uid="{00000000-0005-0000-0000-0000FD000000}"/>
    <cellStyle name="Moneda [0] 4" xfId="274" xr:uid="{00000000-0005-0000-0000-0000FE000000}"/>
    <cellStyle name="Moneda [0] 4 2" xfId="275" xr:uid="{00000000-0005-0000-0000-0000FF000000}"/>
    <cellStyle name="Moneda [0] 4 2 2" xfId="276" xr:uid="{00000000-0005-0000-0000-000000010000}"/>
    <cellStyle name="Moneda [0] 4 3" xfId="277" xr:uid="{00000000-0005-0000-0000-000001010000}"/>
    <cellStyle name="Moneda [0] 4 3 2" xfId="278" xr:uid="{00000000-0005-0000-0000-000002010000}"/>
    <cellStyle name="Moneda [0] 4 4" xfId="279" xr:uid="{00000000-0005-0000-0000-000003010000}"/>
    <cellStyle name="Moneda [0] 4 4 2" xfId="280" xr:uid="{00000000-0005-0000-0000-000004010000}"/>
    <cellStyle name="Moneda [0] 4 5" xfId="281" xr:uid="{00000000-0005-0000-0000-000005010000}"/>
    <cellStyle name="Moneda [0] 5" xfId="282" xr:uid="{00000000-0005-0000-0000-000006010000}"/>
    <cellStyle name="Moneda [0] 5 2" xfId="283" xr:uid="{00000000-0005-0000-0000-000007010000}"/>
    <cellStyle name="Moneda [0] 5 2 2" xfId="284" xr:uid="{00000000-0005-0000-0000-000008010000}"/>
    <cellStyle name="Moneda [0] 5 3" xfId="285" xr:uid="{00000000-0005-0000-0000-000009010000}"/>
    <cellStyle name="Moneda [0] 5 3 2" xfId="286" xr:uid="{00000000-0005-0000-0000-00000A010000}"/>
    <cellStyle name="Moneda [0] 5 4" xfId="287" xr:uid="{00000000-0005-0000-0000-00000B010000}"/>
    <cellStyle name="Moneda [0] 5 4 2" xfId="288" xr:uid="{00000000-0005-0000-0000-00000C010000}"/>
    <cellStyle name="Moneda [0] 5 5" xfId="289" xr:uid="{00000000-0005-0000-0000-00000D010000}"/>
    <cellStyle name="Moneda [0] 6" xfId="290" xr:uid="{00000000-0005-0000-0000-00000E010000}"/>
    <cellStyle name="Moneda [0] 6 2" xfId="291" xr:uid="{00000000-0005-0000-0000-00000F010000}"/>
    <cellStyle name="Moneda [0] 7" xfId="292" xr:uid="{00000000-0005-0000-0000-000010010000}"/>
    <cellStyle name="Moneda [0] 7 2" xfId="293" xr:uid="{00000000-0005-0000-0000-000011010000}"/>
    <cellStyle name="Moneda [0] 8" xfId="294" xr:uid="{00000000-0005-0000-0000-000012010000}"/>
    <cellStyle name="Moneda [0] 8 2" xfId="295" xr:uid="{00000000-0005-0000-0000-000013010000}"/>
    <cellStyle name="Moneda [0] 9" xfId="296" xr:uid="{00000000-0005-0000-0000-000014010000}"/>
    <cellStyle name="Moneda [0] 9 2" xfId="297" xr:uid="{00000000-0005-0000-0000-000015010000}"/>
    <cellStyle name="Moneda 10" xfId="298" xr:uid="{00000000-0005-0000-0000-000016010000}"/>
    <cellStyle name="Moneda 10 10" xfId="299" xr:uid="{00000000-0005-0000-0000-000017010000}"/>
    <cellStyle name="Moneda 10 11" xfId="300" xr:uid="{00000000-0005-0000-0000-000018010000}"/>
    <cellStyle name="Moneda 10 2" xfId="301" xr:uid="{00000000-0005-0000-0000-000019010000}"/>
    <cellStyle name="Moneda 10 2 2" xfId="302" xr:uid="{00000000-0005-0000-0000-00001A010000}"/>
    <cellStyle name="Moneda 10 2 2 2" xfId="303" xr:uid="{00000000-0005-0000-0000-00001B010000}"/>
    <cellStyle name="Moneda 10 2 2 2 2" xfId="304" xr:uid="{00000000-0005-0000-0000-00001C010000}"/>
    <cellStyle name="Moneda 10 2 2 2 2 2" xfId="305" xr:uid="{00000000-0005-0000-0000-00001D010000}"/>
    <cellStyle name="Moneda 10 2 2 2 3" xfId="306" xr:uid="{00000000-0005-0000-0000-00001E010000}"/>
    <cellStyle name="Moneda 10 2 2 2 3 2" xfId="307" xr:uid="{00000000-0005-0000-0000-00001F010000}"/>
    <cellStyle name="Moneda 10 2 2 2 4" xfId="308" xr:uid="{00000000-0005-0000-0000-000020010000}"/>
    <cellStyle name="Moneda 10 2 2 2 4 2" xfId="309" xr:uid="{00000000-0005-0000-0000-000021010000}"/>
    <cellStyle name="Moneda 10 2 2 2 5" xfId="310" xr:uid="{00000000-0005-0000-0000-000022010000}"/>
    <cellStyle name="Moneda 10 2 2 3" xfId="311" xr:uid="{00000000-0005-0000-0000-000023010000}"/>
    <cellStyle name="Moneda 10 2 2 3 2" xfId="312" xr:uid="{00000000-0005-0000-0000-000024010000}"/>
    <cellStyle name="Moneda 10 2 2 4" xfId="313" xr:uid="{00000000-0005-0000-0000-000025010000}"/>
    <cellStyle name="Moneda 10 2 2 4 2" xfId="314" xr:uid="{00000000-0005-0000-0000-000026010000}"/>
    <cellStyle name="Moneda 10 2 2 5" xfId="315" xr:uid="{00000000-0005-0000-0000-000027010000}"/>
    <cellStyle name="Moneda 10 2 2 5 2" xfId="316" xr:uid="{00000000-0005-0000-0000-000028010000}"/>
    <cellStyle name="Moneda 10 2 2 6" xfId="317" xr:uid="{00000000-0005-0000-0000-000029010000}"/>
    <cellStyle name="Moneda 10 2 3" xfId="318" xr:uid="{00000000-0005-0000-0000-00002A010000}"/>
    <cellStyle name="Moneda 10 2 3 2" xfId="319" xr:uid="{00000000-0005-0000-0000-00002B010000}"/>
    <cellStyle name="Moneda 10 2 3 2 2" xfId="320" xr:uid="{00000000-0005-0000-0000-00002C010000}"/>
    <cellStyle name="Moneda 10 2 3 3" xfId="321" xr:uid="{00000000-0005-0000-0000-00002D010000}"/>
    <cellStyle name="Moneda 10 2 3 3 2" xfId="322" xr:uid="{00000000-0005-0000-0000-00002E010000}"/>
    <cellStyle name="Moneda 10 2 3 4" xfId="323" xr:uid="{00000000-0005-0000-0000-00002F010000}"/>
    <cellStyle name="Moneda 10 2 3 4 2" xfId="324" xr:uid="{00000000-0005-0000-0000-000030010000}"/>
    <cellStyle name="Moneda 10 2 3 5" xfId="325" xr:uid="{00000000-0005-0000-0000-000031010000}"/>
    <cellStyle name="Moneda 10 2 4" xfId="326" xr:uid="{00000000-0005-0000-0000-000032010000}"/>
    <cellStyle name="Moneda 10 2 4 2" xfId="327" xr:uid="{00000000-0005-0000-0000-000033010000}"/>
    <cellStyle name="Moneda 10 2 5" xfId="328" xr:uid="{00000000-0005-0000-0000-000034010000}"/>
    <cellStyle name="Moneda 10 2 5 2" xfId="329" xr:uid="{00000000-0005-0000-0000-000035010000}"/>
    <cellStyle name="Moneda 10 2 6" xfId="330" xr:uid="{00000000-0005-0000-0000-000036010000}"/>
    <cellStyle name="Moneda 10 2 6 2" xfId="331" xr:uid="{00000000-0005-0000-0000-000037010000}"/>
    <cellStyle name="Moneda 10 2 7" xfId="332" xr:uid="{00000000-0005-0000-0000-000038010000}"/>
    <cellStyle name="Moneda 10 2 8" xfId="333" xr:uid="{00000000-0005-0000-0000-000039010000}"/>
    <cellStyle name="Moneda 10 3" xfId="334" xr:uid="{00000000-0005-0000-0000-00003A010000}"/>
    <cellStyle name="Moneda 10 3 2" xfId="335" xr:uid="{00000000-0005-0000-0000-00003B010000}"/>
    <cellStyle name="Moneda 10 3 2 2" xfId="336" xr:uid="{00000000-0005-0000-0000-00003C010000}"/>
    <cellStyle name="Moneda 10 3 2 2 2" xfId="337" xr:uid="{00000000-0005-0000-0000-00003D010000}"/>
    <cellStyle name="Moneda 10 3 2 2 2 2" xfId="338" xr:uid="{00000000-0005-0000-0000-00003E010000}"/>
    <cellStyle name="Moneda 10 3 2 2 3" xfId="339" xr:uid="{00000000-0005-0000-0000-00003F010000}"/>
    <cellStyle name="Moneda 10 3 2 2 3 2" xfId="340" xr:uid="{00000000-0005-0000-0000-000040010000}"/>
    <cellStyle name="Moneda 10 3 2 2 4" xfId="341" xr:uid="{00000000-0005-0000-0000-000041010000}"/>
    <cellStyle name="Moneda 10 3 2 2 4 2" xfId="342" xr:uid="{00000000-0005-0000-0000-000042010000}"/>
    <cellStyle name="Moneda 10 3 2 2 5" xfId="343" xr:uid="{00000000-0005-0000-0000-000043010000}"/>
    <cellStyle name="Moneda 10 3 2 3" xfId="344" xr:uid="{00000000-0005-0000-0000-000044010000}"/>
    <cellStyle name="Moneda 10 3 2 3 2" xfId="345" xr:uid="{00000000-0005-0000-0000-000045010000}"/>
    <cellStyle name="Moneda 10 3 2 4" xfId="346" xr:uid="{00000000-0005-0000-0000-000046010000}"/>
    <cellStyle name="Moneda 10 3 2 4 2" xfId="347" xr:uid="{00000000-0005-0000-0000-000047010000}"/>
    <cellStyle name="Moneda 10 3 2 5" xfId="348" xr:uid="{00000000-0005-0000-0000-000048010000}"/>
    <cellStyle name="Moneda 10 3 2 5 2" xfId="349" xr:uid="{00000000-0005-0000-0000-000049010000}"/>
    <cellStyle name="Moneda 10 3 2 6" xfId="350" xr:uid="{00000000-0005-0000-0000-00004A010000}"/>
    <cellStyle name="Moneda 10 3 3" xfId="351" xr:uid="{00000000-0005-0000-0000-00004B010000}"/>
    <cellStyle name="Moneda 10 3 3 2" xfId="352" xr:uid="{00000000-0005-0000-0000-00004C010000}"/>
    <cellStyle name="Moneda 10 3 3 2 2" xfId="353" xr:uid="{00000000-0005-0000-0000-00004D010000}"/>
    <cellStyle name="Moneda 10 3 3 3" xfId="354" xr:uid="{00000000-0005-0000-0000-00004E010000}"/>
    <cellStyle name="Moneda 10 3 3 3 2" xfId="355" xr:uid="{00000000-0005-0000-0000-00004F010000}"/>
    <cellStyle name="Moneda 10 3 3 4" xfId="356" xr:uid="{00000000-0005-0000-0000-000050010000}"/>
    <cellStyle name="Moneda 10 3 3 4 2" xfId="357" xr:uid="{00000000-0005-0000-0000-000051010000}"/>
    <cellStyle name="Moneda 10 3 3 5" xfId="358" xr:uid="{00000000-0005-0000-0000-000052010000}"/>
    <cellStyle name="Moneda 10 3 4" xfId="359" xr:uid="{00000000-0005-0000-0000-000053010000}"/>
    <cellStyle name="Moneda 10 3 4 2" xfId="360" xr:uid="{00000000-0005-0000-0000-000054010000}"/>
    <cellStyle name="Moneda 10 3 5" xfId="361" xr:uid="{00000000-0005-0000-0000-000055010000}"/>
    <cellStyle name="Moneda 10 3 5 2" xfId="362" xr:uid="{00000000-0005-0000-0000-000056010000}"/>
    <cellStyle name="Moneda 10 3 6" xfId="363" xr:uid="{00000000-0005-0000-0000-000057010000}"/>
    <cellStyle name="Moneda 10 3 6 2" xfId="364" xr:uid="{00000000-0005-0000-0000-000058010000}"/>
    <cellStyle name="Moneda 10 3 7" xfId="365" xr:uid="{00000000-0005-0000-0000-000059010000}"/>
    <cellStyle name="Moneda 10 4" xfId="366" xr:uid="{00000000-0005-0000-0000-00005A010000}"/>
    <cellStyle name="Moneda 10 4 2" xfId="367" xr:uid="{00000000-0005-0000-0000-00005B010000}"/>
    <cellStyle name="Moneda 10 4 2 2" xfId="368" xr:uid="{00000000-0005-0000-0000-00005C010000}"/>
    <cellStyle name="Moneda 10 4 2 2 2" xfId="369" xr:uid="{00000000-0005-0000-0000-00005D010000}"/>
    <cellStyle name="Moneda 10 4 2 2 2 2" xfId="370" xr:uid="{00000000-0005-0000-0000-00005E010000}"/>
    <cellStyle name="Moneda 10 4 2 2 3" xfId="371" xr:uid="{00000000-0005-0000-0000-00005F010000}"/>
    <cellStyle name="Moneda 10 4 2 2 3 2" xfId="372" xr:uid="{00000000-0005-0000-0000-000060010000}"/>
    <cellStyle name="Moneda 10 4 2 2 4" xfId="373" xr:uid="{00000000-0005-0000-0000-000061010000}"/>
    <cellStyle name="Moneda 10 4 2 2 4 2" xfId="374" xr:uid="{00000000-0005-0000-0000-000062010000}"/>
    <cellStyle name="Moneda 10 4 2 2 5" xfId="375" xr:uid="{00000000-0005-0000-0000-000063010000}"/>
    <cellStyle name="Moneda 10 4 2 3" xfId="376" xr:uid="{00000000-0005-0000-0000-000064010000}"/>
    <cellStyle name="Moneda 10 4 2 3 2" xfId="377" xr:uid="{00000000-0005-0000-0000-000065010000}"/>
    <cellStyle name="Moneda 10 4 2 4" xfId="378" xr:uid="{00000000-0005-0000-0000-000066010000}"/>
    <cellStyle name="Moneda 10 4 2 4 2" xfId="379" xr:uid="{00000000-0005-0000-0000-000067010000}"/>
    <cellStyle name="Moneda 10 4 2 5" xfId="380" xr:uid="{00000000-0005-0000-0000-000068010000}"/>
    <cellStyle name="Moneda 10 4 2 5 2" xfId="381" xr:uid="{00000000-0005-0000-0000-000069010000}"/>
    <cellStyle name="Moneda 10 4 2 6" xfId="382" xr:uid="{00000000-0005-0000-0000-00006A010000}"/>
    <cellStyle name="Moneda 10 4 3" xfId="383" xr:uid="{00000000-0005-0000-0000-00006B010000}"/>
    <cellStyle name="Moneda 10 4 3 2" xfId="384" xr:uid="{00000000-0005-0000-0000-00006C010000}"/>
    <cellStyle name="Moneda 10 4 3 2 2" xfId="385" xr:uid="{00000000-0005-0000-0000-00006D010000}"/>
    <cellStyle name="Moneda 10 4 3 3" xfId="386" xr:uid="{00000000-0005-0000-0000-00006E010000}"/>
    <cellStyle name="Moneda 10 4 3 3 2" xfId="387" xr:uid="{00000000-0005-0000-0000-00006F010000}"/>
    <cellStyle name="Moneda 10 4 3 4" xfId="388" xr:uid="{00000000-0005-0000-0000-000070010000}"/>
    <cellStyle name="Moneda 10 4 3 4 2" xfId="389" xr:uid="{00000000-0005-0000-0000-000071010000}"/>
    <cellStyle name="Moneda 10 4 3 5" xfId="390" xr:uid="{00000000-0005-0000-0000-000072010000}"/>
    <cellStyle name="Moneda 10 4 4" xfId="391" xr:uid="{00000000-0005-0000-0000-000073010000}"/>
    <cellStyle name="Moneda 10 4 4 2" xfId="392" xr:uid="{00000000-0005-0000-0000-000074010000}"/>
    <cellStyle name="Moneda 10 4 5" xfId="393" xr:uid="{00000000-0005-0000-0000-000075010000}"/>
    <cellStyle name="Moneda 10 4 5 2" xfId="394" xr:uid="{00000000-0005-0000-0000-000076010000}"/>
    <cellStyle name="Moneda 10 4 6" xfId="395" xr:uid="{00000000-0005-0000-0000-000077010000}"/>
    <cellStyle name="Moneda 10 4 6 2" xfId="396" xr:uid="{00000000-0005-0000-0000-000078010000}"/>
    <cellStyle name="Moneda 10 4 7" xfId="397" xr:uid="{00000000-0005-0000-0000-000079010000}"/>
    <cellStyle name="Moneda 10 5" xfId="398" xr:uid="{00000000-0005-0000-0000-00007A010000}"/>
    <cellStyle name="Moneda 10 5 2" xfId="399" xr:uid="{00000000-0005-0000-0000-00007B010000}"/>
    <cellStyle name="Moneda 10 5 2 2" xfId="400" xr:uid="{00000000-0005-0000-0000-00007C010000}"/>
    <cellStyle name="Moneda 10 5 2 2 2" xfId="401" xr:uid="{00000000-0005-0000-0000-00007D010000}"/>
    <cellStyle name="Moneda 10 5 2 3" xfId="402" xr:uid="{00000000-0005-0000-0000-00007E010000}"/>
    <cellStyle name="Moneda 10 5 2 3 2" xfId="403" xr:uid="{00000000-0005-0000-0000-00007F010000}"/>
    <cellStyle name="Moneda 10 5 2 4" xfId="404" xr:uid="{00000000-0005-0000-0000-000080010000}"/>
    <cellStyle name="Moneda 10 5 2 4 2" xfId="405" xr:uid="{00000000-0005-0000-0000-000081010000}"/>
    <cellStyle name="Moneda 10 5 2 5" xfId="406" xr:uid="{00000000-0005-0000-0000-000082010000}"/>
    <cellStyle name="Moneda 10 5 3" xfId="407" xr:uid="{00000000-0005-0000-0000-000083010000}"/>
    <cellStyle name="Moneda 10 5 3 2" xfId="408" xr:uid="{00000000-0005-0000-0000-000084010000}"/>
    <cellStyle name="Moneda 10 5 4" xfId="409" xr:uid="{00000000-0005-0000-0000-000085010000}"/>
    <cellStyle name="Moneda 10 5 4 2" xfId="410" xr:uid="{00000000-0005-0000-0000-000086010000}"/>
    <cellStyle name="Moneda 10 5 5" xfId="411" xr:uid="{00000000-0005-0000-0000-000087010000}"/>
    <cellStyle name="Moneda 10 5 5 2" xfId="412" xr:uid="{00000000-0005-0000-0000-000088010000}"/>
    <cellStyle name="Moneda 10 5 6" xfId="413" xr:uid="{00000000-0005-0000-0000-000089010000}"/>
    <cellStyle name="Moneda 10 6" xfId="414" xr:uid="{00000000-0005-0000-0000-00008A010000}"/>
    <cellStyle name="Moneda 10 6 2" xfId="415" xr:uid="{00000000-0005-0000-0000-00008B010000}"/>
    <cellStyle name="Moneda 10 6 2 2" xfId="416" xr:uid="{00000000-0005-0000-0000-00008C010000}"/>
    <cellStyle name="Moneda 10 6 3" xfId="417" xr:uid="{00000000-0005-0000-0000-00008D010000}"/>
    <cellStyle name="Moneda 10 6 3 2" xfId="418" xr:uid="{00000000-0005-0000-0000-00008E010000}"/>
    <cellStyle name="Moneda 10 6 4" xfId="419" xr:uid="{00000000-0005-0000-0000-00008F010000}"/>
    <cellStyle name="Moneda 10 6 4 2" xfId="420" xr:uid="{00000000-0005-0000-0000-000090010000}"/>
    <cellStyle name="Moneda 10 6 5" xfId="421" xr:uid="{00000000-0005-0000-0000-000091010000}"/>
    <cellStyle name="Moneda 10 7" xfId="422" xr:uid="{00000000-0005-0000-0000-000092010000}"/>
    <cellStyle name="Moneda 10 7 2" xfId="423" xr:uid="{00000000-0005-0000-0000-000093010000}"/>
    <cellStyle name="Moneda 10 8" xfId="424" xr:uid="{00000000-0005-0000-0000-000094010000}"/>
    <cellStyle name="Moneda 10 8 2" xfId="425" xr:uid="{00000000-0005-0000-0000-000095010000}"/>
    <cellStyle name="Moneda 10 9" xfId="426" xr:uid="{00000000-0005-0000-0000-000096010000}"/>
    <cellStyle name="Moneda 10 9 2" xfId="427" xr:uid="{00000000-0005-0000-0000-000097010000}"/>
    <cellStyle name="Moneda 11" xfId="428" xr:uid="{00000000-0005-0000-0000-000098010000}"/>
    <cellStyle name="Moneda 11 10" xfId="429" xr:uid="{00000000-0005-0000-0000-000099010000}"/>
    <cellStyle name="Moneda 11 11" xfId="430" xr:uid="{00000000-0005-0000-0000-00009A010000}"/>
    <cellStyle name="Moneda 11 2" xfId="431" xr:uid="{00000000-0005-0000-0000-00009B010000}"/>
    <cellStyle name="Moneda 11 2 2" xfId="432" xr:uid="{00000000-0005-0000-0000-00009C010000}"/>
    <cellStyle name="Moneda 11 2 2 2" xfId="433" xr:uid="{00000000-0005-0000-0000-00009D010000}"/>
    <cellStyle name="Moneda 11 2 2 2 2" xfId="434" xr:uid="{00000000-0005-0000-0000-00009E010000}"/>
    <cellStyle name="Moneda 11 2 2 2 2 2" xfId="435" xr:uid="{00000000-0005-0000-0000-00009F010000}"/>
    <cellStyle name="Moneda 11 2 2 2 3" xfId="436" xr:uid="{00000000-0005-0000-0000-0000A0010000}"/>
    <cellStyle name="Moneda 11 2 2 2 3 2" xfId="437" xr:uid="{00000000-0005-0000-0000-0000A1010000}"/>
    <cellStyle name="Moneda 11 2 2 2 4" xfId="438" xr:uid="{00000000-0005-0000-0000-0000A2010000}"/>
    <cellStyle name="Moneda 11 2 2 2 4 2" xfId="439" xr:uid="{00000000-0005-0000-0000-0000A3010000}"/>
    <cellStyle name="Moneda 11 2 2 2 5" xfId="440" xr:uid="{00000000-0005-0000-0000-0000A4010000}"/>
    <cellStyle name="Moneda 11 2 2 3" xfId="441" xr:uid="{00000000-0005-0000-0000-0000A5010000}"/>
    <cellStyle name="Moneda 11 2 2 3 2" xfId="442" xr:uid="{00000000-0005-0000-0000-0000A6010000}"/>
    <cellStyle name="Moneda 11 2 2 4" xfId="443" xr:uid="{00000000-0005-0000-0000-0000A7010000}"/>
    <cellStyle name="Moneda 11 2 2 4 2" xfId="444" xr:uid="{00000000-0005-0000-0000-0000A8010000}"/>
    <cellStyle name="Moneda 11 2 2 5" xfId="445" xr:uid="{00000000-0005-0000-0000-0000A9010000}"/>
    <cellStyle name="Moneda 11 2 2 5 2" xfId="446" xr:uid="{00000000-0005-0000-0000-0000AA010000}"/>
    <cellStyle name="Moneda 11 2 2 6" xfId="447" xr:uid="{00000000-0005-0000-0000-0000AB010000}"/>
    <cellStyle name="Moneda 11 2 3" xfId="448" xr:uid="{00000000-0005-0000-0000-0000AC010000}"/>
    <cellStyle name="Moneda 11 2 3 2" xfId="449" xr:uid="{00000000-0005-0000-0000-0000AD010000}"/>
    <cellStyle name="Moneda 11 2 3 2 2" xfId="450" xr:uid="{00000000-0005-0000-0000-0000AE010000}"/>
    <cellStyle name="Moneda 11 2 3 3" xfId="451" xr:uid="{00000000-0005-0000-0000-0000AF010000}"/>
    <cellStyle name="Moneda 11 2 3 3 2" xfId="452" xr:uid="{00000000-0005-0000-0000-0000B0010000}"/>
    <cellStyle name="Moneda 11 2 3 4" xfId="453" xr:uid="{00000000-0005-0000-0000-0000B1010000}"/>
    <cellStyle name="Moneda 11 2 3 4 2" xfId="454" xr:uid="{00000000-0005-0000-0000-0000B2010000}"/>
    <cellStyle name="Moneda 11 2 3 5" xfId="455" xr:uid="{00000000-0005-0000-0000-0000B3010000}"/>
    <cellStyle name="Moneda 11 2 4" xfId="456" xr:uid="{00000000-0005-0000-0000-0000B4010000}"/>
    <cellStyle name="Moneda 11 2 4 2" xfId="457" xr:uid="{00000000-0005-0000-0000-0000B5010000}"/>
    <cellStyle name="Moneda 11 2 5" xfId="458" xr:uid="{00000000-0005-0000-0000-0000B6010000}"/>
    <cellStyle name="Moneda 11 2 5 2" xfId="459" xr:uid="{00000000-0005-0000-0000-0000B7010000}"/>
    <cellStyle name="Moneda 11 2 6" xfId="460" xr:uid="{00000000-0005-0000-0000-0000B8010000}"/>
    <cellStyle name="Moneda 11 2 6 2" xfId="461" xr:uid="{00000000-0005-0000-0000-0000B9010000}"/>
    <cellStyle name="Moneda 11 2 7" xfId="462" xr:uid="{00000000-0005-0000-0000-0000BA010000}"/>
    <cellStyle name="Moneda 11 2 8" xfId="463" xr:uid="{00000000-0005-0000-0000-0000BB010000}"/>
    <cellStyle name="Moneda 11 3" xfId="464" xr:uid="{00000000-0005-0000-0000-0000BC010000}"/>
    <cellStyle name="Moneda 11 3 2" xfId="465" xr:uid="{00000000-0005-0000-0000-0000BD010000}"/>
    <cellStyle name="Moneda 11 3 2 2" xfId="466" xr:uid="{00000000-0005-0000-0000-0000BE010000}"/>
    <cellStyle name="Moneda 11 3 2 2 2" xfId="467" xr:uid="{00000000-0005-0000-0000-0000BF010000}"/>
    <cellStyle name="Moneda 11 3 2 2 2 2" xfId="468" xr:uid="{00000000-0005-0000-0000-0000C0010000}"/>
    <cellStyle name="Moneda 11 3 2 2 3" xfId="469" xr:uid="{00000000-0005-0000-0000-0000C1010000}"/>
    <cellStyle name="Moneda 11 3 2 2 3 2" xfId="470" xr:uid="{00000000-0005-0000-0000-0000C2010000}"/>
    <cellStyle name="Moneda 11 3 2 2 4" xfId="471" xr:uid="{00000000-0005-0000-0000-0000C3010000}"/>
    <cellStyle name="Moneda 11 3 2 2 4 2" xfId="472" xr:uid="{00000000-0005-0000-0000-0000C4010000}"/>
    <cellStyle name="Moneda 11 3 2 2 5" xfId="473" xr:uid="{00000000-0005-0000-0000-0000C5010000}"/>
    <cellStyle name="Moneda 11 3 2 3" xfId="474" xr:uid="{00000000-0005-0000-0000-0000C6010000}"/>
    <cellStyle name="Moneda 11 3 2 3 2" xfId="475" xr:uid="{00000000-0005-0000-0000-0000C7010000}"/>
    <cellStyle name="Moneda 11 3 2 4" xfId="476" xr:uid="{00000000-0005-0000-0000-0000C8010000}"/>
    <cellStyle name="Moneda 11 3 2 4 2" xfId="477" xr:uid="{00000000-0005-0000-0000-0000C9010000}"/>
    <cellStyle name="Moneda 11 3 2 5" xfId="478" xr:uid="{00000000-0005-0000-0000-0000CA010000}"/>
    <cellStyle name="Moneda 11 3 2 5 2" xfId="479" xr:uid="{00000000-0005-0000-0000-0000CB010000}"/>
    <cellStyle name="Moneda 11 3 2 6" xfId="480" xr:uid="{00000000-0005-0000-0000-0000CC010000}"/>
    <cellStyle name="Moneda 11 3 3" xfId="481" xr:uid="{00000000-0005-0000-0000-0000CD010000}"/>
    <cellStyle name="Moneda 11 3 3 2" xfId="482" xr:uid="{00000000-0005-0000-0000-0000CE010000}"/>
    <cellStyle name="Moneda 11 3 3 2 2" xfId="483" xr:uid="{00000000-0005-0000-0000-0000CF010000}"/>
    <cellStyle name="Moneda 11 3 3 3" xfId="484" xr:uid="{00000000-0005-0000-0000-0000D0010000}"/>
    <cellStyle name="Moneda 11 3 3 3 2" xfId="485" xr:uid="{00000000-0005-0000-0000-0000D1010000}"/>
    <cellStyle name="Moneda 11 3 3 4" xfId="486" xr:uid="{00000000-0005-0000-0000-0000D2010000}"/>
    <cellStyle name="Moneda 11 3 3 4 2" xfId="487" xr:uid="{00000000-0005-0000-0000-0000D3010000}"/>
    <cellStyle name="Moneda 11 3 3 5" xfId="488" xr:uid="{00000000-0005-0000-0000-0000D4010000}"/>
    <cellStyle name="Moneda 11 3 4" xfId="489" xr:uid="{00000000-0005-0000-0000-0000D5010000}"/>
    <cellStyle name="Moneda 11 3 4 2" xfId="490" xr:uid="{00000000-0005-0000-0000-0000D6010000}"/>
    <cellStyle name="Moneda 11 3 5" xfId="491" xr:uid="{00000000-0005-0000-0000-0000D7010000}"/>
    <cellStyle name="Moneda 11 3 5 2" xfId="492" xr:uid="{00000000-0005-0000-0000-0000D8010000}"/>
    <cellStyle name="Moneda 11 3 6" xfId="493" xr:uid="{00000000-0005-0000-0000-0000D9010000}"/>
    <cellStyle name="Moneda 11 3 6 2" xfId="494" xr:uid="{00000000-0005-0000-0000-0000DA010000}"/>
    <cellStyle name="Moneda 11 3 7" xfId="495" xr:uid="{00000000-0005-0000-0000-0000DB010000}"/>
    <cellStyle name="Moneda 11 4" xfId="496" xr:uid="{00000000-0005-0000-0000-0000DC010000}"/>
    <cellStyle name="Moneda 11 4 2" xfId="497" xr:uid="{00000000-0005-0000-0000-0000DD010000}"/>
    <cellStyle name="Moneda 11 4 2 2" xfId="498" xr:uid="{00000000-0005-0000-0000-0000DE010000}"/>
    <cellStyle name="Moneda 11 4 2 2 2" xfId="499" xr:uid="{00000000-0005-0000-0000-0000DF010000}"/>
    <cellStyle name="Moneda 11 4 2 2 2 2" xfId="500" xr:uid="{00000000-0005-0000-0000-0000E0010000}"/>
    <cellStyle name="Moneda 11 4 2 2 3" xfId="501" xr:uid="{00000000-0005-0000-0000-0000E1010000}"/>
    <cellStyle name="Moneda 11 4 2 2 3 2" xfId="502" xr:uid="{00000000-0005-0000-0000-0000E2010000}"/>
    <cellStyle name="Moneda 11 4 2 2 4" xfId="503" xr:uid="{00000000-0005-0000-0000-0000E3010000}"/>
    <cellStyle name="Moneda 11 4 2 2 4 2" xfId="504" xr:uid="{00000000-0005-0000-0000-0000E4010000}"/>
    <cellStyle name="Moneda 11 4 2 2 5" xfId="505" xr:uid="{00000000-0005-0000-0000-0000E5010000}"/>
    <cellStyle name="Moneda 11 4 2 3" xfId="506" xr:uid="{00000000-0005-0000-0000-0000E6010000}"/>
    <cellStyle name="Moneda 11 4 2 3 2" xfId="507" xr:uid="{00000000-0005-0000-0000-0000E7010000}"/>
    <cellStyle name="Moneda 11 4 2 4" xfId="508" xr:uid="{00000000-0005-0000-0000-0000E8010000}"/>
    <cellStyle name="Moneda 11 4 2 4 2" xfId="509" xr:uid="{00000000-0005-0000-0000-0000E9010000}"/>
    <cellStyle name="Moneda 11 4 2 5" xfId="510" xr:uid="{00000000-0005-0000-0000-0000EA010000}"/>
    <cellStyle name="Moneda 11 4 2 5 2" xfId="511" xr:uid="{00000000-0005-0000-0000-0000EB010000}"/>
    <cellStyle name="Moneda 11 4 2 6" xfId="512" xr:uid="{00000000-0005-0000-0000-0000EC010000}"/>
    <cellStyle name="Moneda 11 4 3" xfId="513" xr:uid="{00000000-0005-0000-0000-0000ED010000}"/>
    <cellStyle name="Moneda 11 4 3 2" xfId="514" xr:uid="{00000000-0005-0000-0000-0000EE010000}"/>
    <cellStyle name="Moneda 11 4 3 2 2" xfId="515" xr:uid="{00000000-0005-0000-0000-0000EF010000}"/>
    <cellStyle name="Moneda 11 4 3 3" xfId="516" xr:uid="{00000000-0005-0000-0000-0000F0010000}"/>
    <cellStyle name="Moneda 11 4 3 3 2" xfId="517" xr:uid="{00000000-0005-0000-0000-0000F1010000}"/>
    <cellStyle name="Moneda 11 4 3 4" xfId="518" xr:uid="{00000000-0005-0000-0000-0000F2010000}"/>
    <cellStyle name="Moneda 11 4 3 4 2" xfId="519" xr:uid="{00000000-0005-0000-0000-0000F3010000}"/>
    <cellStyle name="Moneda 11 4 3 5" xfId="520" xr:uid="{00000000-0005-0000-0000-0000F4010000}"/>
    <cellStyle name="Moneda 11 4 4" xfId="521" xr:uid="{00000000-0005-0000-0000-0000F5010000}"/>
    <cellStyle name="Moneda 11 4 4 2" xfId="522" xr:uid="{00000000-0005-0000-0000-0000F6010000}"/>
    <cellStyle name="Moneda 11 4 5" xfId="523" xr:uid="{00000000-0005-0000-0000-0000F7010000}"/>
    <cellStyle name="Moneda 11 4 5 2" xfId="524" xr:uid="{00000000-0005-0000-0000-0000F8010000}"/>
    <cellStyle name="Moneda 11 4 6" xfId="525" xr:uid="{00000000-0005-0000-0000-0000F9010000}"/>
    <cellStyle name="Moneda 11 4 6 2" xfId="526" xr:uid="{00000000-0005-0000-0000-0000FA010000}"/>
    <cellStyle name="Moneda 11 4 7" xfId="527" xr:uid="{00000000-0005-0000-0000-0000FB010000}"/>
    <cellStyle name="Moneda 11 5" xfId="528" xr:uid="{00000000-0005-0000-0000-0000FC010000}"/>
    <cellStyle name="Moneda 11 5 2" xfId="529" xr:uid="{00000000-0005-0000-0000-0000FD010000}"/>
    <cellStyle name="Moneda 11 5 2 2" xfId="530" xr:uid="{00000000-0005-0000-0000-0000FE010000}"/>
    <cellStyle name="Moneda 11 5 2 2 2" xfId="531" xr:uid="{00000000-0005-0000-0000-0000FF010000}"/>
    <cellStyle name="Moneda 11 5 2 3" xfId="532" xr:uid="{00000000-0005-0000-0000-000000020000}"/>
    <cellStyle name="Moneda 11 5 2 3 2" xfId="533" xr:uid="{00000000-0005-0000-0000-000001020000}"/>
    <cellStyle name="Moneda 11 5 2 4" xfId="534" xr:uid="{00000000-0005-0000-0000-000002020000}"/>
    <cellStyle name="Moneda 11 5 2 4 2" xfId="535" xr:uid="{00000000-0005-0000-0000-000003020000}"/>
    <cellStyle name="Moneda 11 5 2 5" xfId="536" xr:uid="{00000000-0005-0000-0000-000004020000}"/>
    <cellStyle name="Moneda 11 5 3" xfId="537" xr:uid="{00000000-0005-0000-0000-000005020000}"/>
    <cellStyle name="Moneda 11 5 3 2" xfId="538" xr:uid="{00000000-0005-0000-0000-000006020000}"/>
    <cellStyle name="Moneda 11 5 4" xfId="539" xr:uid="{00000000-0005-0000-0000-000007020000}"/>
    <cellStyle name="Moneda 11 5 4 2" xfId="540" xr:uid="{00000000-0005-0000-0000-000008020000}"/>
    <cellStyle name="Moneda 11 5 5" xfId="541" xr:uid="{00000000-0005-0000-0000-000009020000}"/>
    <cellStyle name="Moneda 11 5 5 2" xfId="542" xr:uid="{00000000-0005-0000-0000-00000A020000}"/>
    <cellStyle name="Moneda 11 5 6" xfId="543" xr:uid="{00000000-0005-0000-0000-00000B020000}"/>
    <cellStyle name="Moneda 11 6" xfId="544" xr:uid="{00000000-0005-0000-0000-00000C020000}"/>
    <cellStyle name="Moneda 11 6 2" xfId="545" xr:uid="{00000000-0005-0000-0000-00000D020000}"/>
    <cellStyle name="Moneda 11 6 2 2" xfId="546" xr:uid="{00000000-0005-0000-0000-00000E020000}"/>
    <cellStyle name="Moneda 11 6 3" xfId="547" xr:uid="{00000000-0005-0000-0000-00000F020000}"/>
    <cellStyle name="Moneda 11 6 3 2" xfId="548" xr:uid="{00000000-0005-0000-0000-000010020000}"/>
    <cellStyle name="Moneda 11 6 4" xfId="549" xr:uid="{00000000-0005-0000-0000-000011020000}"/>
    <cellStyle name="Moneda 11 6 4 2" xfId="550" xr:uid="{00000000-0005-0000-0000-000012020000}"/>
    <cellStyle name="Moneda 11 6 5" xfId="551" xr:uid="{00000000-0005-0000-0000-000013020000}"/>
    <cellStyle name="Moneda 11 7" xfId="552" xr:uid="{00000000-0005-0000-0000-000014020000}"/>
    <cellStyle name="Moneda 11 7 2" xfId="553" xr:uid="{00000000-0005-0000-0000-000015020000}"/>
    <cellStyle name="Moneda 11 8" xfId="554" xr:uid="{00000000-0005-0000-0000-000016020000}"/>
    <cellStyle name="Moneda 11 8 2" xfId="555" xr:uid="{00000000-0005-0000-0000-000017020000}"/>
    <cellStyle name="Moneda 11 9" xfId="556" xr:uid="{00000000-0005-0000-0000-000018020000}"/>
    <cellStyle name="Moneda 11 9 2" xfId="557" xr:uid="{00000000-0005-0000-0000-000019020000}"/>
    <cellStyle name="Moneda 12" xfId="558" xr:uid="{00000000-0005-0000-0000-00001A020000}"/>
    <cellStyle name="Moneda 12 2" xfId="559" xr:uid="{00000000-0005-0000-0000-00001B020000}"/>
    <cellStyle name="Moneda 12 2 2" xfId="560" xr:uid="{00000000-0005-0000-0000-00001C020000}"/>
    <cellStyle name="Moneda 12 2 2 2" xfId="561" xr:uid="{00000000-0005-0000-0000-00001D020000}"/>
    <cellStyle name="Moneda 12 2 2 2 2" xfId="562" xr:uid="{00000000-0005-0000-0000-00001E020000}"/>
    <cellStyle name="Moneda 12 2 2 2 2 2" xfId="563" xr:uid="{00000000-0005-0000-0000-00001F020000}"/>
    <cellStyle name="Moneda 12 2 2 2 3" xfId="564" xr:uid="{00000000-0005-0000-0000-000020020000}"/>
    <cellStyle name="Moneda 12 2 2 2 3 2" xfId="565" xr:uid="{00000000-0005-0000-0000-000021020000}"/>
    <cellStyle name="Moneda 12 2 2 2 4" xfId="566" xr:uid="{00000000-0005-0000-0000-000022020000}"/>
    <cellStyle name="Moneda 12 2 2 2 4 2" xfId="567" xr:uid="{00000000-0005-0000-0000-000023020000}"/>
    <cellStyle name="Moneda 12 2 2 2 5" xfId="568" xr:uid="{00000000-0005-0000-0000-000024020000}"/>
    <cellStyle name="Moneda 12 2 2 3" xfId="569" xr:uid="{00000000-0005-0000-0000-000025020000}"/>
    <cellStyle name="Moneda 12 2 2 3 2" xfId="570" xr:uid="{00000000-0005-0000-0000-000026020000}"/>
    <cellStyle name="Moneda 12 2 2 4" xfId="571" xr:uid="{00000000-0005-0000-0000-000027020000}"/>
    <cellStyle name="Moneda 12 2 2 4 2" xfId="572" xr:uid="{00000000-0005-0000-0000-000028020000}"/>
    <cellStyle name="Moneda 12 2 2 5" xfId="573" xr:uid="{00000000-0005-0000-0000-000029020000}"/>
    <cellStyle name="Moneda 12 2 2 5 2" xfId="574" xr:uid="{00000000-0005-0000-0000-00002A020000}"/>
    <cellStyle name="Moneda 12 2 2 6" xfId="575" xr:uid="{00000000-0005-0000-0000-00002B020000}"/>
    <cellStyle name="Moneda 12 2 3" xfId="576" xr:uid="{00000000-0005-0000-0000-00002C020000}"/>
    <cellStyle name="Moneda 12 2 3 2" xfId="577" xr:uid="{00000000-0005-0000-0000-00002D020000}"/>
    <cellStyle name="Moneda 12 2 3 2 2" xfId="578" xr:uid="{00000000-0005-0000-0000-00002E020000}"/>
    <cellStyle name="Moneda 12 2 3 3" xfId="579" xr:uid="{00000000-0005-0000-0000-00002F020000}"/>
    <cellStyle name="Moneda 12 2 3 3 2" xfId="580" xr:uid="{00000000-0005-0000-0000-000030020000}"/>
    <cellStyle name="Moneda 12 2 3 4" xfId="581" xr:uid="{00000000-0005-0000-0000-000031020000}"/>
    <cellStyle name="Moneda 12 2 3 4 2" xfId="582" xr:uid="{00000000-0005-0000-0000-000032020000}"/>
    <cellStyle name="Moneda 12 2 3 5" xfId="583" xr:uid="{00000000-0005-0000-0000-000033020000}"/>
    <cellStyle name="Moneda 12 2 4" xfId="584" xr:uid="{00000000-0005-0000-0000-000034020000}"/>
    <cellStyle name="Moneda 12 2 4 2" xfId="585" xr:uid="{00000000-0005-0000-0000-000035020000}"/>
    <cellStyle name="Moneda 12 2 5" xfId="586" xr:uid="{00000000-0005-0000-0000-000036020000}"/>
    <cellStyle name="Moneda 12 2 5 2" xfId="587" xr:uid="{00000000-0005-0000-0000-000037020000}"/>
    <cellStyle name="Moneda 12 2 6" xfId="588" xr:uid="{00000000-0005-0000-0000-000038020000}"/>
    <cellStyle name="Moneda 12 2 6 2" xfId="589" xr:uid="{00000000-0005-0000-0000-000039020000}"/>
    <cellStyle name="Moneda 12 2 7" xfId="590" xr:uid="{00000000-0005-0000-0000-00003A020000}"/>
    <cellStyle name="Moneda 12 2 8" xfId="591" xr:uid="{00000000-0005-0000-0000-00003B020000}"/>
    <cellStyle name="Moneda 12 3" xfId="592" xr:uid="{00000000-0005-0000-0000-00003C020000}"/>
    <cellStyle name="Moneda 12 3 2" xfId="593" xr:uid="{00000000-0005-0000-0000-00003D020000}"/>
    <cellStyle name="Moneda 12 3 2 2" xfId="594" xr:uid="{00000000-0005-0000-0000-00003E020000}"/>
    <cellStyle name="Moneda 12 3 2 2 2" xfId="595" xr:uid="{00000000-0005-0000-0000-00003F020000}"/>
    <cellStyle name="Moneda 12 3 2 3" xfId="596" xr:uid="{00000000-0005-0000-0000-000040020000}"/>
    <cellStyle name="Moneda 12 3 2 3 2" xfId="597" xr:uid="{00000000-0005-0000-0000-000041020000}"/>
    <cellStyle name="Moneda 12 3 2 4" xfId="598" xr:uid="{00000000-0005-0000-0000-000042020000}"/>
    <cellStyle name="Moneda 12 3 2 4 2" xfId="599" xr:uid="{00000000-0005-0000-0000-000043020000}"/>
    <cellStyle name="Moneda 12 3 2 5" xfId="600" xr:uid="{00000000-0005-0000-0000-000044020000}"/>
    <cellStyle name="Moneda 12 3 3" xfId="601" xr:uid="{00000000-0005-0000-0000-000045020000}"/>
    <cellStyle name="Moneda 12 3 3 2" xfId="602" xr:uid="{00000000-0005-0000-0000-000046020000}"/>
    <cellStyle name="Moneda 12 3 4" xfId="603" xr:uid="{00000000-0005-0000-0000-000047020000}"/>
    <cellStyle name="Moneda 12 3 4 2" xfId="604" xr:uid="{00000000-0005-0000-0000-000048020000}"/>
    <cellStyle name="Moneda 12 3 5" xfId="605" xr:uid="{00000000-0005-0000-0000-000049020000}"/>
    <cellStyle name="Moneda 12 3 5 2" xfId="606" xr:uid="{00000000-0005-0000-0000-00004A020000}"/>
    <cellStyle name="Moneda 12 3 6" xfId="607" xr:uid="{00000000-0005-0000-0000-00004B020000}"/>
    <cellStyle name="Moneda 12 4" xfId="608" xr:uid="{00000000-0005-0000-0000-00004C020000}"/>
    <cellStyle name="Moneda 12 4 2" xfId="609" xr:uid="{00000000-0005-0000-0000-00004D020000}"/>
    <cellStyle name="Moneda 12 4 2 2" xfId="610" xr:uid="{00000000-0005-0000-0000-00004E020000}"/>
    <cellStyle name="Moneda 12 4 3" xfId="611" xr:uid="{00000000-0005-0000-0000-00004F020000}"/>
    <cellStyle name="Moneda 12 4 3 2" xfId="612" xr:uid="{00000000-0005-0000-0000-000050020000}"/>
    <cellStyle name="Moneda 12 4 4" xfId="613" xr:uid="{00000000-0005-0000-0000-000051020000}"/>
    <cellStyle name="Moneda 12 4 4 2" xfId="614" xr:uid="{00000000-0005-0000-0000-000052020000}"/>
    <cellStyle name="Moneda 12 4 5" xfId="615" xr:uid="{00000000-0005-0000-0000-000053020000}"/>
    <cellStyle name="Moneda 12 5" xfId="616" xr:uid="{00000000-0005-0000-0000-000054020000}"/>
    <cellStyle name="Moneda 12 5 2" xfId="617" xr:uid="{00000000-0005-0000-0000-000055020000}"/>
    <cellStyle name="Moneda 12 6" xfId="618" xr:uid="{00000000-0005-0000-0000-000056020000}"/>
    <cellStyle name="Moneda 12 6 2" xfId="619" xr:uid="{00000000-0005-0000-0000-000057020000}"/>
    <cellStyle name="Moneda 12 7" xfId="620" xr:uid="{00000000-0005-0000-0000-000058020000}"/>
    <cellStyle name="Moneda 12 7 2" xfId="621" xr:uid="{00000000-0005-0000-0000-000059020000}"/>
    <cellStyle name="Moneda 12 8" xfId="622" xr:uid="{00000000-0005-0000-0000-00005A020000}"/>
    <cellStyle name="Moneda 12 9" xfId="623" xr:uid="{00000000-0005-0000-0000-00005B020000}"/>
    <cellStyle name="Moneda 13" xfId="624" xr:uid="{00000000-0005-0000-0000-00005C020000}"/>
    <cellStyle name="Moneda 13 10" xfId="625" xr:uid="{00000000-0005-0000-0000-00005D020000}"/>
    <cellStyle name="Moneda 13 2" xfId="626" xr:uid="{00000000-0005-0000-0000-00005E020000}"/>
    <cellStyle name="Moneda 13 2 2" xfId="627" xr:uid="{00000000-0005-0000-0000-00005F020000}"/>
    <cellStyle name="Moneda 13 2 2 2" xfId="628" xr:uid="{00000000-0005-0000-0000-000060020000}"/>
    <cellStyle name="Moneda 13 2 2 2 2" xfId="629" xr:uid="{00000000-0005-0000-0000-000061020000}"/>
    <cellStyle name="Moneda 13 2 2 2 2 2" xfId="630" xr:uid="{00000000-0005-0000-0000-000062020000}"/>
    <cellStyle name="Moneda 13 2 2 2 3" xfId="631" xr:uid="{00000000-0005-0000-0000-000063020000}"/>
    <cellStyle name="Moneda 13 2 2 2 3 2" xfId="632" xr:uid="{00000000-0005-0000-0000-000064020000}"/>
    <cellStyle name="Moneda 13 2 2 2 4" xfId="633" xr:uid="{00000000-0005-0000-0000-000065020000}"/>
    <cellStyle name="Moneda 13 2 2 2 4 2" xfId="634" xr:uid="{00000000-0005-0000-0000-000066020000}"/>
    <cellStyle name="Moneda 13 2 2 2 5" xfId="635" xr:uid="{00000000-0005-0000-0000-000067020000}"/>
    <cellStyle name="Moneda 13 2 2 3" xfId="636" xr:uid="{00000000-0005-0000-0000-000068020000}"/>
    <cellStyle name="Moneda 13 2 2 3 2" xfId="637" xr:uid="{00000000-0005-0000-0000-000069020000}"/>
    <cellStyle name="Moneda 13 2 2 4" xfId="638" xr:uid="{00000000-0005-0000-0000-00006A020000}"/>
    <cellStyle name="Moneda 13 2 2 4 2" xfId="639" xr:uid="{00000000-0005-0000-0000-00006B020000}"/>
    <cellStyle name="Moneda 13 2 2 5" xfId="640" xr:uid="{00000000-0005-0000-0000-00006C020000}"/>
    <cellStyle name="Moneda 13 2 2 5 2" xfId="641" xr:uid="{00000000-0005-0000-0000-00006D020000}"/>
    <cellStyle name="Moneda 13 2 2 6" xfId="642" xr:uid="{00000000-0005-0000-0000-00006E020000}"/>
    <cellStyle name="Moneda 13 2 3" xfId="643" xr:uid="{00000000-0005-0000-0000-00006F020000}"/>
    <cellStyle name="Moneda 13 2 3 2" xfId="644" xr:uid="{00000000-0005-0000-0000-000070020000}"/>
    <cellStyle name="Moneda 13 2 3 2 2" xfId="645" xr:uid="{00000000-0005-0000-0000-000071020000}"/>
    <cellStyle name="Moneda 13 2 3 3" xfId="646" xr:uid="{00000000-0005-0000-0000-000072020000}"/>
    <cellStyle name="Moneda 13 2 3 3 2" xfId="647" xr:uid="{00000000-0005-0000-0000-000073020000}"/>
    <cellStyle name="Moneda 13 2 3 4" xfId="648" xr:uid="{00000000-0005-0000-0000-000074020000}"/>
    <cellStyle name="Moneda 13 2 3 4 2" xfId="649" xr:uid="{00000000-0005-0000-0000-000075020000}"/>
    <cellStyle name="Moneda 13 2 3 5" xfId="650" xr:uid="{00000000-0005-0000-0000-000076020000}"/>
    <cellStyle name="Moneda 13 2 4" xfId="651" xr:uid="{00000000-0005-0000-0000-000077020000}"/>
    <cellStyle name="Moneda 13 2 4 2" xfId="652" xr:uid="{00000000-0005-0000-0000-000078020000}"/>
    <cellStyle name="Moneda 13 2 5" xfId="653" xr:uid="{00000000-0005-0000-0000-000079020000}"/>
    <cellStyle name="Moneda 13 2 5 2" xfId="654" xr:uid="{00000000-0005-0000-0000-00007A020000}"/>
    <cellStyle name="Moneda 13 2 6" xfId="655" xr:uid="{00000000-0005-0000-0000-00007B020000}"/>
    <cellStyle name="Moneda 13 2 6 2" xfId="656" xr:uid="{00000000-0005-0000-0000-00007C020000}"/>
    <cellStyle name="Moneda 13 2 7" xfId="657" xr:uid="{00000000-0005-0000-0000-00007D020000}"/>
    <cellStyle name="Moneda 13 2 8" xfId="658" xr:uid="{00000000-0005-0000-0000-00007E020000}"/>
    <cellStyle name="Moneda 13 3" xfId="659" xr:uid="{00000000-0005-0000-0000-00007F020000}"/>
    <cellStyle name="Moneda 13 3 2" xfId="660" xr:uid="{00000000-0005-0000-0000-000080020000}"/>
    <cellStyle name="Moneda 13 3 2 2" xfId="661" xr:uid="{00000000-0005-0000-0000-000081020000}"/>
    <cellStyle name="Moneda 13 3 2 2 2" xfId="662" xr:uid="{00000000-0005-0000-0000-000082020000}"/>
    <cellStyle name="Moneda 13 3 2 3" xfId="663" xr:uid="{00000000-0005-0000-0000-000083020000}"/>
    <cellStyle name="Moneda 13 3 2 3 2" xfId="664" xr:uid="{00000000-0005-0000-0000-000084020000}"/>
    <cellStyle name="Moneda 13 3 2 4" xfId="665" xr:uid="{00000000-0005-0000-0000-000085020000}"/>
    <cellStyle name="Moneda 13 3 2 4 2" xfId="666" xr:uid="{00000000-0005-0000-0000-000086020000}"/>
    <cellStyle name="Moneda 13 3 2 5" xfId="667" xr:uid="{00000000-0005-0000-0000-000087020000}"/>
    <cellStyle name="Moneda 13 3 3" xfId="668" xr:uid="{00000000-0005-0000-0000-000088020000}"/>
    <cellStyle name="Moneda 13 3 3 2" xfId="669" xr:uid="{00000000-0005-0000-0000-000089020000}"/>
    <cellStyle name="Moneda 13 3 4" xfId="670" xr:uid="{00000000-0005-0000-0000-00008A020000}"/>
    <cellStyle name="Moneda 13 3 4 2" xfId="671" xr:uid="{00000000-0005-0000-0000-00008B020000}"/>
    <cellStyle name="Moneda 13 3 5" xfId="672" xr:uid="{00000000-0005-0000-0000-00008C020000}"/>
    <cellStyle name="Moneda 13 3 5 2" xfId="673" xr:uid="{00000000-0005-0000-0000-00008D020000}"/>
    <cellStyle name="Moneda 13 3 6" xfId="674" xr:uid="{00000000-0005-0000-0000-00008E020000}"/>
    <cellStyle name="Moneda 13 4" xfId="675" xr:uid="{00000000-0005-0000-0000-00008F020000}"/>
    <cellStyle name="Moneda 13 4 2" xfId="676" xr:uid="{00000000-0005-0000-0000-000090020000}"/>
    <cellStyle name="Moneda 13 4 2 2" xfId="677" xr:uid="{00000000-0005-0000-0000-000091020000}"/>
    <cellStyle name="Moneda 13 4 3" xfId="678" xr:uid="{00000000-0005-0000-0000-000092020000}"/>
    <cellStyle name="Moneda 13 4 3 2" xfId="679" xr:uid="{00000000-0005-0000-0000-000093020000}"/>
    <cellStyle name="Moneda 13 4 4" xfId="680" xr:uid="{00000000-0005-0000-0000-000094020000}"/>
    <cellStyle name="Moneda 13 4 4 2" xfId="681" xr:uid="{00000000-0005-0000-0000-000095020000}"/>
    <cellStyle name="Moneda 13 4 5" xfId="682" xr:uid="{00000000-0005-0000-0000-000096020000}"/>
    <cellStyle name="Moneda 13 5" xfId="683" xr:uid="{00000000-0005-0000-0000-000097020000}"/>
    <cellStyle name="Moneda 13 5 2" xfId="684" xr:uid="{00000000-0005-0000-0000-000098020000}"/>
    <cellStyle name="Moneda 13 5 2 2" xfId="685" xr:uid="{00000000-0005-0000-0000-000099020000}"/>
    <cellStyle name="Moneda 13 5 3" xfId="686" xr:uid="{00000000-0005-0000-0000-00009A020000}"/>
    <cellStyle name="Moneda 13 5 3 2" xfId="687" xr:uid="{00000000-0005-0000-0000-00009B020000}"/>
    <cellStyle name="Moneda 13 5 4" xfId="688" xr:uid="{00000000-0005-0000-0000-00009C020000}"/>
    <cellStyle name="Moneda 13 5 4 2" xfId="689" xr:uid="{00000000-0005-0000-0000-00009D020000}"/>
    <cellStyle name="Moneda 13 5 5" xfId="690" xr:uid="{00000000-0005-0000-0000-00009E020000}"/>
    <cellStyle name="Moneda 13 6" xfId="691" xr:uid="{00000000-0005-0000-0000-00009F020000}"/>
    <cellStyle name="Moneda 13 6 2" xfId="692" xr:uid="{00000000-0005-0000-0000-0000A0020000}"/>
    <cellStyle name="Moneda 13 7" xfId="693" xr:uid="{00000000-0005-0000-0000-0000A1020000}"/>
    <cellStyle name="Moneda 13 7 2" xfId="694" xr:uid="{00000000-0005-0000-0000-0000A2020000}"/>
    <cellStyle name="Moneda 13 8" xfId="695" xr:uid="{00000000-0005-0000-0000-0000A3020000}"/>
    <cellStyle name="Moneda 13 8 2" xfId="696" xr:uid="{00000000-0005-0000-0000-0000A4020000}"/>
    <cellStyle name="Moneda 13 9" xfId="697" xr:uid="{00000000-0005-0000-0000-0000A5020000}"/>
    <cellStyle name="Moneda 14" xfId="698" xr:uid="{00000000-0005-0000-0000-0000A6020000}"/>
    <cellStyle name="Moneda 14 2" xfId="699" xr:uid="{00000000-0005-0000-0000-0000A7020000}"/>
    <cellStyle name="Moneda 14 2 2" xfId="700" xr:uid="{00000000-0005-0000-0000-0000A8020000}"/>
    <cellStyle name="Moneda 14 2 2 2" xfId="701" xr:uid="{00000000-0005-0000-0000-0000A9020000}"/>
    <cellStyle name="Moneda 14 2 2 2 2" xfId="702" xr:uid="{00000000-0005-0000-0000-0000AA020000}"/>
    <cellStyle name="Moneda 14 2 2 2 2 2" xfId="703" xr:uid="{00000000-0005-0000-0000-0000AB020000}"/>
    <cellStyle name="Moneda 14 2 2 2 3" xfId="704" xr:uid="{00000000-0005-0000-0000-0000AC020000}"/>
    <cellStyle name="Moneda 14 2 2 2 3 2" xfId="705" xr:uid="{00000000-0005-0000-0000-0000AD020000}"/>
    <cellStyle name="Moneda 14 2 2 2 4" xfId="706" xr:uid="{00000000-0005-0000-0000-0000AE020000}"/>
    <cellStyle name="Moneda 14 2 2 2 4 2" xfId="707" xr:uid="{00000000-0005-0000-0000-0000AF020000}"/>
    <cellStyle name="Moneda 14 2 2 2 5" xfId="708" xr:uid="{00000000-0005-0000-0000-0000B0020000}"/>
    <cellStyle name="Moneda 14 2 2 3" xfId="709" xr:uid="{00000000-0005-0000-0000-0000B1020000}"/>
    <cellStyle name="Moneda 14 2 2 3 2" xfId="710" xr:uid="{00000000-0005-0000-0000-0000B2020000}"/>
    <cellStyle name="Moneda 14 2 2 4" xfId="711" xr:uid="{00000000-0005-0000-0000-0000B3020000}"/>
    <cellStyle name="Moneda 14 2 2 4 2" xfId="712" xr:uid="{00000000-0005-0000-0000-0000B4020000}"/>
    <cellStyle name="Moneda 14 2 2 5" xfId="713" xr:uid="{00000000-0005-0000-0000-0000B5020000}"/>
    <cellStyle name="Moneda 14 2 2 5 2" xfId="714" xr:uid="{00000000-0005-0000-0000-0000B6020000}"/>
    <cellStyle name="Moneda 14 2 2 6" xfId="715" xr:uid="{00000000-0005-0000-0000-0000B7020000}"/>
    <cellStyle name="Moneda 14 2 3" xfId="716" xr:uid="{00000000-0005-0000-0000-0000B8020000}"/>
    <cellStyle name="Moneda 14 2 3 2" xfId="717" xr:uid="{00000000-0005-0000-0000-0000B9020000}"/>
    <cellStyle name="Moneda 14 2 3 2 2" xfId="718" xr:uid="{00000000-0005-0000-0000-0000BA020000}"/>
    <cellStyle name="Moneda 14 2 3 3" xfId="719" xr:uid="{00000000-0005-0000-0000-0000BB020000}"/>
    <cellStyle name="Moneda 14 2 3 3 2" xfId="720" xr:uid="{00000000-0005-0000-0000-0000BC020000}"/>
    <cellStyle name="Moneda 14 2 3 4" xfId="721" xr:uid="{00000000-0005-0000-0000-0000BD020000}"/>
    <cellStyle name="Moneda 14 2 3 4 2" xfId="722" xr:uid="{00000000-0005-0000-0000-0000BE020000}"/>
    <cellStyle name="Moneda 14 2 3 5" xfId="723" xr:uid="{00000000-0005-0000-0000-0000BF020000}"/>
    <cellStyle name="Moneda 14 2 4" xfId="724" xr:uid="{00000000-0005-0000-0000-0000C0020000}"/>
    <cellStyle name="Moneda 14 2 4 2" xfId="725" xr:uid="{00000000-0005-0000-0000-0000C1020000}"/>
    <cellStyle name="Moneda 14 2 5" xfId="726" xr:uid="{00000000-0005-0000-0000-0000C2020000}"/>
    <cellStyle name="Moneda 14 2 5 2" xfId="727" xr:uid="{00000000-0005-0000-0000-0000C3020000}"/>
    <cellStyle name="Moneda 14 2 6" xfId="728" xr:uid="{00000000-0005-0000-0000-0000C4020000}"/>
    <cellStyle name="Moneda 14 2 6 2" xfId="729" xr:uid="{00000000-0005-0000-0000-0000C5020000}"/>
    <cellStyle name="Moneda 14 2 7" xfId="730" xr:uid="{00000000-0005-0000-0000-0000C6020000}"/>
    <cellStyle name="Moneda 14 2 8" xfId="731" xr:uid="{00000000-0005-0000-0000-0000C7020000}"/>
    <cellStyle name="Moneda 14 3" xfId="732" xr:uid="{00000000-0005-0000-0000-0000C8020000}"/>
    <cellStyle name="Moneda 14 3 2" xfId="733" xr:uid="{00000000-0005-0000-0000-0000C9020000}"/>
    <cellStyle name="Moneda 14 3 2 2" xfId="734" xr:uid="{00000000-0005-0000-0000-0000CA020000}"/>
    <cellStyle name="Moneda 14 3 2 2 2" xfId="735" xr:uid="{00000000-0005-0000-0000-0000CB020000}"/>
    <cellStyle name="Moneda 14 3 2 3" xfId="736" xr:uid="{00000000-0005-0000-0000-0000CC020000}"/>
    <cellStyle name="Moneda 14 3 2 3 2" xfId="737" xr:uid="{00000000-0005-0000-0000-0000CD020000}"/>
    <cellStyle name="Moneda 14 3 2 4" xfId="738" xr:uid="{00000000-0005-0000-0000-0000CE020000}"/>
    <cellStyle name="Moneda 14 3 2 4 2" xfId="739" xr:uid="{00000000-0005-0000-0000-0000CF020000}"/>
    <cellStyle name="Moneda 14 3 2 5" xfId="740" xr:uid="{00000000-0005-0000-0000-0000D0020000}"/>
    <cellStyle name="Moneda 14 3 3" xfId="741" xr:uid="{00000000-0005-0000-0000-0000D1020000}"/>
    <cellStyle name="Moneda 14 3 3 2" xfId="742" xr:uid="{00000000-0005-0000-0000-0000D2020000}"/>
    <cellStyle name="Moneda 14 3 4" xfId="743" xr:uid="{00000000-0005-0000-0000-0000D3020000}"/>
    <cellStyle name="Moneda 14 3 4 2" xfId="744" xr:uid="{00000000-0005-0000-0000-0000D4020000}"/>
    <cellStyle name="Moneda 14 3 5" xfId="745" xr:uid="{00000000-0005-0000-0000-0000D5020000}"/>
    <cellStyle name="Moneda 14 3 5 2" xfId="746" xr:uid="{00000000-0005-0000-0000-0000D6020000}"/>
    <cellStyle name="Moneda 14 3 6" xfId="747" xr:uid="{00000000-0005-0000-0000-0000D7020000}"/>
    <cellStyle name="Moneda 14 4" xfId="748" xr:uid="{00000000-0005-0000-0000-0000D8020000}"/>
    <cellStyle name="Moneda 14 4 2" xfId="749" xr:uid="{00000000-0005-0000-0000-0000D9020000}"/>
    <cellStyle name="Moneda 14 4 2 2" xfId="750" xr:uid="{00000000-0005-0000-0000-0000DA020000}"/>
    <cellStyle name="Moneda 14 4 3" xfId="751" xr:uid="{00000000-0005-0000-0000-0000DB020000}"/>
    <cellStyle name="Moneda 14 4 3 2" xfId="752" xr:uid="{00000000-0005-0000-0000-0000DC020000}"/>
    <cellStyle name="Moneda 14 4 4" xfId="753" xr:uid="{00000000-0005-0000-0000-0000DD020000}"/>
    <cellStyle name="Moneda 14 4 4 2" xfId="754" xr:uid="{00000000-0005-0000-0000-0000DE020000}"/>
    <cellStyle name="Moneda 14 4 5" xfId="755" xr:uid="{00000000-0005-0000-0000-0000DF020000}"/>
    <cellStyle name="Moneda 14 5" xfId="756" xr:uid="{00000000-0005-0000-0000-0000E0020000}"/>
    <cellStyle name="Moneda 14 5 2" xfId="757" xr:uid="{00000000-0005-0000-0000-0000E1020000}"/>
    <cellStyle name="Moneda 14 6" xfId="758" xr:uid="{00000000-0005-0000-0000-0000E2020000}"/>
    <cellStyle name="Moneda 14 6 2" xfId="759" xr:uid="{00000000-0005-0000-0000-0000E3020000}"/>
    <cellStyle name="Moneda 14 7" xfId="760" xr:uid="{00000000-0005-0000-0000-0000E4020000}"/>
    <cellStyle name="Moneda 14 7 2" xfId="761" xr:uid="{00000000-0005-0000-0000-0000E5020000}"/>
    <cellStyle name="Moneda 14 8" xfId="762" xr:uid="{00000000-0005-0000-0000-0000E6020000}"/>
    <cellStyle name="Moneda 14 9" xfId="763" xr:uid="{00000000-0005-0000-0000-0000E7020000}"/>
    <cellStyle name="Moneda 15" xfId="764" xr:uid="{00000000-0005-0000-0000-0000E8020000}"/>
    <cellStyle name="Moneda 15 2" xfId="765" xr:uid="{00000000-0005-0000-0000-0000E9020000}"/>
    <cellStyle name="Moneda 15 2 2" xfId="766" xr:uid="{00000000-0005-0000-0000-0000EA020000}"/>
    <cellStyle name="Moneda 15 2 2 2" xfId="767" xr:uid="{00000000-0005-0000-0000-0000EB020000}"/>
    <cellStyle name="Moneda 15 2 2 2 2" xfId="768" xr:uid="{00000000-0005-0000-0000-0000EC020000}"/>
    <cellStyle name="Moneda 15 2 2 2 2 2" xfId="769" xr:uid="{00000000-0005-0000-0000-0000ED020000}"/>
    <cellStyle name="Moneda 15 2 2 2 3" xfId="770" xr:uid="{00000000-0005-0000-0000-0000EE020000}"/>
    <cellStyle name="Moneda 15 2 2 2 3 2" xfId="771" xr:uid="{00000000-0005-0000-0000-0000EF020000}"/>
    <cellStyle name="Moneda 15 2 2 2 4" xfId="772" xr:uid="{00000000-0005-0000-0000-0000F0020000}"/>
    <cellStyle name="Moneda 15 2 2 2 4 2" xfId="773" xr:uid="{00000000-0005-0000-0000-0000F1020000}"/>
    <cellStyle name="Moneda 15 2 2 2 5" xfId="774" xr:uid="{00000000-0005-0000-0000-0000F2020000}"/>
    <cellStyle name="Moneda 15 2 2 3" xfId="775" xr:uid="{00000000-0005-0000-0000-0000F3020000}"/>
    <cellStyle name="Moneda 15 2 2 3 2" xfId="776" xr:uid="{00000000-0005-0000-0000-0000F4020000}"/>
    <cellStyle name="Moneda 15 2 2 4" xfId="777" xr:uid="{00000000-0005-0000-0000-0000F5020000}"/>
    <cellStyle name="Moneda 15 2 2 4 2" xfId="778" xr:uid="{00000000-0005-0000-0000-0000F6020000}"/>
    <cellStyle name="Moneda 15 2 2 5" xfId="779" xr:uid="{00000000-0005-0000-0000-0000F7020000}"/>
    <cellStyle name="Moneda 15 2 2 5 2" xfId="780" xr:uid="{00000000-0005-0000-0000-0000F8020000}"/>
    <cellStyle name="Moneda 15 2 2 6" xfId="781" xr:uid="{00000000-0005-0000-0000-0000F9020000}"/>
    <cellStyle name="Moneda 15 2 3" xfId="782" xr:uid="{00000000-0005-0000-0000-0000FA020000}"/>
    <cellStyle name="Moneda 15 2 3 2" xfId="783" xr:uid="{00000000-0005-0000-0000-0000FB020000}"/>
    <cellStyle name="Moneda 15 2 3 2 2" xfId="784" xr:uid="{00000000-0005-0000-0000-0000FC020000}"/>
    <cellStyle name="Moneda 15 2 3 3" xfId="785" xr:uid="{00000000-0005-0000-0000-0000FD020000}"/>
    <cellStyle name="Moneda 15 2 3 3 2" xfId="786" xr:uid="{00000000-0005-0000-0000-0000FE020000}"/>
    <cellStyle name="Moneda 15 2 3 4" xfId="787" xr:uid="{00000000-0005-0000-0000-0000FF020000}"/>
    <cellStyle name="Moneda 15 2 3 4 2" xfId="788" xr:uid="{00000000-0005-0000-0000-000000030000}"/>
    <cellStyle name="Moneda 15 2 3 5" xfId="789" xr:uid="{00000000-0005-0000-0000-000001030000}"/>
    <cellStyle name="Moneda 15 2 4" xfId="790" xr:uid="{00000000-0005-0000-0000-000002030000}"/>
    <cellStyle name="Moneda 15 2 4 2" xfId="791" xr:uid="{00000000-0005-0000-0000-000003030000}"/>
    <cellStyle name="Moneda 15 2 5" xfId="792" xr:uid="{00000000-0005-0000-0000-000004030000}"/>
    <cellStyle name="Moneda 15 2 5 2" xfId="793" xr:uid="{00000000-0005-0000-0000-000005030000}"/>
    <cellStyle name="Moneda 15 2 6" xfId="794" xr:uid="{00000000-0005-0000-0000-000006030000}"/>
    <cellStyle name="Moneda 15 2 6 2" xfId="795" xr:uid="{00000000-0005-0000-0000-000007030000}"/>
    <cellStyle name="Moneda 15 2 7" xfId="796" xr:uid="{00000000-0005-0000-0000-000008030000}"/>
    <cellStyle name="Moneda 15 2 8" xfId="797" xr:uid="{00000000-0005-0000-0000-000009030000}"/>
    <cellStyle name="Moneda 15 3" xfId="798" xr:uid="{00000000-0005-0000-0000-00000A030000}"/>
    <cellStyle name="Moneda 15 3 2" xfId="799" xr:uid="{00000000-0005-0000-0000-00000B030000}"/>
    <cellStyle name="Moneda 15 3 2 2" xfId="800" xr:uid="{00000000-0005-0000-0000-00000C030000}"/>
    <cellStyle name="Moneda 15 3 2 2 2" xfId="801" xr:uid="{00000000-0005-0000-0000-00000D030000}"/>
    <cellStyle name="Moneda 15 3 2 3" xfId="802" xr:uid="{00000000-0005-0000-0000-00000E030000}"/>
    <cellStyle name="Moneda 15 3 2 3 2" xfId="803" xr:uid="{00000000-0005-0000-0000-00000F030000}"/>
    <cellStyle name="Moneda 15 3 2 4" xfId="804" xr:uid="{00000000-0005-0000-0000-000010030000}"/>
    <cellStyle name="Moneda 15 3 2 4 2" xfId="805" xr:uid="{00000000-0005-0000-0000-000011030000}"/>
    <cellStyle name="Moneda 15 3 2 5" xfId="806" xr:uid="{00000000-0005-0000-0000-000012030000}"/>
    <cellStyle name="Moneda 15 3 3" xfId="807" xr:uid="{00000000-0005-0000-0000-000013030000}"/>
    <cellStyle name="Moneda 15 3 3 2" xfId="808" xr:uid="{00000000-0005-0000-0000-000014030000}"/>
    <cellStyle name="Moneda 15 3 4" xfId="809" xr:uid="{00000000-0005-0000-0000-000015030000}"/>
    <cellStyle name="Moneda 15 3 4 2" xfId="810" xr:uid="{00000000-0005-0000-0000-000016030000}"/>
    <cellStyle name="Moneda 15 3 5" xfId="811" xr:uid="{00000000-0005-0000-0000-000017030000}"/>
    <cellStyle name="Moneda 15 3 5 2" xfId="812" xr:uid="{00000000-0005-0000-0000-000018030000}"/>
    <cellStyle name="Moneda 15 3 6" xfId="813" xr:uid="{00000000-0005-0000-0000-000019030000}"/>
    <cellStyle name="Moneda 15 4" xfId="814" xr:uid="{00000000-0005-0000-0000-00001A030000}"/>
    <cellStyle name="Moneda 15 4 2" xfId="815" xr:uid="{00000000-0005-0000-0000-00001B030000}"/>
    <cellStyle name="Moneda 15 4 2 2" xfId="816" xr:uid="{00000000-0005-0000-0000-00001C030000}"/>
    <cellStyle name="Moneda 15 4 3" xfId="817" xr:uid="{00000000-0005-0000-0000-00001D030000}"/>
    <cellStyle name="Moneda 15 4 3 2" xfId="818" xr:uid="{00000000-0005-0000-0000-00001E030000}"/>
    <cellStyle name="Moneda 15 4 4" xfId="819" xr:uid="{00000000-0005-0000-0000-00001F030000}"/>
    <cellStyle name="Moneda 15 4 4 2" xfId="820" xr:uid="{00000000-0005-0000-0000-000020030000}"/>
    <cellStyle name="Moneda 15 4 5" xfId="821" xr:uid="{00000000-0005-0000-0000-000021030000}"/>
    <cellStyle name="Moneda 15 5" xfId="822" xr:uid="{00000000-0005-0000-0000-000022030000}"/>
    <cellStyle name="Moneda 15 5 2" xfId="823" xr:uid="{00000000-0005-0000-0000-000023030000}"/>
    <cellStyle name="Moneda 15 6" xfId="824" xr:uid="{00000000-0005-0000-0000-000024030000}"/>
    <cellStyle name="Moneda 15 6 2" xfId="825" xr:uid="{00000000-0005-0000-0000-000025030000}"/>
    <cellStyle name="Moneda 15 7" xfId="826" xr:uid="{00000000-0005-0000-0000-000026030000}"/>
    <cellStyle name="Moneda 15 7 2" xfId="827" xr:uid="{00000000-0005-0000-0000-000027030000}"/>
    <cellStyle name="Moneda 15 8" xfId="828" xr:uid="{00000000-0005-0000-0000-000028030000}"/>
    <cellStyle name="Moneda 15 9" xfId="829" xr:uid="{00000000-0005-0000-0000-000029030000}"/>
    <cellStyle name="Moneda 16" xfId="830" xr:uid="{00000000-0005-0000-0000-00002A030000}"/>
    <cellStyle name="Moneda 16 2" xfId="831" xr:uid="{00000000-0005-0000-0000-00002B030000}"/>
    <cellStyle name="Moneda 16 2 2" xfId="832" xr:uid="{00000000-0005-0000-0000-00002C030000}"/>
    <cellStyle name="Moneda 16 2 2 2" xfId="833" xr:uid="{00000000-0005-0000-0000-00002D030000}"/>
    <cellStyle name="Moneda 16 2 2 2 2" xfId="834" xr:uid="{00000000-0005-0000-0000-00002E030000}"/>
    <cellStyle name="Moneda 16 2 2 3" xfId="835" xr:uid="{00000000-0005-0000-0000-00002F030000}"/>
    <cellStyle name="Moneda 16 2 2 3 2" xfId="836" xr:uid="{00000000-0005-0000-0000-000030030000}"/>
    <cellStyle name="Moneda 16 2 2 4" xfId="837" xr:uid="{00000000-0005-0000-0000-000031030000}"/>
    <cellStyle name="Moneda 16 2 2 4 2" xfId="838" xr:uid="{00000000-0005-0000-0000-000032030000}"/>
    <cellStyle name="Moneda 16 2 2 5" xfId="839" xr:uid="{00000000-0005-0000-0000-000033030000}"/>
    <cellStyle name="Moneda 16 2 3" xfId="840" xr:uid="{00000000-0005-0000-0000-000034030000}"/>
    <cellStyle name="Moneda 16 2 3 2" xfId="841" xr:uid="{00000000-0005-0000-0000-000035030000}"/>
    <cellStyle name="Moneda 16 2 4" xfId="842" xr:uid="{00000000-0005-0000-0000-000036030000}"/>
    <cellStyle name="Moneda 16 2 4 2" xfId="843" xr:uid="{00000000-0005-0000-0000-000037030000}"/>
    <cellStyle name="Moneda 16 2 5" xfId="844" xr:uid="{00000000-0005-0000-0000-000038030000}"/>
    <cellStyle name="Moneda 16 2 5 2" xfId="845" xr:uid="{00000000-0005-0000-0000-000039030000}"/>
    <cellStyle name="Moneda 16 2 6" xfId="846" xr:uid="{00000000-0005-0000-0000-00003A030000}"/>
    <cellStyle name="Moneda 16 2 7" xfId="847" xr:uid="{00000000-0005-0000-0000-00003B030000}"/>
    <cellStyle name="Moneda 16 3" xfId="848" xr:uid="{00000000-0005-0000-0000-00003C030000}"/>
    <cellStyle name="Moneda 16 3 2" xfId="849" xr:uid="{00000000-0005-0000-0000-00003D030000}"/>
    <cellStyle name="Moneda 16 3 2 2" xfId="850" xr:uid="{00000000-0005-0000-0000-00003E030000}"/>
    <cellStyle name="Moneda 16 3 3" xfId="851" xr:uid="{00000000-0005-0000-0000-00003F030000}"/>
    <cellStyle name="Moneda 16 3 3 2" xfId="852" xr:uid="{00000000-0005-0000-0000-000040030000}"/>
    <cellStyle name="Moneda 16 3 4" xfId="853" xr:uid="{00000000-0005-0000-0000-000041030000}"/>
    <cellStyle name="Moneda 16 3 4 2" xfId="854" xr:uid="{00000000-0005-0000-0000-000042030000}"/>
    <cellStyle name="Moneda 16 3 5" xfId="855" xr:uid="{00000000-0005-0000-0000-000043030000}"/>
    <cellStyle name="Moneda 16 4" xfId="856" xr:uid="{00000000-0005-0000-0000-000044030000}"/>
    <cellStyle name="Moneda 16 4 2" xfId="857" xr:uid="{00000000-0005-0000-0000-000045030000}"/>
    <cellStyle name="Moneda 16 5" xfId="858" xr:uid="{00000000-0005-0000-0000-000046030000}"/>
    <cellStyle name="Moneda 16 5 2" xfId="859" xr:uid="{00000000-0005-0000-0000-000047030000}"/>
    <cellStyle name="Moneda 16 6" xfId="860" xr:uid="{00000000-0005-0000-0000-000048030000}"/>
    <cellStyle name="Moneda 16 6 2" xfId="861" xr:uid="{00000000-0005-0000-0000-000049030000}"/>
    <cellStyle name="Moneda 16 7" xfId="862" xr:uid="{00000000-0005-0000-0000-00004A030000}"/>
    <cellStyle name="Moneda 16 8" xfId="863" xr:uid="{00000000-0005-0000-0000-00004B030000}"/>
    <cellStyle name="Moneda 17" xfId="864" xr:uid="{00000000-0005-0000-0000-00004C030000}"/>
    <cellStyle name="Moneda 17 2" xfId="865" xr:uid="{00000000-0005-0000-0000-00004D030000}"/>
    <cellStyle name="Moneda 17 2 2" xfId="866" xr:uid="{00000000-0005-0000-0000-00004E030000}"/>
    <cellStyle name="Moneda 17 2 2 2" xfId="867" xr:uid="{00000000-0005-0000-0000-00004F030000}"/>
    <cellStyle name="Moneda 17 2 2 2 2" xfId="868" xr:uid="{00000000-0005-0000-0000-000050030000}"/>
    <cellStyle name="Moneda 17 2 2 3" xfId="869" xr:uid="{00000000-0005-0000-0000-000051030000}"/>
    <cellStyle name="Moneda 17 2 2 3 2" xfId="870" xr:uid="{00000000-0005-0000-0000-000052030000}"/>
    <cellStyle name="Moneda 17 2 2 4" xfId="871" xr:uid="{00000000-0005-0000-0000-000053030000}"/>
    <cellStyle name="Moneda 17 2 2 4 2" xfId="872" xr:uid="{00000000-0005-0000-0000-000054030000}"/>
    <cellStyle name="Moneda 17 2 2 5" xfId="873" xr:uid="{00000000-0005-0000-0000-000055030000}"/>
    <cellStyle name="Moneda 17 2 3" xfId="874" xr:uid="{00000000-0005-0000-0000-000056030000}"/>
    <cellStyle name="Moneda 17 2 3 2" xfId="875" xr:uid="{00000000-0005-0000-0000-000057030000}"/>
    <cellStyle name="Moneda 17 2 4" xfId="876" xr:uid="{00000000-0005-0000-0000-000058030000}"/>
    <cellStyle name="Moneda 17 2 4 2" xfId="877" xr:uid="{00000000-0005-0000-0000-000059030000}"/>
    <cellStyle name="Moneda 17 2 5" xfId="878" xr:uid="{00000000-0005-0000-0000-00005A030000}"/>
    <cellStyle name="Moneda 17 2 5 2" xfId="879" xr:uid="{00000000-0005-0000-0000-00005B030000}"/>
    <cellStyle name="Moneda 17 2 6" xfId="880" xr:uid="{00000000-0005-0000-0000-00005C030000}"/>
    <cellStyle name="Moneda 17 2 7" xfId="881" xr:uid="{00000000-0005-0000-0000-00005D030000}"/>
    <cellStyle name="Moneda 17 3" xfId="882" xr:uid="{00000000-0005-0000-0000-00005E030000}"/>
    <cellStyle name="Moneda 17 3 2" xfId="883" xr:uid="{00000000-0005-0000-0000-00005F030000}"/>
    <cellStyle name="Moneda 17 3 2 2" xfId="884" xr:uid="{00000000-0005-0000-0000-000060030000}"/>
    <cellStyle name="Moneda 17 3 3" xfId="885" xr:uid="{00000000-0005-0000-0000-000061030000}"/>
    <cellStyle name="Moneda 17 3 3 2" xfId="886" xr:uid="{00000000-0005-0000-0000-000062030000}"/>
    <cellStyle name="Moneda 17 3 4" xfId="887" xr:uid="{00000000-0005-0000-0000-000063030000}"/>
    <cellStyle name="Moneda 17 3 4 2" xfId="888" xr:uid="{00000000-0005-0000-0000-000064030000}"/>
    <cellStyle name="Moneda 17 3 5" xfId="889" xr:uid="{00000000-0005-0000-0000-000065030000}"/>
    <cellStyle name="Moneda 17 4" xfId="890" xr:uid="{00000000-0005-0000-0000-000066030000}"/>
    <cellStyle name="Moneda 17 4 2" xfId="891" xr:uid="{00000000-0005-0000-0000-000067030000}"/>
    <cellStyle name="Moneda 17 5" xfId="892" xr:uid="{00000000-0005-0000-0000-000068030000}"/>
    <cellStyle name="Moneda 17 5 2" xfId="893" xr:uid="{00000000-0005-0000-0000-000069030000}"/>
    <cellStyle name="Moneda 17 6" xfId="894" xr:uid="{00000000-0005-0000-0000-00006A030000}"/>
    <cellStyle name="Moneda 17 6 2" xfId="895" xr:uid="{00000000-0005-0000-0000-00006B030000}"/>
    <cellStyle name="Moneda 17 7" xfId="896" xr:uid="{00000000-0005-0000-0000-00006C030000}"/>
    <cellStyle name="Moneda 17 8" xfId="897" xr:uid="{00000000-0005-0000-0000-00006D030000}"/>
    <cellStyle name="Moneda 18" xfId="898" xr:uid="{00000000-0005-0000-0000-00006E030000}"/>
    <cellStyle name="Moneda 18 2" xfId="899" xr:uid="{00000000-0005-0000-0000-00006F030000}"/>
    <cellStyle name="Moneda 18 2 2" xfId="900" xr:uid="{00000000-0005-0000-0000-000070030000}"/>
    <cellStyle name="Moneda 18 2 2 2" xfId="901" xr:uid="{00000000-0005-0000-0000-000071030000}"/>
    <cellStyle name="Moneda 18 2 2 2 2" xfId="902" xr:uid="{00000000-0005-0000-0000-000072030000}"/>
    <cellStyle name="Moneda 18 2 2 3" xfId="903" xr:uid="{00000000-0005-0000-0000-000073030000}"/>
    <cellStyle name="Moneda 18 2 2 3 2" xfId="904" xr:uid="{00000000-0005-0000-0000-000074030000}"/>
    <cellStyle name="Moneda 18 2 2 4" xfId="905" xr:uid="{00000000-0005-0000-0000-000075030000}"/>
    <cellStyle name="Moneda 18 2 2 4 2" xfId="906" xr:uid="{00000000-0005-0000-0000-000076030000}"/>
    <cellStyle name="Moneda 18 2 2 5" xfId="907" xr:uid="{00000000-0005-0000-0000-000077030000}"/>
    <cellStyle name="Moneda 18 2 3" xfId="908" xr:uid="{00000000-0005-0000-0000-000078030000}"/>
    <cellStyle name="Moneda 18 2 3 2" xfId="909" xr:uid="{00000000-0005-0000-0000-000079030000}"/>
    <cellStyle name="Moneda 18 2 4" xfId="910" xr:uid="{00000000-0005-0000-0000-00007A030000}"/>
    <cellStyle name="Moneda 18 2 4 2" xfId="911" xr:uid="{00000000-0005-0000-0000-00007B030000}"/>
    <cellStyle name="Moneda 18 2 5" xfId="912" xr:uid="{00000000-0005-0000-0000-00007C030000}"/>
    <cellStyle name="Moneda 18 2 5 2" xfId="913" xr:uid="{00000000-0005-0000-0000-00007D030000}"/>
    <cellStyle name="Moneda 18 2 6" xfId="914" xr:uid="{00000000-0005-0000-0000-00007E030000}"/>
    <cellStyle name="Moneda 18 2 7" xfId="915" xr:uid="{00000000-0005-0000-0000-00007F030000}"/>
    <cellStyle name="Moneda 18 3" xfId="916" xr:uid="{00000000-0005-0000-0000-000080030000}"/>
    <cellStyle name="Moneda 18 3 2" xfId="917" xr:uid="{00000000-0005-0000-0000-000081030000}"/>
    <cellStyle name="Moneda 18 3 2 2" xfId="918" xr:uid="{00000000-0005-0000-0000-000082030000}"/>
    <cellStyle name="Moneda 18 3 3" xfId="919" xr:uid="{00000000-0005-0000-0000-000083030000}"/>
    <cellStyle name="Moneda 18 3 3 2" xfId="920" xr:uid="{00000000-0005-0000-0000-000084030000}"/>
    <cellStyle name="Moneda 18 3 4" xfId="921" xr:uid="{00000000-0005-0000-0000-000085030000}"/>
    <cellStyle name="Moneda 18 3 4 2" xfId="922" xr:uid="{00000000-0005-0000-0000-000086030000}"/>
    <cellStyle name="Moneda 18 3 5" xfId="923" xr:uid="{00000000-0005-0000-0000-000087030000}"/>
    <cellStyle name="Moneda 18 4" xfId="924" xr:uid="{00000000-0005-0000-0000-000088030000}"/>
    <cellStyle name="Moneda 18 4 2" xfId="925" xr:uid="{00000000-0005-0000-0000-000089030000}"/>
    <cellStyle name="Moneda 18 5" xfId="926" xr:uid="{00000000-0005-0000-0000-00008A030000}"/>
    <cellStyle name="Moneda 18 5 2" xfId="927" xr:uid="{00000000-0005-0000-0000-00008B030000}"/>
    <cellStyle name="Moneda 18 6" xfId="928" xr:uid="{00000000-0005-0000-0000-00008C030000}"/>
    <cellStyle name="Moneda 18 6 2" xfId="929" xr:uid="{00000000-0005-0000-0000-00008D030000}"/>
    <cellStyle name="Moneda 18 7" xfId="930" xr:uid="{00000000-0005-0000-0000-00008E030000}"/>
    <cellStyle name="Moneda 18 8" xfId="931" xr:uid="{00000000-0005-0000-0000-00008F030000}"/>
    <cellStyle name="Moneda 19" xfId="932" xr:uid="{00000000-0005-0000-0000-000090030000}"/>
    <cellStyle name="Moneda 19 2" xfId="933" xr:uid="{00000000-0005-0000-0000-000091030000}"/>
    <cellStyle name="Moneda 19 2 2" xfId="934" xr:uid="{00000000-0005-0000-0000-000092030000}"/>
    <cellStyle name="Moneda 19 2 2 2" xfId="935" xr:uid="{00000000-0005-0000-0000-000093030000}"/>
    <cellStyle name="Moneda 19 2 2 2 2" xfId="936" xr:uid="{00000000-0005-0000-0000-000094030000}"/>
    <cellStyle name="Moneda 19 2 2 3" xfId="937" xr:uid="{00000000-0005-0000-0000-000095030000}"/>
    <cellStyle name="Moneda 19 2 2 3 2" xfId="938" xr:uid="{00000000-0005-0000-0000-000096030000}"/>
    <cellStyle name="Moneda 19 2 2 4" xfId="939" xr:uid="{00000000-0005-0000-0000-000097030000}"/>
    <cellStyle name="Moneda 19 2 2 4 2" xfId="940" xr:uid="{00000000-0005-0000-0000-000098030000}"/>
    <cellStyle name="Moneda 19 2 2 5" xfId="941" xr:uid="{00000000-0005-0000-0000-000099030000}"/>
    <cellStyle name="Moneda 19 2 3" xfId="942" xr:uid="{00000000-0005-0000-0000-00009A030000}"/>
    <cellStyle name="Moneda 19 2 3 2" xfId="943" xr:uid="{00000000-0005-0000-0000-00009B030000}"/>
    <cellStyle name="Moneda 19 2 4" xfId="944" xr:uid="{00000000-0005-0000-0000-00009C030000}"/>
    <cellStyle name="Moneda 19 2 4 2" xfId="945" xr:uid="{00000000-0005-0000-0000-00009D030000}"/>
    <cellStyle name="Moneda 19 2 5" xfId="946" xr:uid="{00000000-0005-0000-0000-00009E030000}"/>
    <cellStyle name="Moneda 19 2 5 2" xfId="947" xr:uid="{00000000-0005-0000-0000-00009F030000}"/>
    <cellStyle name="Moneda 19 2 6" xfId="948" xr:uid="{00000000-0005-0000-0000-0000A0030000}"/>
    <cellStyle name="Moneda 19 2 7" xfId="949" xr:uid="{00000000-0005-0000-0000-0000A1030000}"/>
    <cellStyle name="Moneda 19 3" xfId="950" xr:uid="{00000000-0005-0000-0000-0000A2030000}"/>
    <cellStyle name="Moneda 19 3 2" xfId="951" xr:uid="{00000000-0005-0000-0000-0000A3030000}"/>
    <cellStyle name="Moneda 19 3 2 2" xfId="952" xr:uid="{00000000-0005-0000-0000-0000A4030000}"/>
    <cellStyle name="Moneda 19 3 3" xfId="953" xr:uid="{00000000-0005-0000-0000-0000A5030000}"/>
    <cellStyle name="Moneda 19 3 3 2" xfId="954" xr:uid="{00000000-0005-0000-0000-0000A6030000}"/>
    <cellStyle name="Moneda 19 3 4" xfId="955" xr:uid="{00000000-0005-0000-0000-0000A7030000}"/>
    <cellStyle name="Moneda 19 3 4 2" xfId="956" xr:uid="{00000000-0005-0000-0000-0000A8030000}"/>
    <cellStyle name="Moneda 19 3 5" xfId="957" xr:uid="{00000000-0005-0000-0000-0000A9030000}"/>
    <cellStyle name="Moneda 19 4" xfId="958" xr:uid="{00000000-0005-0000-0000-0000AA030000}"/>
    <cellStyle name="Moneda 19 4 2" xfId="959" xr:uid="{00000000-0005-0000-0000-0000AB030000}"/>
    <cellStyle name="Moneda 19 5" xfId="960" xr:uid="{00000000-0005-0000-0000-0000AC030000}"/>
    <cellStyle name="Moneda 19 5 2" xfId="961" xr:uid="{00000000-0005-0000-0000-0000AD030000}"/>
    <cellStyle name="Moneda 19 6" xfId="962" xr:uid="{00000000-0005-0000-0000-0000AE030000}"/>
    <cellStyle name="Moneda 19 6 2" xfId="963" xr:uid="{00000000-0005-0000-0000-0000AF030000}"/>
    <cellStyle name="Moneda 19 7" xfId="964" xr:uid="{00000000-0005-0000-0000-0000B0030000}"/>
    <cellStyle name="Moneda 19 8" xfId="965" xr:uid="{00000000-0005-0000-0000-0000B1030000}"/>
    <cellStyle name="Moneda 2" xfId="10" xr:uid="{00000000-0005-0000-0000-0000B2030000}"/>
    <cellStyle name="Moneda 2 2" xfId="11" xr:uid="{00000000-0005-0000-0000-0000B3030000}"/>
    <cellStyle name="Moneda 2 2 2" xfId="12" xr:uid="{00000000-0005-0000-0000-0000B4030000}"/>
    <cellStyle name="Moneda 2 2 3" xfId="966" xr:uid="{00000000-0005-0000-0000-0000B5030000}"/>
    <cellStyle name="Moneda 2 2 3 2" xfId="967" xr:uid="{00000000-0005-0000-0000-0000B6030000}"/>
    <cellStyle name="Moneda 2 3" xfId="13" xr:uid="{00000000-0005-0000-0000-0000B7030000}"/>
    <cellStyle name="Moneda 2 3 10" xfId="968" xr:uid="{00000000-0005-0000-0000-0000B8030000}"/>
    <cellStyle name="Moneda 2 3 10 2" xfId="969" xr:uid="{00000000-0005-0000-0000-0000B9030000}"/>
    <cellStyle name="Moneda 2 3 10 2 2" xfId="970" xr:uid="{00000000-0005-0000-0000-0000BA030000}"/>
    <cellStyle name="Moneda 2 3 10 3" xfId="971" xr:uid="{00000000-0005-0000-0000-0000BB030000}"/>
    <cellStyle name="Moneda 2 3 11" xfId="972" xr:uid="{00000000-0005-0000-0000-0000BC030000}"/>
    <cellStyle name="Moneda 2 3 11 2" xfId="973" xr:uid="{00000000-0005-0000-0000-0000BD030000}"/>
    <cellStyle name="Moneda 2 3 11 3" xfId="974" xr:uid="{00000000-0005-0000-0000-0000BE030000}"/>
    <cellStyle name="Moneda 2 3 12" xfId="975" xr:uid="{00000000-0005-0000-0000-0000BF030000}"/>
    <cellStyle name="Moneda 2 3 2" xfId="976" xr:uid="{00000000-0005-0000-0000-0000C0030000}"/>
    <cellStyle name="Moneda 2 3 2 10" xfId="977" xr:uid="{00000000-0005-0000-0000-0000C1030000}"/>
    <cellStyle name="Moneda 2 3 2 11" xfId="978" xr:uid="{00000000-0005-0000-0000-0000C2030000}"/>
    <cellStyle name="Moneda 2 3 2 2" xfId="979" xr:uid="{00000000-0005-0000-0000-0000C3030000}"/>
    <cellStyle name="Moneda 2 3 2 2 2" xfId="980" xr:uid="{00000000-0005-0000-0000-0000C4030000}"/>
    <cellStyle name="Moneda 2 3 2 2 2 2" xfId="981" xr:uid="{00000000-0005-0000-0000-0000C5030000}"/>
    <cellStyle name="Moneda 2 3 2 2 2 2 2" xfId="982" xr:uid="{00000000-0005-0000-0000-0000C6030000}"/>
    <cellStyle name="Moneda 2 3 2 2 2 2 2 2" xfId="983" xr:uid="{00000000-0005-0000-0000-0000C7030000}"/>
    <cellStyle name="Moneda 2 3 2 2 2 2 2 2 2" xfId="984" xr:uid="{00000000-0005-0000-0000-0000C8030000}"/>
    <cellStyle name="Moneda 2 3 2 2 2 2 2 3" xfId="985" xr:uid="{00000000-0005-0000-0000-0000C9030000}"/>
    <cellStyle name="Moneda 2 3 2 2 2 2 3" xfId="986" xr:uid="{00000000-0005-0000-0000-0000CA030000}"/>
    <cellStyle name="Moneda 2 3 2 2 2 2 3 2" xfId="987" xr:uid="{00000000-0005-0000-0000-0000CB030000}"/>
    <cellStyle name="Moneda 2 3 2 2 2 2 3 3" xfId="988" xr:uid="{00000000-0005-0000-0000-0000CC030000}"/>
    <cellStyle name="Moneda 2 3 2 2 2 2 4" xfId="989" xr:uid="{00000000-0005-0000-0000-0000CD030000}"/>
    <cellStyle name="Moneda 2 3 2 2 2 2 4 2" xfId="990" xr:uid="{00000000-0005-0000-0000-0000CE030000}"/>
    <cellStyle name="Moneda 2 3 2 2 2 2 5" xfId="991" xr:uid="{00000000-0005-0000-0000-0000CF030000}"/>
    <cellStyle name="Moneda 2 3 2 2 2 2 6" xfId="992" xr:uid="{00000000-0005-0000-0000-0000D0030000}"/>
    <cellStyle name="Moneda 2 3 2 2 2 3" xfId="993" xr:uid="{00000000-0005-0000-0000-0000D1030000}"/>
    <cellStyle name="Moneda 2 3 2 2 2 3 2" xfId="994" xr:uid="{00000000-0005-0000-0000-0000D2030000}"/>
    <cellStyle name="Moneda 2 3 2 2 2 3 2 2" xfId="995" xr:uid="{00000000-0005-0000-0000-0000D3030000}"/>
    <cellStyle name="Moneda 2 3 2 2 2 3 3" xfId="996" xr:uid="{00000000-0005-0000-0000-0000D4030000}"/>
    <cellStyle name="Moneda 2 3 2 2 2 4" xfId="997" xr:uid="{00000000-0005-0000-0000-0000D5030000}"/>
    <cellStyle name="Moneda 2 3 2 2 2 4 2" xfId="998" xr:uid="{00000000-0005-0000-0000-0000D6030000}"/>
    <cellStyle name="Moneda 2 3 2 2 2 4 3" xfId="999" xr:uid="{00000000-0005-0000-0000-0000D7030000}"/>
    <cellStyle name="Moneda 2 3 2 2 2 5" xfId="1000" xr:uid="{00000000-0005-0000-0000-0000D8030000}"/>
    <cellStyle name="Moneda 2 3 2 2 2 5 2" xfId="1001" xr:uid="{00000000-0005-0000-0000-0000D9030000}"/>
    <cellStyle name="Moneda 2 3 2 2 2 6" xfId="1002" xr:uid="{00000000-0005-0000-0000-0000DA030000}"/>
    <cellStyle name="Moneda 2 3 2 2 2 7" xfId="1003" xr:uid="{00000000-0005-0000-0000-0000DB030000}"/>
    <cellStyle name="Moneda 2 3 2 2 3" xfId="1004" xr:uid="{00000000-0005-0000-0000-0000DC030000}"/>
    <cellStyle name="Moneda 2 3 2 2 3 2" xfId="1005" xr:uid="{00000000-0005-0000-0000-0000DD030000}"/>
    <cellStyle name="Moneda 2 3 2 2 3 2 2" xfId="1006" xr:uid="{00000000-0005-0000-0000-0000DE030000}"/>
    <cellStyle name="Moneda 2 3 2 2 3 2 2 2" xfId="1007" xr:uid="{00000000-0005-0000-0000-0000DF030000}"/>
    <cellStyle name="Moneda 2 3 2 2 3 2 2 3" xfId="1008" xr:uid="{00000000-0005-0000-0000-0000E0030000}"/>
    <cellStyle name="Moneda 2 3 2 2 3 2 3" xfId="1009" xr:uid="{00000000-0005-0000-0000-0000E1030000}"/>
    <cellStyle name="Moneda 2 3 2 2 3 2 4" xfId="1010" xr:uid="{00000000-0005-0000-0000-0000E2030000}"/>
    <cellStyle name="Moneda 2 3 2 2 3 3" xfId="1011" xr:uid="{00000000-0005-0000-0000-0000E3030000}"/>
    <cellStyle name="Moneda 2 3 2 2 3 3 2" xfId="1012" xr:uid="{00000000-0005-0000-0000-0000E4030000}"/>
    <cellStyle name="Moneda 2 3 2 2 3 3 2 2" xfId="1013" xr:uid="{00000000-0005-0000-0000-0000E5030000}"/>
    <cellStyle name="Moneda 2 3 2 2 3 3 3" xfId="1014" xr:uid="{00000000-0005-0000-0000-0000E6030000}"/>
    <cellStyle name="Moneda 2 3 2 2 3 4" xfId="1015" xr:uid="{00000000-0005-0000-0000-0000E7030000}"/>
    <cellStyle name="Moneda 2 3 2 2 3 4 2" xfId="1016" xr:uid="{00000000-0005-0000-0000-0000E8030000}"/>
    <cellStyle name="Moneda 2 3 2 2 3 4 3" xfId="1017" xr:uid="{00000000-0005-0000-0000-0000E9030000}"/>
    <cellStyle name="Moneda 2 3 2 2 3 5" xfId="1018" xr:uid="{00000000-0005-0000-0000-0000EA030000}"/>
    <cellStyle name="Moneda 2 3 2 2 3 6" xfId="1019" xr:uid="{00000000-0005-0000-0000-0000EB030000}"/>
    <cellStyle name="Moneda 2 3 2 2 4" xfId="1020" xr:uid="{00000000-0005-0000-0000-0000EC030000}"/>
    <cellStyle name="Moneda 2 3 2 2 4 2" xfId="1021" xr:uid="{00000000-0005-0000-0000-0000ED030000}"/>
    <cellStyle name="Moneda 2 3 2 2 4 2 2" xfId="1022" xr:uid="{00000000-0005-0000-0000-0000EE030000}"/>
    <cellStyle name="Moneda 2 3 2 2 4 2 2 2" xfId="1023" xr:uid="{00000000-0005-0000-0000-0000EF030000}"/>
    <cellStyle name="Moneda 2 3 2 2 4 2 3" xfId="1024" xr:uid="{00000000-0005-0000-0000-0000F0030000}"/>
    <cellStyle name="Moneda 2 3 2 2 4 2 4" xfId="1025" xr:uid="{00000000-0005-0000-0000-0000F1030000}"/>
    <cellStyle name="Moneda 2 3 2 2 4 3" xfId="1026" xr:uid="{00000000-0005-0000-0000-0000F2030000}"/>
    <cellStyle name="Moneda 2 3 2 2 4 3 2" xfId="1027" xr:uid="{00000000-0005-0000-0000-0000F3030000}"/>
    <cellStyle name="Moneda 2 3 2 2 4 4" xfId="1028" xr:uid="{00000000-0005-0000-0000-0000F4030000}"/>
    <cellStyle name="Moneda 2 3 2 2 4 5" xfId="1029" xr:uid="{00000000-0005-0000-0000-0000F5030000}"/>
    <cellStyle name="Moneda 2 3 2 2 5" xfId="1030" xr:uid="{00000000-0005-0000-0000-0000F6030000}"/>
    <cellStyle name="Moneda 2 3 2 2 5 2" xfId="1031" xr:uid="{00000000-0005-0000-0000-0000F7030000}"/>
    <cellStyle name="Moneda 2 3 2 2 5 2 2" xfId="1032" xr:uid="{00000000-0005-0000-0000-0000F8030000}"/>
    <cellStyle name="Moneda 2 3 2 2 5 2 3" xfId="1033" xr:uid="{00000000-0005-0000-0000-0000F9030000}"/>
    <cellStyle name="Moneda 2 3 2 2 5 3" xfId="1034" xr:uid="{00000000-0005-0000-0000-0000FA030000}"/>
    <cellStyle name="Moneda 2 3 2 2 5 4" xfId="1035" xr:uid="{00000000-0005-0000-0000-0000FB030000}"/>
    <cellStyle name="Moneda 2 3 2 2 6" xfId="1036" xr:uid="{00000000-0005-0000-0000-0000FC030000}"/>
    <cellStyle name="Moneda 2 3 2 2 6 2" xfId="1037" xr:uid="{00000000-0005-0000-0000-0000FD030000}"/>
    <cellStyle name="Moneda 2 3 2 2 6 2 2" xfId="1038" xr:uid="{00000000-0005-0000-0000-0000FE030000}"/>
    <cellStyle name="Moneda 2 3 2 2 6 3" xfId="1039" xr:uid="{00000000-0005-0000-0000-0000FF030000}"/>
    <cellStyle name="Moneda 2 3 2 2 7" xfId="1040" xr:uid="{00000000-0005-0000-0000-000000040000}"/>
    <cellStyle name="Moneda 2 3 2 2 7 2" xfId="1041" xr:uid="{00000000-0005-0000-0000-000001040000}"/>
    <cellStyle name="Moneda 2 3 2 2 8" xfId="1042" xr:uid="{00000000-0005-0000-0000-000002040000}"/>
    <cellStyle name="Moneda 2 3 2 3" xfId="1043" xr:uid="{00000000-0005-0000-0000-000003040000}"/>
    <cellStyle name="Moneda 2 3 2 3 2" xfId="1044" xr:uid="{00000000-0005-0000-0000-000004040000}"/>
    <cellStyle name="Moneda 2 3 2 3 2 2" xfId="1045" xr:uid="{00000000-0005-0000-0000-000005040000}"/>
    <cellStyle name="Moneda 2 3 2 3 2 2 2" xfId="1046" xr:uid="{00000000-0005-0000-0000-000006040000}"/>
    <cellStyle name="Moneda 2 3 2 3 2 2 2 2" xfId="1047" xr:uid="{00000000-0005-0000-0000-000007040000}"/>
    <cellStyle name="Moneda 2 3 2 3 2 2 2 3" xfId="1048" xr:uid="{00000000-0005-0000-0000-000008040000}"/>
    <cellStyle name="Moneda 2 3 2 3 2 2 3" xfId="1049" xr:uid="{00000000-0005-0000-0000-000009040000}"/>
    <cellStyle name="Moneda 2 3 2 3 2 2 3 2" xfId="1050" xr:uid="{00000000-0005-0000-0000-00000A040000}"/>
    <cellStyle name="Moneda 2 3 2 3 2 2 4" xfId="1051" xr:uid="{00000000-0005-0000-0000-00000B040000}"/>
    <cellStyle name="Moneda 2 3 2 3 2 2 4 2" xfId="1052" xr:uid="{00000000-0005-0000-0000-00000C040000}"/>
    <cellStyle name="Moneda 2 3 2 3 2 2 5" xfId="1053" xr:uid="{00000000-0005-0000-0000-00000D040000}"/>
    <cellStyle name="Moneda 2 3 2 3 2 2 6" xfId="1054" xr:uid="{00000000-0005-0000-0000-00000E040000}"/>
    <cellStyle name="Moneda 2 3 2 3 2 3" xfId="1055" xr:uid="{00000000-0005-0000-0000-00000F040000}"/>
    <cellStyle name="Moneda 2 3 2 3 2 3 2" xfId="1056" xr:uid="{00000000-0005-0000-0000-000010040000}"/>
    <cellStyle name="Moneda 2 3 2 3 2 3 3" xfId="1057" xr:uid="{00000000-0005-0000-0000-000011040000}"/>
    <cellStyle name="Moneda 2 3 2 3 2 4" xfId="1058" xr:uid="{00000000-0005-0000-0000-000012040000}"/>
    <cellStyle name="Moneda 2 3 2 3 2 4 2" xfId="1059" xr:uid="{00000000-0005-0000-0000-000013040000}"/>
    <cellStyle name="Moneda 2 3 2 3 2 5" xfId="1060" xr:uid="{00000000-0005-0000-0000-000014040000}"/>
    <cellStyle name="Moneda 2 3 2 3 2 5 2" xfId="1061" xr:uid="{00000000-0005-0000-0000-000015040000}"/>
    <cellStyle name="Moneda 2 3 2 3 2 6" xfId="1062" xr:uid="{00000000-0005-0000-0000-000016040000}"/>
    <cellStyle name="Moneda 2 3 2 3 2 7" xfId="1063" xr:uid="{00000000-0005-0000-0000-000017040000}"/>
    <cellStyle name="Moneda 2 3 2 3 3" xfId="1064" xr:uid="{00000000-0005-0000-0000-000018040000}"/>
    <cellStyle name="Moneda 2 3 2 3 3 2" xfId="1065" xr:uid="{00000000-0005-0000-0000-000019040000}"/>
    <cellStyle name="Moneda 2 3 2 3 3 2 2" xfId="1066" xr:uid="{00000000-0005-0000-0000-00001A040000}"/>
    <cellStyle name="Moneda 2 3 2 3 3 2 3" xfId="1067" xr:uid="{00000000-0005-0000-0000-00001B040000}"/>
    <cellStyle name="Moneda 2 3 2 3 3 3" xfId="1068" xr:uid="{00000000-0005-0000-0000-00001C040000}"/>
    <cellStyle name="Moneda 2 3 2 3 3 3 2" xfId="1069" xr:uid="{00000000-0005-0000-0000-00001D040000}"/>
    <cellStyle name="Moneda 2 3 2 3 3 4" xfId="1070" xr:uid="{00000000-0005-0000-0000-00001E040000}"/>
    <cellStyle name="Moneda 2 3 2 3 3 4 2" xfId="1071" xr:uid="{00000000-0005-0000-0000-00001F040000}"/>
    <cellStyle name="Moneda 2 3 2 3 3 5" xfId="1072" xr:uid="{00000000-0005-0000-0000-000020040000}"/>
    <cellStyle name="Moneda 2 3 2 3 3 6" xfId="1073" xr:uid="{00000000-0005-0000-0000-000021040000}"/>
    <cellStyle name="Moneda 2 3 2 3 4" xfId="1074" xr:uid="{00000000-0005-0000-0000-000022040000}"/>
    <cellStyle name="Moneda 2 3 2 3 4 2" xfId="1075" xr:uid="{00000000-0005-0000-0000-000023040000}"/>
    <cellStyle name="Moneda 2 3 2 3 4 3" xfId="1076" xr:uid="{00000000-0005-0000-0000-000024040000}"/>
    <cellStyle name="Moneda 2 3 2 3 5" xfId="1077" xr:uid="{00000000-0005-0000-0000-000025040000}"/>
    <cellStyle name="Moneda 2 3 2 3 5 2" xfId="1078" xr:uid="{00000000-0005-0000-0000-000026040000}"/>
    <cellStyle name="Moneda 2 3 2 3 6" xfId="1079" xr:uid="{00000000-0005-0000-0000-000027040000}"/>
    <cellStyle name="Moneda 2 3 2 3 6 2" xfId="1080" xr:uid="{00000000-0005-0000-0000-000028040000}"/>
    <cellStyle name="Moneda 2 3 2 3 7" xfId="1081" xr:uid="{00000000-0005-0000-0000-000029040000}"/>
    <cellStyle name="Moneda 2 3 2 3 8" xfId="1082" xr:uid="{00000000-0005-0000-0000-00002A040000}"/>
    <cellStyle name="Moneda 2 3 2 4" xfId="1083" xr:uid="{00000000-0005-0000-0000-00002B040000}"/>
    <cellStyle name="Moneda 2 3 2 4 2" xfId="1084" xr:uid="{00000000-0005-0000-0000-00002C040000}"/>
    <cellStyle name="Moneda 2 3 2 4 2 2" xfId="1085" xr:uid="{00000000-0005-0000-0000-00002D040000}"/>
    <cellStyle name="Moneda 2 3 2 4 2 2 2" xfId="1086" xr:uid="{00000000-0005-0000-0000-00002E040000}"/>
    <cellStyle name="Moneda 2 3 2 4 2 2 2 2" xfId="1087" xr:uid="{00000000-0005-0000-0000-00002F040000}"/>
    <cellStyle name="Moneda 2 3 2 4 2 2 2 3" xfId="1088" xr:uid="{00000000-0005-0000-0000-000030040000}"/>
    <cellStyle name="Moneda 2 3 2 4 2 2 3" xfId="1089" xr:uid="{00000000-0005-0000-0000-000031040000}"/>
    <cellStyle name="Moneda 2 3 2 4 2 2 3 2" xfId="1090" xr:uid="{00000000-0005-0000-0000-000032040000}"/>
    <cellStyle name="Moneda 2 3 2 4 2 2 4" xfId="1091" xr:uid="{00000000-0005-0000-0000-000033040000}"/>
    <cellStyle name="Moneda 2 3 2 4 2 2 4 2" xfId="1092" xr:uid="{00000000-0005-0000-0000-000034040000}"/>
    <cellStyle name="Moneda 2 3 2 4 2 2 5" xfId="1093" xr:uid="{00000000-0005-0000-0000-000035040000}"/>
    <cellStyle name="Moneda 2 3 2 4 2 2 6" xfId="1094" xr:uid="{00000000-0005-0000-0000-000036040000}"/>
    <cellStyle name="Moneda 2 3 2 4 2 3" xfId="1095" xr:uid="{00000000-0005-0000-0000-000037040000}"/>
    <cellStyle name="Moneda 2 3 2 4 2 3 2" xfId="1096" xr:uid="{00000000-0005-0000-0000-000038040000}"/>
    <cellStyle name="Moneda 2 3 2 4 2 3 3" xfId="1097" xr:uid="{00000000-0005-0000-0000-000039040000}"/>
    <cellStyle name="Moneda 2 3 2 4 2 4" xfId="1098" xr:uid="{00000000-0005-0000-0000-00003A040000}"/>
    <cellStyle name="Moneda 2 3 2 4 2 4 2" xfId="1099" xr:uid="{00000000-0005-0000-0000-00003B040000}"/>
    <cellStyle name="Moneda 2 3 2 4 2 5" xfId="1100" xr:uid="{00000000-0005-0000-0000-00003C040000}"/>
    <cellStyle name="Moneda 2 3 2 4 2 5 2" xfId="1101" xr:uid="{00000000-0005-0000-0000-00003D040000}"/>
    <cellStyle name="Moneda 2 3 2 4 2 6" xfId="1102" xr:uid="{00000000-0005-0000-0000-00003E040000}"/>
    <cellStyle name="Moneda 2 3 2 4 2 7" xfId="1103" xr:uid="{00000000-0005-0000-0000-00003F040000}"/>
    <cellStyle name="Moneda 2 3 2 4 3" xfId="1104" xr:uid="{00000000-0005-0000-0000-000040040000}"/>
    <cellStyle name="Moneda 2 3 2 4 3 2" xfId="1105" xr:uid="{00000000-0005-0000-0000-000041040000}"/>
    <cellStyle name="Moneda 2 3 2 4 3 2 2" xfId="1106" xr:uid="{00000000-0005-0000-0000-000042040000}"/>
    <cellStyle name="Moneda 2 3 2 4 3 2 3" xfId="1107" xr:uid="{00000000-0005-0000-0000-000043040000}"/>
    <cellStyle name="Moneda 2 3 2 4 3 3" xfId="1108" xr:uid="{00000000-0005-0000-0000-000044040000}"/>
    <cellStyle name="Moneda 2 3 2 4 3 3 2" xfId="1109" xr:uid="{00000000-0005-0000-0000-000045040000}"/>
    <cellStyle name="Moneda 2 3 2 4 3 4" xfId="1110" xr:uid="{00000000-0005-0000-0000-000046040000}"/>
    <cellStyle name="Moneda 2 3 2 4 3 4 2" xfId="1111" xr:uid="{00000000-0005-0000-0000-000047040000}"/>
    <cellStyle name="Moneda 2 3 2 4 3 5" xfId="1112" xr:uid="{00000000-0005-0000-0000-000048040000}"/>
    <cellStyle name="Moneda 2 3 2 4 3 6" xfId="1113" xr:uid="{00000000-0005-0000-0000-000049040000}"/>
    <cellStyle name="Moneda 2 3 2 4 4" xfId="1114" xr:uid="{00000000-0005-0000-0000-00004A040000}"/>
    <cellStyle name="Moneda 2 3 2 4 4 2" xfId="1115" xr:uid="{00000000-0005-0000-0000-00004B040000}"/>
    <cellStyle name="Moneda 2 3 2 4 4 3" xfId="1116" xr:uid="{00000000-0005-0000-0000-00004C040000}"/>
    <cellStyle name="Moneda 2 3 2 4 5" xfId="1117" xr:uid="{00000000-0005-0000-0000-00004D040000}"/>
    <cellStyle name="Moneda 2 3 2 4 5 2" xfId="1118" xr:uid="{00000000-0005-0000-0000-00004E040000}"/>
    <cellStyle name="Moneda 2 3 2 4 6" xfId="1119" xr:uid="{00000000-0005-0000-0000-00004F040000}"/>
    <cellStyle name="Moneda 2 3 2 4 6 2" xfId="1120" xr:uid="{00000000-0005-0000-0000-000050040000}"/>
    <cellStyle name="Moneda 2 3 2 4 7" xfId="1121" xr:uid="{00000000-0005-0000-0000-000051040000}"/>
    <cellStyle name="Moneda 2 3 2 4 8" xfId="1122" xr:uid="{00000000-0005-0000-0000-000052040000}"/>
    <cellStyle name="Moneda 2 3 2 5" xfId="1123" xr:uid="{00000000-0005-0000-0000-000053040000}"/>
    <cellStyle name="Moneda 2 3 2 5 2" xfId="1124" xr:uid="{00000000-0005-0000-0000-000054040000}"/>
    <cellStyle name="Moneda 2 3 2 5 2 2" xfId="1125" xr:uid="{00000000-0005-0000-0000-000055040000}"/>
    <cellStyle name="Moneda 2 3 2 5 2 2 2" xfId="1126" xr:uid="{00000000-0005-0000-0000-000056040000}"/>
    <cellStyle name="Moneda 2 3 2 5 2 2 2 2" xfId="1127" xr:uid="{00000000-0005-0000-0000-000057040000}"/>
    <cellStyle name="Moneda 2 3 2 5 2 2 3" xfId="1128" xr:uid="{00000000-0005-0000-0000-000058040000}"/>
    <cellStyle name="Moneda 2 3 2 5 2 3" xfId="1129" xr:uid="{00000000-0005-0000-0000-000059040000}"/>
    <cellStyle name="Moneda 2 3 2 5 2 3 2" xfId="1130" xr:uid="{00000000-0005-0000-0000-00005A040000}"/>
    <cellStyle name="Moneda 2 3 2 5 2 3 3" xfId="1131" xr:uid="{00000000-0005-0000-0000-00005B040000}"/>
    <cellStyle name="Moneda 2 3 2 5 2 4" xfId="1132" xr:uid="{00000000-0005-0000-0000-00005C040000}"/>
    <cellStyle name="Moneda 2 3 2 5 2 4 2" xfId="1133" xr:uid="{00000000-0005-0000-0000-00005D040000}"/>
    <cellStyle name="Moneda 2 3 2 5 2 5" xfId="1134" xr:uid="{00000000-0005-0000-0000-00005E040000}"/>
    <cellStyle name="Moneda 2 3 2 5 2 6" xfId="1135" xr:uid="{00000000-0005-0000-0000-00005F040000}"/>
    <cellStyle name="Moneda 2 3 2 5 3" xfId="1136" xr:uid="{00000000-0005-0000-0000-000060040000}"/>
    <cellStyle name="Moneda 2 3 2 5 3 2" xfId="1137" xr:uid="{00000000-0005-0000-0000-000061040000}"/>
    <cellStyle name="Moneda 2 3 2 5 3 2 2" xfId="1138" xr:uid="{00000000-0005-0000-0000-000062040000}"/>
    <cellStyle name="Moneda 2 3 2 5 3 3" xfId="1139" xr:uid="{00000000-0005-0000-0000-000063040000}"/>
    <cellStyle name="Moneda 2 3 2 5 4" xfId="1140" xr:uid="{00000000-0005-0000-0000-000064040000}"/>
    <cellStyle name="Moneda 2 3 2 5 4 2" xfId="1141" xr:uid="{00000000-0005-0000-0000-000065040000}"/>
    <cellStyle name="Moneda 2 3 2 5 4 3" xfId="1142" xr:uid="{00000000-0005-0000-0000-000066040000}"/>
    <cellStyle name="Moneda 2 3 2 5 5" xfId="1143" xr:uid="{00000000-0005-0000-0000-000067040000}"/>
    <cellStyle name="Moneda 2 3 2 5 5 2" xfId="1144" xr:uid="{00000000-0005-0000-0000-000068040000}"/>
    <cellStyle name="Moneda 2 3 2 5 6" xfId="1145" xr:uid="{00000000-0005-0000-0000-000069040000}"/>
    <cellStyle name="Moneda 2 3 2 5 7" xfId="1146" xr:uid="{00000000-0005-0000-0000-00006A040000}"/>
    <cellStyle name="Moneda 2 3 2 6" xfId="1147" xr:uid="{00000000-0005-0000-0000-00006B040000}"/>
    <cellStyle name="Moneda 2 3 2 6 2" xfId="1148" xr:uid="{00000000-0005-0000-0000-00006C040000}"/>
    <cellStyle name="Moneda 2 3 2 6 2 2" xfId="1149" xr:uid="{00000000-0005-0000-0000-00006D040000}"/>
    <cellStyle name="Moneda 2 3 2 6 2 2 2" xfId="1150" xr:uid="{00000000-0005-0000-0000-00006E040000}"/>
    <cellStyle name="Moneda 2 3 2 6 2 3" xfId="1151" xr:uid="{00000000-0005-0000-0000-00006F040000}"/>
    <cellStyle name="Moneda 2 3 2 6 3" xfId="1152" xr:uid="{00000000-0005-0000-0000-000070040000}"/>
    <cellStyle name="Moneda 2 3 2 6 3 2" xfId="1153" xr:uid="{00000000-0005-0000-0000-000071040000}"/>
    <cellStyle name="Moneda 2 3 2 6 3 3" xfId="1154" xr:uid="{00000000-0005-0000-0000-000072040000}"/>
    <cellStyle name="Moneda 2 3 2 6 4" xfId="1155" xr:uid="{00000000-0005-0000-0000-000073040000}"/>
    <cellStyle name="Moneda 2 3 2 6 4 2" xfId="1156" xr:uid="{00000000-0005-0000-0000-000074040000}"/>
    <cellStyle name="Moneda 2 3 2 6 5" xfId="1157" xr:uid="{00000000-0005-0000-0000-000075040000}"/>
    <cellStyle name="Moneda 2 3 2 6 6" xfId="1158" xr:uid="{00000000-0005-0000-0000-000076040000}"/>
    <cellStyle name="Moneda 2 3 2 7" xfId="1159" xr:uid="{00000000-0005-0000-0000-000077040000}"/>
    <cellStyle name="Moneda 2 3 2 7 2" xfId="1160" xr:uid="{00000000-0005-0000-0000-000078040000}"/>
    <cellStyle name="Moneda 2 3 2 7 2 2" xfId="1161" xr:uid="{00000000-0005-0000-0000-000079040000}"/>
    <cellStyle name="Moneda 2 3 2 7 3" xfId="1162" xr:uid="{00000000-0005-0000-0000-00007A040000}"/>
    <cellStyle name="Moneda 2 3 2 8" xfId="1163" xr:uid="{00000000-0005-0000-0000-00007B040000}"/>
    <cellStyle name="Moneda 2 3 2 8 2" xfId="1164" xr:uid="{00000000-0005-0000-0000-00007C040000}"/>
    <cellStyle name="Moneda 2 3 2 8 3" xfId="1165" xr:uid="{00000000-0005-0000-0000-00007D040000}"/>
    <cellStyle name="Moneda 2 3 2 9" xfId="1166" xr:uid="{00000000-0005-0000-0000-00007E040000}"/>
    <cellStyle name="Moneda 2 3 2 9 2" xfId="1167" xr:uid="{00000000-0005-0000-0000-00007F040000}"/>
    <cellStyle name="Moneda 2 3 3" xfId="1168" xr:uid="{00000000-0005-0000-0000-000080040000}"/>
    <cellStyle name="Moneda 2 3 3 2" xfId="1169" xr:uid="{00000000-0005-0000-0000-000081040000}"/>
    <cellStyle name="Moneda 2 3 3 2 2" xfId="1170" xr:uid="{00000000-0005-0000-0000-000082040000}"/>
    <cellStyle name="Moneda 2 3 3 2 2 2" xfId="1171" xr:uid="{00000000-0005-0000-0000-000083040000}"/>
    <cellStyle name="Moneda 2 3 3 2 2 2 2" xfId="1172" xr:uid="{00000000-0005-0000-0000-000084040000}"/>
    <cellStyle name="Moneda 2 3 3 2 2 2 2 2" xfId="1173" xr:uid="{00000000-0005-0000-0000-000085040000}"/>
    <cellStyle name="Moneda 2 3 3 2 2 2 3" xfId="1174" xr:uid="{00000000-0005-0000-0000-000086040000}"/>
    <cellStyle name="Moneda 2 3 3 2 2 3" xfId="1175" xr:uid="{00000000-0005-0000-0000-000087040000}"/>
    <cellStyle name="Moneda 2 3 3 2 2 3 2" xfId="1176" xr:uid="{00000000-0005-0000-0000-000088040000}"/>
    <cellStyle name="Moneda 2 3 3 2 2 3 3" xfId="1177" xr:uid="{00000000-0005-0000-0000-000089040000}"/>
    <cellStyle name="Moneda 2 3 3 2 2 4" xfId="1178" xr:uid="{00000000-0005-0000-0000-00008A040000}"/>
    <cellStyle name="Moneda 2 3 3 2 2 4 2" xfId="1179" xr:uid="{00000000-0005-0000-0000-00008B040000}"/>
    <cellStyle name="Moneda 2 3 3 2 2 5" xfId="1180" xr:uid="{00000000-0005-0000-0000-00008C040000}"/>
    <cellStyle name="Moneda 2 3 3 2 2 6" xfId="1181" xr:uid="{00000000-0005-0000-0000-00008D040000}"/>
    <cellStyle name="Moneda 2 3 3 2 3" xfId="1182" xr:uid="{00000000-0005-0000-0000-00008E040000}"/>
    <cellStyle name="Moneda 2 3 3 2 3 2" xfId="1183" xr:uid="{00000000-0005-0000-0000-00008F040000}"/>
    <cellStyle name="Moneda 2 3 3 2 3 2 2" xfId="1184" xr:uid="{00000000-0005-0000-0000-000090040000}"/>
    <cellStyle name="Moneda 2 3 3 2 3 3" xfId="1185" xr:uid="{00000000-0005-0000-0000-000091040000}"/>
    <cellStyle name="Moneda 2 3 3 2 4" xfId="1186" xr:uid="{00000000-0005-0000-0000-000092040000}"/>
    <cellStyle name="Moneda 2 3 3 2 4 2" xfId="1187" xr:uid="{00000000-0005-0000-0000-000093040000}"/>
    <cellStyle name="Moneda 2 3 3 2 4 3" xfId="1188" xr:uid="{00000000-0005-0000-0000-000094040000}"/>
    <cellStyle name="Moneda 2 3 3 2 5" xfId="1189" xr:uid="{00000000-0005-0000-0000-000095040000}"/>
    <cellStyle name="Moneda 2 3 3 2 5 2" xfId="1190" xr:uid="{00000000-0005-0000-0000-000096040000}"/>
    <cellStyle name="Moneda 2 3 3 2 6" xfId="1191" xr:uid="{00000000-0005-0000-0000-000097040000}"/>
    <cellStyle name="Moneda 2 3 3 2 7" xfId="1192" xr:uid="{00000000-0005-0000-0000-000098040000}"/>
    <cellStyle name="Moneda 2 3 3 3" xfId="1193" xr:uid="{00000000-0005-0000-0000-000099040000}"/>
    <cellStyle name="Moneda 2 3 3 3 2" xfId="1194" xr:uid="{00000000-0005-0000-0000-00009A040000}"/>
    <cellStyle name="Moneda 2 3 3 3 2 2" xfId="1195" xr:uid="{00000000-0005-0000-0000-00009B040000}"/>
    <cellStyle name="Moneda 2 3 3 3 2 2 2" xfId="1196" xr:uid="{00000000-0005-0000-0000-00009C040000}"/>
    <cellStyle name="Moneda 2 3 3 3 2 2 3" xfId="1197" xr:uid="{00000000-0005-0000-0000-00009D040000}"/>
    <cellStyle name="Moneda 2 3 3 3 2 3" xfId="1198" xr:uid="{00000000-0005-0000-0000-00009E040000}"/>
    <cellStyle name="Moneda 2 3 3 3 2 4" xfId="1199" xr:uid="{00000000-0005-0000-0000-00009F040000}"/>
    <cellStyle name="Moneda 2 3 3 3 3" xfId="1200" xr:uid="{00000000-0005-0000-0000-0000A0040000}"/>
    <cellStyle name="Moneda 2 3 3 3 3 2" xfId="1201" xr:uid="{00000000-0005-0000-0000-0000A1040000}"/>
    <cellStyle name="Moneda 2 3 3 3 3 2 2" xfId="1202" xr:uid="{00000000-0005-0000-0000-0000A2040000}"/>
    <cellStyle name="Moneda 2 3 3 3 3 3" xfId="1203" xr:uid="{00000000-0005-0000-0000-0000A3040000}"/>
    <cellStyle name="Moneda 2 3 3 3 4" xfId="1204" xr:uid="{00000000-0005-0000-0000-0000A4040000}"/>
    <cellStyle name="Moneda 2 3 3 3 4 2" xfId="1205" xr:uid="{00000000-0005-0000-0000-0000A5040000}"/>
    <cellStyle name="Moneda 2 3 3 3 4 3" xfId="1206" xr:uid="{00000000-0005-0000-0000-0000A6040000}"/>
    <cellStyle name="Moneda 2 3 3 3 5" xfId="1207" xr:uid="{00000000-0005-0000-0000-0000A7040000}"/>
    <cellStyle name="Moneda 2 3 3 3 6" xfId="1208" xr:uid="{00000000-0005-0000-0000-0000A8040000}"/>
    <cellStyle name="Moneda 2 3 3 4" xfId="1209" xr:uid="{00000000-0005-0000-0000-0000A9040000}"/>
    <cellStyle name="Moneda 2 3 3 4 2" xfId="1210" xr:uid="{00000000-0005-0000-0000-0000AA040000}"/>
    <cellStyle name="Moneda 2 3 3 4 2 2" xfId="1211" xr:uid="{00000000-0005-0000-0000-0000AB040000}"/>
    <cellStyle name="Moneda 2 3 3 4 2 2 2" xfId="1212" xr:uid="{00000000-0005-0000-0000-0000AC040000}"/>
    <cellStyle name="Moneda 2 3 3 4 2 3" xfId="1213" xr:uid="{00000000-0005-0000-0000-0000AD040000}"/>
    <cellStyle name="Moneda 2 3 3 4 2 4" xfId="1214" xr:uid="{00000000-0005-0000-0000-0000AE040000}"/>
    <cellStyle name="Moneda 2 3 3 4 3" xfId="1215" xr:uid="{00000000-0005-0000-0000-0000AF040000}"/>
    <cellStyle name="Moneda 2 3 3 4 3 2" xfId="1216" xr:uid="{00000000-0005-0000-0000-0000B0040000}"/>
    <cellStyle name="Moneda 2 3 3 4 4" xfId="1217" xr:uid="{00000000-0005-0000-0000-0000B1040000}"/>
    <cellStyle name="Moneda 2 3 3 4 5" xfId="1218" xr:uid="{00000000-0005-0000-0000-0000B2040000}"/>
    <cellStyle name="Moneda 2 3 3 5" xfId="1219" xr:uid="{00000000-0005-0000-0000-0000B3040000}"/>
    <cellStyle name="Moneda 2 3 3 5 2" xfId="1220" xr:uid="{00000000-0005-0000-0000-0000B4040000}"/>
    <cellStyle name="Moneda 2 3 3 5 2 2" xfId="1221" xr:uid="{00000000-0005-0000-0000-0000B5040000}"/>
    <cellStyle name="Moneda 2 3 3 5 2 3" xfId="1222" xr:uid="{00000000-0005-0000-0000-0000B6040000}"/>
    <cellStyle name="Moneda 2 3 3 5 3" xfId="1223" xr:uid="{00000000-0005-0000-0000-0000B7040000}"/>
    <cellStyle name="Moneda 2 3 3 5 4" xfId="1224" xr:uid="{00000000-0005-0000-0000-0000B8040000}"/>
    <cellStyle name="Moneda 2 3 3 6" xfId="1225" xr:uid="{00000000-0005-0000-0000-0000B9040000}"/>
    <cellStyle name="Moneda 2 3 3 6 2" xfId="1226" xr:uid="{00000000-0005-0000-0000-0000BA040000}"/>
    <cellStyle name="Moneda 2 3 3 6 2 2" xfId="1227" xr:uid="{00000000-0005-0000-0000-0000BB040000}"/>
    <cellStyle name="Moneda 2 3 3 6 3" xfId="1228" xr:uid="{00000000-0005-0000-0000-0000BC040000}"/>
    <cellStyle name="Moneda 2 3 3 7" xfId="1229" xr:uid="{00000000-0005-0000-0000-0000BD040000}"/>
    <cellStyle name="Moneda 2 3 3 7 2" xfId="1230" xr:uid="{00000000-0005-0000-0000-0000BE040000}"/>
    <cellStyle name="Moneda 2 3 3 8" xfId="1231" xr:uid="{00000000-0005-0000-0000-0000BF040000}"/>
    <cellStyle name="Moneda 2 3 4" xfId="1232" xr:uid="{00000000-0005-0000-0000-0000C0040000}"/>
    <cellStyle name="Moneda 2 3 4 2" xfId="1233" xr:uid="{00000000-0005-0000-0000-0000C1040000}"/>
    <cellStyle name="Moneda 2 3 4 2 2" xfId="1234" xr:uid="{00000000-0005-0000-0000-0000C2040000}"/>
    <cellStyle name="Moneda 2 3 4 2 2 2" xfId="1235" xr:uid="{00000000-0005-0000-0000-0000C3040000}"/>
    <cellStyle name="Moneda 2 3 4 2 2 2 2" xfId="1236" xr:uid="{00000000-0005-0000-0000-0000C4040000}"/>
    <cellStyle name="Moneda 2 3 4 2 2 2 2 2" xfId="1237" xr:uid="{00000000-0005-0000-0000-0000C5040000}"/>
    <cellStyle name="Moneda 2 3 4 2 2 2 3" xfId="1238" xr:uid="{00000000-0005-0000-0000-0000C6040000}"/>
    <cellStyle name="Moneda 2 3 4 2 2 3" xfId="1239" xr:uid="{00000000-0005-0000-0000-0000C7040000}"/>
    <cellStyle name="Moneda 2 3 4 2 2 3 2" xfId="1240" xr:uid="{00000000-0005-0000-0000-0000C8040000}"/>
    <cellStyle name="Moneda 2 3 4 2 2 3 3" xfId="1241" xr:uid="{00000000-0005-0000-0000-0000C9040000}"/>
    <cellStyle name="Moneda 2 3 4 2 2 4" xfId="1242" xr:uid="{00000000-0005-0000-0000-0000CA040000}"/>
    <cellStyle name="Moneda 2 3 4 2 2 4 2" xfId="1243" xr:uid="{00000000-0005-0000-0000-0000CB040000}"/>
    <cellStyle name="Moneda 2 3 4 2 2 5" xfId="1244" xr:uid="{00000000-0005-0000-0000-0000CC040000}"/>
    <cellStyle name="Moneda 2 3 4 2 2 6" xfId="1245" xr:uid="{00000000-0005-0000-0000-0000CD040000}"/>
    <cellStyle name="Moneda 2 3 4 2 3" xfId="1246" xr:uid="{00000000-0005-0000-0000-0000CE040000}"/>
    <cellStyle name="Moneda 2 3 4 2 3 2" xfId="1247" xr:uid="{00000000-0005-0000-0000-0000CF040000}"/>
    <cellStyle name="Moneda 2 3 4 2 3 2 2" xfId="1248" xr:uid="{00000000-0005-0000-0000-0000D0040000}"/>
    <cellStyle name="Moneda 2 3 4 2 3 3" xfId="1249" xr:uid="{00000000-0005-0000-0000-0000D1040000}"/>
    <cellStyle name="Moneda 2 3 4 2 4" xfId="1250" xr:uid="{00000000-0005-0000-0000-0000D2040000}"/>
    <cellStyle name="Moneda 2 3 4 2 4 2" xfId="1251" xr:uid="{00000000-0005-0000-0000-0000D3040000}"/>
    <cellStyle name="Moneda 2 3 4 2 4 3" xfId="1252" xr:uid="{00000000-0005-0000-0000-0000D4040000}"/>
    <cellStyle name="Moneda 2 3 4 2 5" xfId="1253" xr:uid="{00000000-0005-0000-0000-0000D5040000}"/>
    <cellStyle name="Moneda 2 3 4 2 5 2" xfId="1254" xr:uid="{00000000-0005-0000-0000-0000D6040000}"/>
    <cellStyle name="Moneda 2 3 4 2 6" xfId="1255" xr:uid="{00000000-0005-0000-0000-0000D7040000}"/>
    <cellStyle name="Moneda 2 3 4 2 7" xfId="1256" xr:uid="{00000000-0005-0000-0000-0000D8040000}"/>
    <cellStyle name="Moneda 2 3 4 3" xfId="1257" xr:uid="{00000000-0005-0000-0000-0000D9040000}"/>
    <cellStyle name="Moneda 2 3 4 3 2" xfId="1258" xr:uid="{00000000-0005-0000-0000-0000DA040000}"/>
    <cellStyle name="Moneda 2 3 4 3 2 2" xfId="1259" xr:uid="{00000000-0005-0000-0000-0000DB040000}"/>
    <cellStyle name="Moneda 2 3 4 3 2 2 2" xfId="1260" xr:uid="{00000000-0005-0000-0000-0000DC040000}"/>
    <cellStyle name="Moneda 2 3 4 3 2 2 3" xfId="1261" xr:uid="{00000000-0005-0000-0000-0000DD040000}"/>
    <cellStyle name="Moneda 2 3 4 3 2 3" xfId="1262" xr:uid="{00000000-0005-0000-0000-0000DE040000}"/>
    <cellStyle name="Moneda 2 3 4 3 2 4" xfId="1263" xr:uid="{00000000-0005-0000-0000-0000DF040000}"/>
    <cellStyle name="Moneda 2 3 4 3 3" xfId="1264" xr:uid="{00000000-0005-0000-0000-0000E0040000}"/>
    <cellStyle name="Moneda 2 3 4 3 3 2" xfId="1265" xr:uid="{00000000-0005-0000-0000-0000E1040000}"/>
    <cellStyle name="Moneda 2 3 4 3 3 2 2" xfId="1266" xr:uid="{00000000-0005-0000-0000-0000E2040000}"/>
    <cellStyle name="Moneda 2 3 4 3 3 3" xfId="1267" xr:uid="{00000000-0005-0000-0000-0000E3040000}"/>
    <cellStyle name="Moneda 2 3 4 3 4" xfId="1268" xr:uid="{00000000-0005-0000-0000-0000E4040000}"/>
    <cellStyle name="Moneda 2 3 4 3 4 2" xfId="1269" xr:uid="{00000000-0005-0000-0000-0000E5040000}"/>
    <cellStyle name="Moneda 2 3 4 3 4 3" xfId="1270" xr:uid="{00000000-0005-0000-0000-0000E6040000}"/>
    <cellStyle name="Moneda 2 3 4 3 5" xfId="1271" xr:uid="{00000000-0005-0000-0000-0000E7040000}"/>
    <cellStyle name="Moneda 2 3 4 3 6" xfId="1272" xr:uid="{00000000-0005-0000-0000-0000E8040000}"/>
    <cellStyle name="Moneda 2 3 4 4" xfId="1273" xr:uid="{00000000-0005-0000-0000-0000E9040000}"/>
    <cellStyle name="Moneda 2 3 4 4 2" xfId="1274" xr:uid="{00000000-0005-0000-0000-0000EA040000}"/>
    <cellStyle name="Moneda 2 3 4 4 2 2" xfId="1275" xr:uid="{00000000-0005-0000-0000-0000EB040000}"/>
    <cellStyle name="Moneda 2 3 4 4 2 2 2" xfId="1276" xr:uid="{00000000-0005-0000-0000-0000EC040000}"/>
    <cellStyle name="Moneda 2 3 4 4 2 3" xfId="1277" xr:uid="{00000000-0005-0000-0000-0000ED040000}"/>
    <cellStyle name="Moneda 2 3 4 4 2 4" xfId="1278" xr:uid="{00000000-0005-0000-0000-0000EE040000}"/>
    <cellStyle name="Moneda 2 3 4 4 3" xfId="1279" xr:uid="{00000000-0005-0000-0000-0000EF040000}"/>
    <cellStyle name="Moneda 2 3 4 4 3 2" xfId="1280" xr:uid="{00000000-0005-0000-0000-0000F0040000}"/>
    <cellStyle name="Moneda 2 3 4 4 4" xfId="1281" xr:uid="{00000000-0005-0000-0000-0000F1040000}"/>
    <cellStyle name="Moneda 2 3 4 4 5" xfId="1282" xr:uid="{00000000-0005-0000-0000-0000F2040000}"/>
    <cellStyle name="Moneda 2 3 4 5" xfId="1283" xr:uid="{00000000-0005-0000-0000-0000F3040000}"/>
    <cellStyle name="Moneda 2 3 4 5 2" xfId="1284" xr:uid="{00000000-0005-0000-0000-0000F4040000}"/>
    <cellStyle name="Moneda 2 3 4 5 2 2" xfId="1285" xr:uid="{00000000-0005-0000-0000-0000F5040000}"/>
    <cellStyle name="Moneda 2 3 4 5 2 3" xfId="1286" xr:uid="{00000000-0005-0000-0000-0000F6040000}"/>
    <cellStyle name="Moneda 2 3 4 5 3" xfId="1287" xr:uid="{00000000-0005-0000-0000-0000F7040000}"/>
    <cellStyle name="Moneda 2 3 4 5 4" xfId="1288" xr:uid="{00000000-0005-0000-0000-0000F8040000}"/>
    <cellStyle name="Moneda 2 3 4 6" xfId="1289" xr:uid="{00000000-0005-0000-0000-0000F9040000}"/>
    <cellStyle name="Moneda 2 3 4 6 2" xfId="1290" xr:uid="{00000000-0005-0000-0000-0000FA040000}"/>
    <cellStyle name="Moneda 2 3 4 6 2 2" xfId="1291" xr:uid="{00000000-0005-0000-0000-0000FB040000}"/>
    <cellStyle name="Moneda 2 3 4 6 3" xfId="1292" xr:uid="{00000000-0005-0000-0000-0000FC040000}"/>
    <cellStyle name="Moneda 2 3 4 7" xfId="1293" xr:uid="{00000000-0005-0000-0000-0000FD040000}"/>
    <cellStyle name="Moneda 2 3 4 7 2" xfId="1294" xr:uid="{00000000-0005-0000-0000-0000FE040000}"/>
    <cellStyle name="Moneda 2 3 4 8" xfId="1295" xr:uid="{00000000-0005-0000-0000-0000FF040000}"/>
    <cellStyle name="Moneda 2 3 5" xfId="1296" xr:uid="{00000000-0005-0000-0000-000000050000}"/>
    <cellStyle name="Moneda 2 3 5 2" xfId="1297" xr:uid="{00000000-0005-0000-0000-000001050000}"/>
    <cellStyle name="Moneda 2 3 5 2 2" xfId="1298" xr:uid="{00000000-0005-0000-0000-000002050000}"/>
    <cellStyle name="Moneda 2 3 5 2 2 2" xfId="1299" xr:uid="{00000000-0005-0000-0000-000003050000}"/>
    <cellStyle name="Moneda 2 3 5 2 2 2 2" xfId="1300" xr:uid="{00000000-0005-0000-0000-000004050000}"/>
    <cellStyle name="Moneda 2 3 5 2 2 2 3" xfId="1301" xr:uid="{00000000-0005-0000-0000-000005050000}"/>
    <cellStyle name="Moneda 2 3 5 2 2 3" xfId="1302" xr:uid="{00000000-0005-0000-0000-000006050000}"/>
    <cellStyle name="Moneda 2 3 5 2 2 3 2" xfId="1303" xr:uid="{00000000-0005-0000-0000-000007050000}"/>
    <cellStyle name="Moneda 2 3 5 2 2 4" xfId="1304" xr:uid="{00000000-0005-0000-0000-000008050000}"/>
    <cellStyle name="Moneda 2 3 5 2 2 4 2" xfId="1305" xr:uid="{00000000-0005-0000-0000-000009050000}"/>
    <cellStyle name="Moneda 2 3 5 2 2 5" xfId="1306" xr:uid="{00000000-0005-0000-0000-00000A050000}"/>
    <cellStyle name="Moneda 2 3 5 2 2 6" xfId="1307" xr:uid="{00000000-0005-0000-0000-00000B050000}"/>
    <cellStyle name="Moneda 2 3 5 2 3" xfId="1308" xr:uid="{00000000-0005-0000-0000-00000C050000}"/>
    <cellStyle name="Moneda 2 3 5 2 3 2" xfId="1309" xr:uid="{00000000-0005-0000-0000-00000D050000}"/>
    <cellStyle name="Moneda 2 3 5 2 3 3" xfId="1310" xr:uid="{00000000-0005-0000-0000-00000E050000}"/>
    <cellStyle name="Moneda 2 3 5 2 4" xfId="1311" xr:uid="{00000000-0005-0000-0000-00000F050000}"/>
    <cellStyle name="Moneda 2 3 5 2 4 2" xfId="1312" xr:uid="{00000000-0005-0000-0000-000010050000}"/>
    <cellStyle name="Moneda 2 3 5 2 5" xfId="1313" xr:uid="{00000000-0005-0000-0000-000011050000}"/>
    <cellStyle name="Moneda 2 3 5 2 5 2" xfId="1314" xr:uid="{00000000-0005-0000-0000-000012050000}"/>
    <cellStyle name="Moneda 2 3 5 2 6" xfId="1315" xr:uid="{00000000-0005-0000-0000-000013050000}"/>
    <cellStyle name="Moneda 2 3 5 2 7" xfId="1316" xr:uid="{00000000-0005-0000-0000-000014050000}"/>
    <cellStyle name="Moneda 2 3 5 3" xfId="1317" xr:uid="{00000000-0005-0000-0000-000015050000}"/>
    <cellStyle name="Moneda 2 3 5 3 2" xfId="1318" xr:uid="{00000000-0005-0000-0000-000016050000}"/>
    <cellStyle name="Moneda 2 3 5 3 2 2" xfId="1319" xr:uid="{00000000-0005-0000-0000-000017050000}"/>
    <cellStyle name="Moneda 2 3 5 3 2 3" xfId="1320" xr:uid="{00000000-0005-0000-0000-000018050000}"/>
    <cellStyle name="Moneda 2 3 5 3 3" xfId="1321" xr:uid="{00000000-0005-0000-0000-000019050000}"/>
    <cellStyle name="Moneda 2 3 5 3 3 2" xfId="1322" xr:uid="{00000000-0005-0000-0000-00001A050000}"/>
    <cellStyle name="Moneda 2 3 5 3 4" xfId="1323" xr:uid="{00000000-0005-0000-0000-00001B050000}"/>
    <cellStyle name="Moneda 2 3 5 3 4 2" xfId="1324" xr:uid="{00000000-0005-0000-0000-00001C050000}"/>
    <cellStyle name="Moneda 2 3 5 3 5" xfId="1325" xr:uid="{00000000-0005-0000-0000-00001D050000}"/>
    <cellStyle name="Moneda 2 3 5 3 6" xfId="1326" xr:uid="{00000000-0005-0000-0000-00001E050000}"/>
    <cellStyle name="Moneda 2 3 5 4" xfId="1327" xr:uid="{00000000-0005-0000-0000-00001F050000}"/>
    <cellStyle name="Moneda 2 3 5 4 2" xfId="1328" xr:uid="{00000000-0005-0000-0000-000020050000}"/>
    <cellStyle name="Moneda 2 3 5 4 3" xfId="1329" xr:uid="{00000000-0005-0000-0000-000021050000}"/>
    <cellStyle name="Moneda 2 3 5 5" xfId="1330" xr:uid="{00000000-0005-0000-0000-000022050000}"/>
    <cellStyle name="Moneda 2 3 5 5 2" xfId="1331" xr:uid="{00000000-0005-0000-0000-000023050000}"/>
    <cellStyle name="Moneda 2 3 5 6" xfId="1332" xr:uid="{00000000-0005-0000-0000-000024050000}"/>
    <cellStyle name="Moneda 2 3 5 6 2" xfId="1333" xr:uid="{00000000-0005-0000-0000-000025050000}"/>
    <cellStyle name="Moneda 2 3 5 7" xfId="1334" xr:uid="{00000000-0005-0000-0000-000026050000}"/>
    <cellStyle name="Moneda 2 3 5 8" xfId="1335" xr:uid="{00000000-0005-0000-0000-000027050000}"/>
    <cellStyle name="Moneda 2 3 6" xfId="1336" xr:uid="{00000000-0005-0000-0000-000028050000}"/>
    <cellStyle name="Moneda 2 3 6 2" xfId="1337" xr:uid="{00000000-0005-0000-0000-000029050000}"/>
    <cellStyle name="Moneda 2 3 6 2 2" xfId="1338" xr:uid="{00000000-0005-0000-0000-00002A050000}"/>
    <cellStyle name="Moneda 2 3 6 2 2 2" xfId="1339" xr:uid="{00000000-0005-0000-0000-00002B050000}"/>
    <cellStyle name="Moneda 2 3 6 2 2 2 2" xfId="1340" xr:uid="{00000000-0005-0000-0000-00002C050000}"/>
    <cellStyle name="Moneda 2 3 6 2 2 3" xfId="1341" xr:uid="{00000000-0005-0000-0000-00002D050000}"/>
    <cellStyle name="Moneda 2 3 6 2 3" xfId="1342" xr:uid="{00000000-0005-0000-0000-00002E050000}"/>
    <cellStyle name="Moneda 2 3 6 2 3 2" xfId="1343" xr:uid="{00000000-0005-0000-0000-00002F050000}"/>
    <cellStyle name="Moneda 2 3 6 2 3 3" xfId="1344" xr:uid="{00000000-0005-0000-0000-000030050000}"/>
    <cellStyle name="Moneda 2 3 6 2 4" xfId="1345" xr:uid="{00000000-0005-0000-0000-000031050000}"/>
    <cellStyle name="Moneda 2 3 6 2 4 2" xfId="1346" xr:uid="{00000000-0005-0000-0000-000032050000}"/>
    <cellStyle name="Moneda 2 3 6 2 5" xfId="1347" xr:uid="{00000000-0005-0000-0000-000033050000}"/>
    <cellStyle name="Moneda 2 3 6 2 6" xfId="1348" xr:uid="{00000000-0005-0000-0000-000034050000}"/>
    <cellStyle name="Moneda 2 3 6 3" xfId="1349" xr:uid="{00000000-0005-0000-0000-000035050000}"/>
    <cellStyle name="Moneda 2 3 6 3 2" xfId="1350" xr:uid="{00000000-0005-0000-0000-000036050000}"/>
    <cellStyle name="Moneda 2 3 6 3 2 2" xfId="1351" xr:uid="{00000000-0005-0000-0000-000037050000}"/>
    <cellStyle name="Moneda 2 3 6 3 3" xfId="1352" xr:uid="{00000000-0005-0000-0000-000038050000}"/>
    <cellStyle name="Moneda 2 3 6 4" xfId="1353" xr:uid="{00000000-0005-0000-0000-000039050000}"/>
    <cellStyle name="Moneda 2 3 6 4 2" xfId="1354" xr:uid="{00000000-0005-0000-0000-00003A050000}"/>
    <cellStyle name="Moneda 2 3 6 4 3" xfId="1355" xr:uid="{00000000-0005-0000-0000-00003B050000}"/>
    <cellStyle name="Moneda 2 3 6 5" xfId="1356" xr:uid="{00000000-0005-0000-0000-00003C050000}"/>
    <cellStyle name="Moneda 2 3 6 5 2" xfId="1357" xr:uid="{00000000-0005-0000-0000-00003D050000}"/>
    <cellStyle name="Moneda 2 3 6 6" xfId="1358" xr:uid="{00000000-0005-0000-0000-00003E050000}"/>
    <cellStyle name="Moneda 2 3 6 7" xfId="1359" xr:uid="{00000000-0005-0000-0000-00003F050000}"/>
    <cellStyle name="Moneda 2 3 7" xfId="1360" xr:uid="{00000000-0005-0000-0000-000040050000}"/>
    <cellStyle name="Moneda 2 3 7 2" xfId="1361" xr:uid="{00000000-0005-0000-0000-000041050000}"/>
    <cellStyle name="Moneda 2 3 7 2 2" xfId="1362" xr:uid="{00000000-0005-0000-0000-000042050000}"/>
    <cellStyle name="Moneda 2 3 7 2 2 2" xfId="1363" xr:uid="{00000000-0005-0000-0000-000043050000}"/>
    <cellStyle name="Moneda 2 3 7 2 2 3" xfId="1364" xr:uid="{00000000-0005-0000-0000-000044050000}"/>
    <cellStyle name="Moneda 2 3 7 2 3" xfId="1365" xr:uid="{00000000-0005-0000-0000-000045050000}"/>
    <cellStyle name="Moneda 2 3 7 2 4" xfId="1366" xr:uid="{00000000-0005-0000-0000-000046050000}"/>
    <cellStyle name="Moneda 2 3 7 3" xfId="1367" xr:uid="{00000000-0005-0000-0000-000047050000}"/>
    <cellStyle name="Moneda 2 3 7 3 2" xfId="1368" xr:uid="{00000000-0005-0000-0000-000048050000}"/>
    <cellStyle name="Moneda 2 3 7 3 2 2" xfId="1369" xr:uid="{00000000-0005-0000-0000-000049050000}"/>
    <cellStyle name="Moneda 2 3 7 3 3" xfId="1370" xr:uid="{00000000-0005-0000-0000-00004A050000}"/>
    <cellStyle name="Moneda 2 3 7 4" xfId="1371" xr:uid="{00000000-0005-0000-0000-00004B050000}"/>
    <cellStyle name="Moneda 2 3 7 4 2" xfId="1372" xr:uid="{00000000-0005-0000-0000-00004C050000}"/>
    <cellStyle name="Moneda 2 3 7 4 3" xfId="1373" xr:uid="{00000000-0005-0000-0000-00004D050000}"/>
    <cellStyle name="Moneda 2 3 7 5" xfId="1374" xr:uid="{00000000-0005-0000-0000-00004E050000}"/>
    <cellStyle name="Moneda 2 3 7 6" xfId="1375" xr:uid="{00000000-0005-0000-0000-00004F050000}"/>
    <cellStyle name="Moneda 2 3 8" xfId="1376" xr:uid="{00000000-0005-0000-0000-000050050000}"/>
    <cellStyle name="Moneda 2 3 8 2" xfId="1377" xr:uid="{00000000-0005-0000-0000-000051050000}"/>
    <cellStyle name="Moneda 2 3 8 2 2" xfId="1378" xr:uid="{00000000-0005-0000-0000-000052050000}"/>
    <cellStyle name="Moneda 2 3 8 2 3" xfId="1379" xr:uid="{00000000-0005-0000-0000-000053050000}"/>
    <cellStyle name="Moneda 2 3 8 3" xfId="1380" xr:uid="{00000000-0005-0000-0000-000054050000}"/>
    <cellStyle name="Moneda 2 3 8 4" xfId="1381" xr:uid="{00000000-0005-0000-0000-000055050000}"/>
    <cellStyle name="Moneda 2 3 9" xfId="1382" xr:uid="{00000000-0005-0000-0000-000056050000}"/>
    <cellStyle name="Moneda 2 3 9 2" xfId="1383" xr:uid="{00000000-0005-0000-0000-000057050000}"/>
    <cellStyle name="Moneda 2 3 9 2 2" xfId="1384" xr:uid="{00000000-0005-0000-0000-000058050000}"/>
    <cellStyle name="Moneda 2 3 9 3" xfId="1385" xr:uid="{00000000-0005-0000-0000-000059050000}"/>
    <cellStyle name="Moneda 2 4" xfId="1386" xr:uid="{00000000-0005-0000-0000-00005A050000}"/>
    <cellStyle name="Moneda 2 4 2" xfId="1387" xr:uid="{00000000-0005-0000-0000-00005B050000}"/>
    <cellStyle name="Moneda 2 5" xfId="1388" xr:uid="{00000000-0005-0000-0000-00005C050000}"/>
    <cellStyle name="Moneda 2 5 2" xfId="1389" xr:uid="{00000000-0005-0000-0000-00005D050000}"/>
    <cellStyle name="Moneda 2 5 2 2" xfId="1390" xr:uid="{00000000-0005-0000-0000-00005E050000}"/>
    <cellStyle name="Moneda 2 5 3" xfId="1391" xr:uid="{00000000-0005-0000-0000-00005F050000}"/>
    <cellStyle name="Moneda 2 5 3 2" xfId="1392" xr:uid="{00000000-0005-0000-0000-000060050000}"/>
    <cellStyle name="Moneda 2 5 4" xfId="1393" xr:uid="{00000000-0005-0000-0000-000061050000}"/>
    <cellStyle name="Moneda 2 5 4 2" xfId="1394" xr:uid="{00000000-0005-0000-0000-000062050000}"/>
    <cellStyle name="Moneda 2 5 5" xfId="1395" xr:uid="{00000000-0005-0000-0000-000063050000}"/>
    <cellStyle name="Moneda 2 6" xfId="1396" xr:uid="{00000000-0005-0000-0000-000064050000}"/>
    <cellStyle name="Moneda 2 7" xfId="2866" xr:uid="{00000000-0005-0000-0000-000065050000}"/>
    <cellStyle name="Moneda 20" xfId="1397" xr:uid="{00000000-0005-0000-0000-000066050000}"/>
    <cellStyle name="Moneda 20 2" xfId="1398" xr:uid="{00000000-0005-0000-0000-000067050000}"/>
    <cellStyle name="Moneda 20 2 2" xfId="1399" xr:uid="{00000000-0005-0000-0000-000068050000}"/>
    <cellStyle name="Moneda 20 2 2 2" xfId="1400" xr:uid="{00000000-0005-0000-0000-000069050000}"/>
    <cellStyle name="Moneda 20 2 2 2 2" xfId="1401" xr:uid="{00000000-0005-0000-0000-00006A050000}"/>
    <cellStyle name="Moneda 20 2 2 3" xfId="1402" xr:uid="{00000000-0005-0000-0000-00006B050000}"/>
    <cellStyle name="Moneda 20 2 2 3 2" xfId="1403" xr:uid="{00000000-0005-0000-0000-00006C050000}"/>
    <cellStyle name="Moneda 20 2 2 4" xfId="1404" xr:uid="{00000000-0005-0000-0000-00006D050000}"/>
    <cellStyle name="Moneda 20 2 2 4 2" xfId="1405" xr:uid="{00000000-0005-0000-0000-00006E050000}"/>
    <cellStyle name="Moneda 20 2 2 5" xfId="1406" xr:uid="{00000000-0005-0000-0000-00006F050000}"/>
    <cellStyle name="Moneda 20 2 3" xfId="1407" xr:uid="{00000000-0005-0000-0000-000070050000}"/>
    <cellStyle name="Moneda 20 2 3 2" xfId="1408" xr:uid="{00000000-0005-0000-0000-000071050000}"/>
    <cellStyle name="Moneda 20 2 4" xfId="1409" xr:uid="{00000000-0005-0000-0000-000072050000}"/>
    <cellStyle name="Moneda 20 2 4 2" xfId="1410" xr:uid="{00000000-0005-0000-0000-000073050000}"/>
    <cellStyle name="Moneda 20 2 5" xfId="1411" xr:uid="{00000000-0005-0000-0000-000074050000}"/>
    <cellStyle name="Moneda 20 2 5 2" xfId="1412" xr:uid="{00000000-0005-0000-0000-000075050000}"/>
    <cellStyle name="Moneda 20 2 6" xfId="1413" xr:uid="{00000000-0005-0000-0000-000076050000}"/>
    <cellStyle name="Moneda 20 2 7" xfId="1414" xr:uid="{00000000-0005-0000-0000-000077050000}"/>
    <cellStyle name="Moneda 20 3" xfId="1415" xr:uid="{00000000-0005-0000-0000-000078050000}"/>
    <cellStyle name="Moneda 20 3 2" xfId="1416" xr:uid="{00000000-0005-0000-0000-000079050000}"/>
    <cellStyle name="Moneda 20 3 2 2" xfId="1417" xr:uid="{00000000-0005-0000-0000-00007A050000}"/>
    <cellStyle name="Moneda 20 3 3" xfId="1418" xr:uid="{00000000-0005-0000-0000-00007B050000}"/>
    <cellStyle name="Moneda 20 3 3 2" xfId="1419" xr:uid="{00000000-0005-0000-0000-00007C050000}"/>
    <cellStyle name="Moneda 20 3 4" xfId="1420" xr:uid="{00000000-0005-0000-0000-00007D050000}"/>
    <cellStyle name="Moneda 20 3 4 2" xfId="1421" xr:uid="{00000000-0005-0000-0000-00007E050000}"/>
    <cellStyle name="Moneda 20 3 5" xfId="1422" xr:uid="{00000000-0005-0000-0000-00007F050000}"/>
    <cellStyle name="Moneda 20 4" xfId="1423" xr:uid="{00000000-0005-0000-0000-000080050000}"/>
    <cellStyle name="Moneda 20 4 2" xfId="1424" xr:uid="{00000000-0005-0000-0000-000081050000}"/>
    <cellStyle name="Moneda 20 5" xfId="1425" xr:uid="{00000000-0005-0000-0000-000082050000}"/>
    <cellStyle name="Moneda 20 5 2" xfId="1426" xr:uid="{00000000-0005-0000-0000-000083050000}"/>
    <cellStyle name="Moneda 20 6" xfId="1427" xr:uid="{00000000-0005-0000-0000-000084050000}"/>
    <cellStyle name="Moneda 20 6 2" xfId="1428" xr:uid="{00000000-0005-0000-0000-000085050000}"/>
    <cellStyle name="Moneda 20 7" xfId="1429" xr:uid="{00000000-0005-0000-0000-000086050000}"/>
    <cellStyle name="Moneda 20 8" xfId="1430" xr:uid="{00000000-0005-0000-0000-000087050000}"/>
    <cellStyle name="Moneda 21" xfId="1431" xr:uid="{00000000-0005-0000-0000-000088050000}"/>
    <cellStyle name="Moneda 21 2" xfId="1432" xr:uid="{00000000-0005-0000-0000-000089050000}"/>
    <cellStyle name="Moneda 21 2 2" xfId="1433" xr:uid="{00000000-0005-0000-0000-00008A050000}"/>
    <cellStyle name="Moneda 21 2 2 2" xfId="1434" xr:uid="{00000000-0005-0000-0000-00008B050000}"/>
    <cellStyle name="Moneda 21 2 2 2 2" xfId="1435" xr:uid="{00000000-0005-0000-0000-00008C050000}"/>
    <cellStyle name="Moneda 21 2 2 3" xfId="1436" xr:uid="{00000000-0005-0000-0000-00008D050000}"/>
    <cellStyle name="Moneda 21 2 2 3 2" xfId="1437" xr:uid="{00000000-0005-0000-0000-00008E050000}"/>
    <cellStyle name="Moneda 21 2 2 4" xfId="1438" xr:uid="{00000000-0005-0000-0000-00008F050000}"/>
    <cellStyle name="Moneda 21 2 2 4 2" xfId="1439" xr:uid="{00000000-0005-0000-0000-000090050000}"/>
    <cellStyle name="Moneda 21 2 2 5" xfId="1440" xr:uid="{00000000-0005-0000-0000-000091050000}"/>
    <cellStyle name="Moneda 21 2 3" xfId="1441" xr:uid="{00000000-0005-0000-0000-000092050000}"/>
    <cellStyle name="Moneda 21 2 3 2" xfId="1442" xr:uid="{00000000-0005-0000-0000-000093050000}"/>
    <cellStyle name="Moneda 21 2 4" xfId="1443" xr:uid="{00000000-0005-0000-0000-000094050000}"/>
    <cellStyle name="Moneda 21 2 4 2" xfId="1444" xr:uid="{00000000-0005-0000-0000-000095050000}"/>
    <cellStyle name="Moneda 21 2 5" xfId="1445" xr:uid="{00000000-0005-0000-0000-000096050000}"/>
    <cellStyle name="Moneda 21 2 5 2" xfId="1446" xr:uid="{00000000-0005-0000-0000-000097050000}"/>
    <cellStyle name="Moneda 21 2 6" xfId="1447" xr:uid="{00000000-0005-0000-0000-000098050000}"/>
    <cellStyle name="Moneda 21 2 7" xfId="1448" xr:uid="{00000000-0005-0000-0000-000099050000}"/>
    <cellStyle name="Moneda 21 3" xfId="1449" xr:uid="{00000000-0005-0000-0000-00009A050000}"/>
    <cellStyle name="Moneda 21 3 2" xfId="1450" xr:uid="{00000000-0005-0000-0000-00009B050000}"/>
    <cellStyle name="Moneda 21 3 2 2" xfId="1451" xr:uid="{00000000-0005-0000-0000-00009C050000}"/>
    <cellStyle name="Moneda 21 3 3" xfId="1452" xr:uid="{00000000-0005-0000-0000-00009D050000}"/>
    <cellStyle name="Moneda 21 3 3 2" xfId="1453" xr:uid="{00000000-0005-0000-0000-00009E050000}"/>
    <cellStyle name="Moneda 21 3 4" xfId="1454" xr:uid="{00000000-0005-0000-0000-00009F050000}"/>
    <cellStyle name="Moneda 21 3 4 2" xfId="1455" xr:uid="{00000000-0005-0000-0000-0000A0050000}"/>
    <cellStyle name="Moneda 21 3 5" xfId="1456" xr:uid="{00000000-0005-0000-0000-0000A1050000}"/>
    <cellStyle name="Moneda 21 4" xfId="1457" xr:uid="{00000000-0005-0000-0000-0000A2050000}"/>
    <cellStyle name="Moneda 21 4 2" xfId="1458" xr:uid="{00000000-0005-0000-0000-0000A3050000}"/>
    <cellStyle name="Moneda 21 5" xfId="1459" xr:uid="{00000000-0005-0000-0000-0000A4050000}"/>
    <cellStyle name="Moneda 21 5 2" xfId="1460" xr:uid="{00000000-0005-0000-0000-0000A5050000}"/>
    <cellStyle name="Moneda 21 6" xfId="1461" xr:uid="{00000000-0005-0000-0000-0000A6050000}"/>
    <cellStyle name="Moneda 21 6 2" xfId="1462" xr:uid="{00000000-0005-0000-0000-0000A7050000}"/>
    <cellStyle name="Moneda 21 7" xfId="1463" xr:uid="{00000000-0005-0000-0000-0000A8050000}"/>
    <cellStyle name="Moneda 21 8" xfId="1464" xr:uid="{00000000-0005-0000-0000-0000A9050000}"/>
    <cellStyle name="Moneda 22" xfId="1465" xr:uid="{00000000-0005-0000-0000-0000AA050000}"/>
    <cellStyle name="Moneda 22 2" xfId="1466" xr:uid="{00000000-0005-0000-0000-0000AB050000}"/>
    <cellStyle name="Moneda 22 2 2" xfId="1467" xr:uid="{00000000-0005-0000-0000-0000AC050000}"/>
    <cellStyle name="Moneda 22 2 2 2" xfId="1468" xr:uid="{00000000-0005-0000-0000-0000AD050000}"/>
    <cellStyle name="Moneda 22 2 2 2 2" xfId="1469" xr:uid="{00000000-0005-0000-0000-0000AE050000}"/>
    <cellStyle name="Moneda 22 2 2 3" xfId="1470" xr:uid="{00000000-0005-0000-0000-0000AF050000}"/>
    <cellStyle name="Moneda 22 2 2 3 2" xfId="1471" xr:uid="{00000000-0005-0000-0000-0000B0050000}"/>
    <cellStyle name="Moneda 22 2 2 4" xfId="1472" xr:uid="{00000000-0005-0000-0000-0000B1050000}"/>
    <cellStyle name="Moneda 22 2 2 4 2" xfId="1473" xr:uid="{00000000-0005-0000-0000-0000B2050000}"/>
    <cellStyle name="Moneda 22 2 2 5" xfId="1474" xr:uid="{00000000-0005-0000-0000-0000B3050000}"/>
    <cellStyle name="Moneda 22 2 3" xfId="1475" xr:uid="{00000000-0005-0000-0000-0000B4050000}"/>
    <cellStyle name="Moneda 22 2 3 2" xfId="1476" xr:uid="{00000000-0005-0000-0000-0000B5050000}"/>
    <cellStyle name="Moneda 22 2 4" xfId="1477" xr:uid="{00000000-0005-0000-0000-0000B6050000}"/>
    <cellStyle name="Moneda 22 2 4 2" xfId="1478" xr:uid="{00000000-0005-0000-0000-0000B7050000}"/>
    <cellStyle name="Moneda 22 2 5" xfId="1479" xr:uid="{00000000-0005-0000-0000-0000B8050000}"/>
    <cellStyle name="Moneda 22 2 5 2" xfId="1480" xr:uid="{00000000-0005-0000-0000-0000B9050000}"/>
    <cellStyle name="Moneda 22 2 6" xfId="1481" xr:uid="{00000000-0005-0000-0000-0000BA050000}"/>
    <cellStyle name="Moneda 22 3" xfId="1482" xr:uid="{00000000-0005-0000-0000-0000BB050000}"/>
    <cellStyle name="Moneda 22 3 2" xfId="1483" xr:uid="{00000000-0005-0000-0000-0000BC050000}"/>
    <cellStyle name="Moneda 22 3 2 2" xfId="1484" xr:uid="{00000000-0005-0000-0000-0000BD050000}"/>
    <cellStyle name="Moneda 22 3 3" xfId="1485" xr:uid="{00000000-0005-0000-0000-0000BE050000}"/>
    <cellStyle name="Moneda 22 3 3 2" xfId="1486" xr:uid="{00000000-0005-0000-0000-0000BF050000}"/>
    <cellStyle name="Moneda 22 3 4" xfId="1487" xr:uid="{00000000-0005-0000-0000-0000C0050000}"/>
    <cellStyle name="Moneda 22 3 4 2" xfId="1488" xr:uid="{00000000-0005-0000-0000-0000C1050000}"/>
    <cellStyle name="Moneda 22 3 5" xfId="1489" xr:uid="{00000000-0005-0000-0000-0000C2050000}"/>
    <cellStyle name="Moneda 22 4" xfId="1490" xr:uid="{00000000-0005-0000-0000-0000C3050000}"/>
    <cellStyle name="Moneda 22 4 2" xfId="1491" xr:uid="{00000000-0005-0000-0000-0000C4050000}"/>
    <cellStyle name="Moneda 22 5" xfId="1492" xr:uid="{00000000-0005-0000-0000-0000C5050000}"/>
    <cellStyle name="Moneda 22 5 2" xfId="1493" xr:uid="{00000000-0005-0000-0000-0000C6050000}"/>
    <cellStyle name="Moneda 22 6" xfId="1494" xr:uid="{00000000-0005-0000-0000-0000C7050000}"/>
    <cellStyle name="Moneda 22 6 2" xfId="1495" xr:uid="{00000000-0005-0000-0000-0000C8050000}"/>
    <cellStyle name="Moneda 22 7" xfId="1496" xr:uid="{00000000-0005-0000-0000-0000C9050000}"/>
    <cellStyle name="Moneda 22 8" xfId="1497" xr:uid="{00000000-0005-0000-0000-0000CA050000}"/>
    <cellStyle name="Moneda 23" xfId="1498" xr:uid="{00000000-0005-0000-0000-0000CB050000}"/>
    <cellStyle name="Moneda 23 2" xfId="1499" xr:uid="{00000000-0005-0000-0000-0000CC050000}"/>
    <cellStyle name="Moneda 23 2 2" xfId="1500" xr:uid="{00000000-0005-0000-0000-0000CD050000}"/>
    <cellStyle name="Moneda 23 2 2 2" xfId="1501" xr:uid="{00000000-0005-0000-0000-0000CE050000}"/>
    <cellStyle name="Moneda 23 2 3" xfId="1502" xr:uid="{00000000-0005-0000-0000-0000CF050000}"/>
    <cellStyle name="Moneda 23 2 3 2" xfId="1503" xr:uid="{00000000-0005-0000-0000-0000D0050000}"/>
    <cellStyle name="Moneda 23 2 4" xfId="1504" xr:uid="{00000000-0005-0000-0000-0000D1050000}"/>
    <cellStyle name="Moneda 23 2 4 2" xfId="1505" xr:uid="{00000000-0005-0000-0000-0000D2050000}"/>
    <cellStyle name="Moneda 23 2 5" xfId="1506" xr:uid="{00000000-0005-0000-0000-0000D3050000}"/>
    <cellStyle name="Moneda 23 3" xfId="1507" xr:uid="{00000000-0005-0000-0000-0000D4050000}"/>
    <cellStyle name="Moneda 23 3 2" xfId="1508" xr:uid="{00000000-0005-0000-0000-0000D5050000}"/>
    <cellStyle name="Moneda 23 4" xfId="1509" xr:uid="{00000000-0005-0000-0000-0000D6050000}"/>
    <cellStyle name="Moneda 23 4 2" xfId="1510" xr:uid="{00000000-0005-0000-0000-0000D7050000}"/>
    <cellStyle name="Moneda 23 5" xfId="1511" xr:uid="{00000000-0005-0000-0000-0000D8050000}"/>
    <cellStyle name="Moneda 23 5 2" xfId="1512" xr:uid="{00000000-0005-0000-0000-0000D9050000}"/>
    <cellStyle name="Moneda 23 6" xfId="1513" xr:uid="{00000000-0005-0000-0000-0000DA050000}"/>
    <cellStyle name="Moneda 23 7" xfId="1514" xr:uid="{00000000-0005-0000-0000-0000DB050000}"/>
    <cellStyle name="Moneda 24" xfId="1515" xr:uid="{00000000-0005-0000-0000-0000DC050000}"/>
    <cellStyle name="Moneda 24 2" xfId="1516" xr:uid="{00000000-0005-0000-0000-0000DD050000}"/>
    <cellStyle name="Moneda 24 2 2" xfId="1517" xr:uid="{00000000-0005-0000-0000-0000DE050000}"/>
    <cellStyle name="Moneda 24 2 2 2" xfId="1518" xr:uid="{00000000-0005-0000-0000-0000DF050000}"/>
    <cellStyle name="Moneda 24 2 3" xfId="1519" xr:uid="{00000000-0005-0000-0000-0000E0050000}"/>
    <cellStyle name="Moneda 24 2 3 2" xfId="1520" xr:uid="{00000000-0005-0000-0000-0000E1050000}"/>
    <cellStyle name="Moneda 24 2 4" xfId="1521" xr:uid="{00000000-0005-0000-0000-0000E2050000}"/>
    <cellStyle name="Moneda 24 2 4 2" xfId="1522" xr:uid="{00000000-0005-0000-0000-0000E3050000}"/>
    <cellStyle name="Moneda 24 2 5" xfId="1523" xr:uid="{00000000-0005-0000-0000-0000E4050000}"/>
    <cellStyle name="Moneda 24 3" xfId="1524" xr:uid="{00000000-0005-0000-0000-0000E5050000}"/>
    <cellStyle name="Moneda 24 3 2" xfId="1525" xr:uid="{00000000-0005-0000-0000-0000E6050000}"/>
    <cellStyle name="Moneda 24 4" xfId="1526" xr:uid="{00000000-0005-0000-0000-0000E7050000}"/>
    <cellStyle name="Moneda 24 4 2" xfId="1527" xr:uid="{00000000-0005-0000-0000-0000E8050000}"/>
    <cellStyle name="Moneda 24 5" xfId="1528" xr:uid="{00000000-0005-0000-0000-0000E9050000}"/>
    <cellStyle name="Moneda 24 5 2" xfId="1529" xr:uid="{00000000-0005-0000-0000-0000EA050000}"/>
    <cellStyle name="Moneda 24 6" xfId="1530" xr:uid="{00000000-0005-0000-0000-0000EB050000}"/>
    <cellStyle name="Moneda 24 7" xfId="1531" xr:uid="{00000000-0005-0000-0000-0000EC050000}"/>
    <cellStyle name="Moneda 25" xfId="1532" xr:uid="{00000000-0005-0000-0000-0000ED050000}"/>
    <cellStyle name="Moneda 25 2" xfId="1533" xr:uid="{00000000-0005-0000-0000-0000EE050000}"/>
    <cellStyle name="Moneda 25 2 2" xfId="1534" xr:uid="{00000000-0005-0000-0000-0000EF050000}"/>
    <cellStyle name="Moneda 25 3" xfId="1535" xr:uid="{00000000-0005-0000-0000-0000F0050000}"/>
    <cellStyle name="Moneda 25 3 2" xfId="1536" xr:uid="{00000000-0005-0000-0000-0000F1050000}"/>
    <cellStyle name="Moneda 25 4" xfId="1537" xr:uid="{00000000-0005-0000-0000-0000F2050000}"/>
    <cellStyle name="Moneda 25 4 2" xfId="1538" xr:uid="{00000000-0005-0000-0000-0000F3050000}"/>
    <cellStyle name="Moneda 25 5" xfId="1539" xr:uid="{00000000-0005-0000-0000-0000F4050000}"/>
    <cellStyle name="Moneda 26" xfId="1540" xr:uid="{00000000-0005-0000-0000-0000F5050000}"/>
    <cellStyle name="Moneda 26 2" xfId="1541" xr:uid="{00000000-0005-0000-0000-0000F6050000}"/>
    <cellStyle name="Moneda 26 2 2" xfId="1542" xr:uid="{00000000-0005-0000-0000-0000F7050000}"/>
    <cellStyle name="Moneda 26 3" xfId="1543" xr:uid="{00000000-0005-0000-0000-0000F8050000}"/>
    <cellStyle name="Moneda 26 3 2" xfId="1544" xr:uid="{00000000-0005-0000-0000-0000F9050000}"/>
    <cellStyle name="Moneda 26 4" xfId="1545" xr:uid="{00000000-0005-0000-0000-0000FA050000}"/>
    <cellStyle name="Moneda 26 4 2" xfId="1546" xr:uid="{00000000-0005-0000-0000-0000FB050000}"/>
    <cellStyle name="Moneda 26 5" xfId="1547" xr:uid="{00000000-0005-0000-0000-0000FC050000}"/>
    <cellStyle name="Moneda 27" xfId="1548" xr:uid="{00000000-0005-0000-0000-0000FD050000}"/>
    <cellStyle name="Moneda 27 2" xfId="1549" xr:uid="{00000000-0005-0000-0000-0000FE050000}"/>
    <cellStyle name="Moneda 27 2 2" xfId="1550" xr:uid="{00000000-0005-0000-0000-0000FF050000}"/>
    <cellStyle name="Moneda 27 3" xfId="1551" xr:uid="{00000000-0005-0000-0000-000000060000}"/>
    <cellStyle name="Moneda 27 3 2" xfId="1552" xr:uid="{00000000-0005-0000-0000-000001060000}"/>
    <cellStyle name="Moneda 27 4" xfId="1553" xr:uid="{00000000-0005-0000-0000-000002060000}"/>
    <cellStyle name="Moneda 27 4 2" xfId="1554" xr:uid="{00000000-0005-0000-0000-000003060000}"/>
    <cellStyle name="Moneda 27 5" xfId="1555" xr:uid="{00000000-0005-0000-0000-000004060000}"/>
    <cellStyle name="Moneda 28" xfId="1556" xr:uid="{00000000-0005-0000-0000-000005060000}"/>
    <cellStyle name="Moneda 28 2" xfId="1557" xr:uid="{00000000-0005-0000-0000-000006060000}"/>
    <cellStyle name="Moneda 28 2 2" xfId="1558" xr:uid="{00000000-0005-0000-0000-000007060000}"/>
    <cellStyle name="Moneda 28 3" xfId="1559" xr:uid="{00000000-0005-0000-0000-000008060000}"/>
    <cellStyle name="Moneda 28 3 2" xfId="1560" xr:uid="{00000000-0005-0000-0000-000009060000}"/>
    <cellStyle name="Moneda 28 4" xfId="1561" xr:uid="{00000000-0005-0000-0000-00000A060000}"/>
    <cellStyle name="Moneda 28 4 2" xfId="1562" xr:uid="{00000000-0005-0000-0000-00000B060000}"/>
    <cellStyle name="Moneda 28 5" xfId="1563" xr:uid="{00000000-0005-0000-0000-00000C060000}"/>
    <cellStyle name="Moneda 29" xfId="1564" xr:uid="{00000000-0005-0000-0000-00000D060000}"/>
    <cellStyle name="Moneda 29 2" xfId="1565" xr:uid="{00000000-0005-0000-0000-00000E060000}"/>
    <cellStyle name="Moneda 29 2 2" xfId="1566" xr:uid="{00000000-0005-0000-0000-00000F060000}"/>
    <cellStyle name="Moneda 29 3" xfId="1567" xr:uid="{00000000-0005-0000-0000-000010060000}"/>
    <cellStyle name="Moneda 29 3 2" xfId="1568" xr:uid="{00000000-0005-0000-0000-000011060000}"/>
    <cellStyle name="Moneda 29 4" xfId="1569" xr:uid="{00000000-0005-0000-0000-000012060000}"/>
    <cellStyle name="Moneda 29 4 2" xfId="1570" xr:uid="{00000000-0005-0000-0000-000013060000}"/>
    <cellStyle name="Moneda 29 5" xfId="1571" xr:uid="{00000000-0005-0000-0000-000014060000}"/>
    <cellStyle name="Moneda 3" xfId="14" xr:uid="{00000000-0005-0000-0000-000015060000}"/>
    <cellStyle name="Moneda 3 10" xfId="1572" xr:uid="{00000000-0005-0000-0000-000016060000}"/>
    <cellStyle name="Moneda 3 10 2" xfId="1573" xr:uid="{00000000-0005-0000-0000-000017060000}"/>
    <cellStyle name="Moneda 3 10 2 2" xfId="1574" xr:uid="{00000000-0005-0000-0000-000018060000}"/>
    <cellStyle name="Moneda 3 10 3" xfId="1575" xr:uid="{00000000-0005-0000-0000-000019060000}"/>
    <cellStyle name="Moneda 3 10 3 2" xfId="1576" xr:uid="{00000000-0005-0000-0000-00001A060000}"/>
    <cellStyle name="Moneda 3 10 4" xfId="1577" xr:uid="{00000000-0005-0000-0000-00001B060000}"/>
    <cellStyle name="Moneda 3 10 4 2" xfId="1578" xr:uid="{00000000-0005-0000-0000-00001C060000}"/>
    <cellStyle name="Moneda 3 10 5" xfId="1579" xr:uid="{00000000-0005-0000-0000-00001D060000}"/>
    <cellStyle name="Moneda 3 11" xfId="1580" xr:uid="{00000000-0005-0000-0000-00001E060000}"/>
    <cellStyle name="Moneda 3 11 2" xfId="1581" xr:uid="{00000000-0005-0000-0000-00001F060000}"/>
    <cellStyle name="Moneda 3 12" xfId="1582" xr:uid="{00000000-0005-0000-0000-000020060000}"/>
    <cellStyle name="Moneda 3 12 2" xfId="1583" xr:uid="{00000000-0005-0000-0000-000021060000}"/>
    <cellStyle name="Moneda 3 13" xfId="1584" xr:uid="{00000000-0005-0000-0000-000022060000}"/>
    <cellStyle name="Moneda 3 13 2" xfId="1585" xr:uid="{00000000-0005-0000-0000-000023060000}"/>
    <cellStyle name="Moneda 3 14" xfId="1586" xr:uid="{00000000-0005-0000-0000-000024060000}"/>
    <cellStyle name="Moneda 3 14 2" xfId="1587" xr:uid="{00000000-0005-0000-0000-000025060000}"/>
    <cellStyle name="Moneda 3 15" xfId="1588" xr:uid="{00000000-0005-0000-0000-000026060000}"/>
    <cellStyle name="Moneda 3 15 2" xfId="1589" xr:uid="{00000000-0005-0000-0000-000027060000}"/>
    <cellStyle name="Moneda 3 15 3" xfId="1590" xr:uid="{00000000-0005-0000-0000-000028060000}"/>
    <cellStyle name="Moneda 3 16" xfId="1591" xr:uid="{00000000-0005-0000-0000-000029060000}"/>
    <cellStyle name="Moneda 3 2" xfId="1592" xr:uid="{00000000-0005-0000-0000-00002A060000}"/>
    <cellStyle name="Moneda 3 2 10" xfId="1593" xr:uid="{00000000-0005-0000-0000-00002B060000}"/>
    <cellStyle name="Moneda 3 2 10 2" xfId="1594" xr:uid="{00000000-0005-0000-0000-00002C060000}"/>
    <cellStyle name="Moneda 3 2 11" xfId="1595" xr:uid="{00000000-0005-0000-0000-00002D060000}"/>
    <cellStyle name="Moneda 3 2 2" xfId="1596" xr:uid="{00000000-0005-0000-0000-00002E060000}"/>
    <cellStyle name="Moneda 3 2 2 2" xfId="1597" xr:uid="{00000000-0005-0000-0000-00002F060000}"/>
    <cellStyle name="Moneda 3 2 2 2 2" xfId="1598" xr:uid="{00000000-0005-0000-0000-000030060000}"/>
    <cellStyle name="Moneda 3 2 2 2 2 2" xfId="1599" xr:uid="{00000000-0005-0000-0000-000031060000}"/>
    <cellStyle name="Moneda 3 2 2 2 2 2 2" xfId="1600" xr:uid="{00000000-0005-0000-0000-000032060000}"/>
    <cellStyle name="Moneda 3 2 2 2 2 3" xfId="1601" xr:uid="{00000000-0005-0000-0000-000033060000}"/>
    <cellStyle name="Moneda 3 2 2 2 2 3 2" xfId="1602" xr:uid="{00000000-0005-0000-0000-000034060000}"/>
    <cellStyle name="Moneda 3 2 2 2 2 4" xfId="1603" xr:uid="{00000000-0005-0000-0000-000035060000}"/>
    <cellStyle name="Moneda 3 2 2 2 2 4 2" xfId="1604" xr:uid="{00000000-0005-0000-0000-000036060000}"/>
    <cellStyle name="Moneda 3 2 2 2 2 5" xfId="1605" xr:uid="{00000000-0005-0000-0000-000037060000}"/>
    <cellStyle name="Moneda 3 2 2 2 3" xfId="1606" xr:uid="{00000000-0005-0000-0000-000038060000}"/>
    <cellStyle name="Moneda 3 2 2 2 3 2" xfId="1607" xr:uid="{00000000-0005-0000-0000-000039060000}"/>
    <cellStyle name="Moneda 3 2 2 2 4" xfId="1608" xr:uid="{00000000-0005-0000-0000-00003A060000}"/>
    <cellStyle name="Moneda 3 2 2 2 4 2" xfId="1609" xr:uid="{00000000-0005-0000-0000-00003B060000}"/>
    <cellStyle name="Moneda 3 2 2 2 5" xfId="1610" xr:uid="{00000000-0005-0000-0000-00003C060000}"/>
    <cellStyle name="Moneda 3 2 2 2 5 2" xfId="1611" xr:uid="{00000000-0005-0000-0000-00003D060000}"/>
    <cellStyle name="Moneda 3 2 2 2 6" xfId="1612" xr:uid="{00000000-0005-0000-0000-00003E060000}"/>
    <cellStyle name="Moneda 3 2 2 3" xfId="1613" xr:uid="{00000000-0005-0000-0000-00003F060000}"/>
    <cellStyle name="Moneda 3 2 2 3 2" xfId="1614" xr:uid="{00000000-0005-0000-0000-000040060000}"/>
    <cellStyle name="Moneda 3 2 2 3 2 2" xfId="1615" xr:uid="{00000000-0005-0000-0000-000041060000}"/>
    <cellStyle name="Moneda 3 2 2 3 2 2 2" xfId="1616" xr:uid="{00000000-0005-0000-0000-000042060000}"/>
    <cellStyle name="Moneda 3 2 2 3 2 3" xfId="1617" xr:uid="{00000000-0005-0000-0000-000043060000}"/>
    <cellStyle name="Moneda 3 2 2 3 3" xfId="1618" xr:uid="{00000000-0005-0000-0000-000044060000}"/>
    <cellStyle name="Moneda 3 2 2 3 3 2" xfId="1619" xr:uid="{00000000-0005-0000-0000-000045060000}"/>
    <cellStyle name="Moneda 3 2 2 3 4" xfId="1620" xr:uid="{00000000-0005-0000-0000-000046060000}"/>
    <cellStyle name="Moneda 3 2 2 3 4 2" xfId="1621" xr:uid="{00000000-0005-0000-0000-000047060000}"/>
    <cellStyle name="Moneda 3 2 2 3 5" xfId="1622" xr:uid="{00000000-0005-0000-0000-000048060000}"/>
    <cellStyle name="Moneda 3 2 2 4" xfId="1623" xr:uid="{00000000-0005-0000-0000-000049060000}"/>
    <cellStyle name="Moneda 3 2 2 4 2" xfId="1624" xr:uid="{00000000-0005-0000-0000-00004A060000}"/>
    <cellStyle name="Moneda 3 2 2 4 2 2" xfId="1625" xr:uid="{00000000-0005-0000-0000-00004B060000}"/>
    <cellStyle name="Moneda 3 2 2 4 2 2 2" xfId="1626" xr:uid="{00000000-0005-0000-0000-00004C060000}"/>
    <cellStyle name="Moneda 3 2 2 4 2 3" xfId="1627" xr:uid="{00000000-0005-0000-0000-00004D060000}"/>
    <cellStyle name="Moneda 3 2 2 4 3" xfId="1628" xr:uid="{00000000-0005-0000-0000-00004E060000}"/>
    <cellStyle name="Moneda 3 2 2 4 3 2" xfId="1629" xr:uid="{00000000-0005-0000-0000-00004F060000}"/>
    <cellStyle name="Moneda 3 2 2 4 4" xfId="1630" xr:uid="{00000000-0005-0000-0000-000050060000}"/>
    <cellStyle name="Moneda 3 2 2 5" xfId="1631" xr:uid="{00000000-0005-0000-0000-000051060000}"/>
    <cellStyle name="Moneda 3 2 2 5 2" xfId="1632" xr:uid="{00000000-0005-0000-0000-000052060000}"/>
    <cellStyle name="Moneda 3 2 2 5 2 2" xfId="1633" xr:uid="{00000000-0005-0000-0000-000053060000}"/>
    <cellStyle name="Moneda 3 2 2 5 3" xfId="1634" xr:uid="{00000000-0005-0000-0000-000054060000}"/>
    <cellStyle name="Moneda 3 2 2 6" xfId="1635" xr:uid="{00000000-0005-0000-0000-000055060000}"/>
    <cellStyle name="Moneda 3 2 2 6 2" xfId="1636" xr:uid="{00000000-0005-0000-0000-000056060000}"/>
    <cellStyle name="Moneda 3 2 2 7" xfId="1637" xr:uid="{00000000-0005-0000-0000-000057060000}"/>
    <cellStyle name="Moneda 3 2 3" xfId="1638" xr:uid="{00000000-0005-0000-0000-000058060000}"/>
    <cellStyle name="Moneda 3 2 3 2" xfId="1639" xr:uid="{00000000-0005-0000-0000-000059060000}"/>
    <cellStyle name="Moneda 3 2 3 2 2" xfId="1640" xr:uid="{00000000-0005-0000-0000-00005A060000}"/>
    <cellStyle name="Moneda 3 2 3 2 2 2" xfId="1641" xr:uid="{00000000-0005-0000-0000-00005B060000}"/>
    <cellStyle name="Moneda 3 2 3 2 2 2 2" xfId="1642" xr:uid="{00000000-0005-0000-0000-00005C060000}"/>
    <cellStyle name="Moneda 3 2 3 2 2 3" xfId="1643" xr:uid="{00000000-0005-0000-0000-00005D060000}"/>
    <cellStyle name="Moneda 3 2 3 2 2 3 2" xfId="1644" xr:uid="{00000000-0005-0000-0000-00005E060000}"/>
    <cellStyle name="Moneda 3 2 3 2 2 4" xfId="1645" xr:uid="{00000000-0005-0000-0000-00005F060000}"/>
    <cellStyle name="Moneda 3 2 3 2 2 4 2" xfId="1646" xr:uid="{00000000-0005-0000-0000-000060060000}"/>
    <cellStyle name="Moneda 3 2 3 2 2 5" xfId="1647" xr:uid="{00000000-0005-0000-0000-000061060000}"/>
    <cellStyle name="Moneda 3 2 3 2 3" xfId="1648" xr:uid="{00000000-0005-0000-0000-000062060000}"/>
    <cellStyle name="Moneda 3 2 3 2 3 2" xfId="1649" xr:uid="{00000000-0005-0000-0000-000063060000}"/>
    <cellStyle name="Moneda 3 2 3 2 4" xfId="1650" xr:uid="{00000000-0005-0000-0000-000064060000}"/>
    <cellStyle name="Moneda 3 2 3 2 4 2" xfId="1651" xr:uid="{00000000-0005-0000-0000-000065060000}"/>
    <cellStyle name="Moneda 3 2 3 2 5" xfId="1652" xr:uid="{00000000-0005-0000-0000-000066060000}"/>
    <cellStyle name="Moneda 3 2 3 2 5 2" xfId="1653" xr:uid="{00000000-0005-0000-0000-000067060000}"/>
    <cellStyle name="Moneda 3 2 3 2 6" xfId="1654" xr:uid="{00000000-0005-0000-0000-000068060000}"/>
    <cellStyle name="Moneda 3 2 3 3" xfId="1655" xr:uid="{00000000-0005-0000-0000-000069060000}"/>
    <cellStyle name="Moneda 3 2 3 3 2" xfId="1656" xr:uid="{00000000-0005-0000-0000-00006A060000}"/>
    <cellStyle name="Moneda 3 2 3 3 2 2" xfId="1657" xr:uid="{00000000-0005-0000-0000-00006B060000}"/>
    <cellStyle name="Moneda 3 2 3 3 3" xfId="1658" xr:uid="{00000000-0005-0000-0000-00006C060000}"/>
    <cellStyle name="Moneda 3 2 3 3 3 2" xfId="1659" xr:uid="{00000000-0005-0000-0000-00006D060000}"/>
    <cellStyle name="Moneda 3 2 3 3 4" xfId="1660" xr:uid="{00000000-0005-0000-0000-00006E060000}"/>
    <cellStyle name="Moneda 3 2 3 3 4 2" xfId="1661" xr:uid="{00000000-0005-0000-0000-00006F060000}"/>
    <cellStyle name="Moneda 3 2 3 3 5" xfId="1662" xr:uid="{00000000-0005-0000-0000-000070060000}"/>
    <cellStyle name="Moneda 3 2 3 4" xfId="1663" xr:uid="{00000000-0005-0000-0000-000071060000}"/>
    <cellStyle name="Moneda 3 2 3 4 2" xfId="1664" xr:uid="{00000000-0005-0000-0000-000072060000}"/>
    <cellStyle name="Moneda 3 2 3 5" xfId="1665" xr:uid="{00000000-0005-0000-0000-000073060000}"/>
    <cellStyle name="Moneda 3 2 3 5 2" xfId="1666" xr:uid="{00000000-0005-0000-0000-000074060000}"/>
    <cellStyle name="Moneda 3 2 3 6" xfId="1667" xr:uid="{00000000-0005-0000-0000-000075060000}"/>
    <cellStyle name="Moneda 3 2 3 6 2" xfId="1668" xr:uid="{00000000-0005-0000-0000-000076060000}"/>
    <cellStyle name="Moneda 3 2 3 7" xfId="1669" xr:uid="{00000000-0005-0000-0000-000077060000}"/>
    <cellStyle name="Moneda 3 2 4" xfId="1670" xr:uid="{00000000-0005-0000-0000-000078060000}"/>
    <cellStyle name="Moneda 3 2 4 2" xfId="1671" xr:uid="{00000000-0005-0000-0000-000079060000}"/>
    <cellStyle name="Moneda 3 2 4 2 2" xfId="1672" xr:uid="{00000000-0005-0000-0000-00007A060000}"/>
    <cellStyle name="Moneda 3 2 4 2 2 2" xfId="1673" xr:uid="{00000000-0005-0000-0000-00007B060000}"/>
    <cellStyle name="Moneda 3 2 4 2 2 2 2" xfId="1674" xr:uid="{00000000-0005-0000-0000-00007C060000}"/>
    <cellStyle name="Moneda 3 2 4 2 2 3" xfId="1675" xr:uid="{00000000-0005-0000-0000-00007D060000}"/>
    <cellStyle name="Moneda 3 2 4 2 2 3 2" xfId="1676" xr:uid="{00000000-0005-0000-0000-00007E060000}"/>
    <cellStyle name="Moneda 3 2 4 2 2 4" xfId="1677" xr:uid="{00000000-0005-0000-0000-00007F060000}"/>
    <cellStyle name="Moneda 3 2 4 2 2 4 2" xfId="1678" xr:uid="{00000000-0005-0000-0000-000080060000}"/>
    <cellStyle name="Moneda 3 2 4 2 2 5" xfId="1679" xr:uid="{00000000-0005-0000-0000-000081060000}"/>
    <cellStyle name="Moneda 3 2 4 2 3" xfId="1680" xr:uid="{00000000-0005-0000-0000-000082060000}"/>
    <cellStyle name="Moneda 3 2 4 2 3 2" xfId="1681" xr:uid="{00000000-0005-0000-0000-000083060000}"/>
    <cellStyle name="Moneda 3 2 4 2 4" xfId="1682" xr:uid="{00000000-0005-0000-0000-000084060000}"/>
    <cellStyle name="Moneda 3 2 4 2 4 2" xfId="1683" xr:uid="{00000000-0005-0000-0000-000085060000}"/>
    <cellStyle name="Moneda 3 2 4 2 5" xfId="1684" xr:uid="{00000000-0005-0000-0000-000086060000}"/>
    <cellStyle name="Moneda 3 2 4 2 5 2" xfId="1685" xr:uid="{00000000-0005-0000-0000-000087060000}"/>
    <cellStyle name="Moneda 3 2 4 2 6" xfId="1686" xr:uid="{00000000-0005-0000-0000-000088060000}"/>
    <cellStyle name="Moneda 3 2 4 3" xfId="1687" xr:uid="{00000000-0005-0000-0000-000089060000}"/>
    <cellStyle name="Moneda 3 2 4 3 2" xfId="1688" xr:uid="{00000000-0005-0000-0000-00008A060000}"/>
    <cellStyle name="Moneda 3 2 4 3 2 2" xfId="1689" xr:uid="{00000000-0005-0000-0000-00008B060000}"/>
    <cellStyle name="Moneda 3 2 4 3 3" xfId="1690" xr:uid="{00000000-0005-0000-0000-00008C060000}"/>
    <cellStyle name="Moneda 3 2 4 3 3 2" xfId="1691" xr:uid="{00000000-0005-0000-0000-00008D060000}"/>
    <cellStyle name="Moneda 3 2 4 3 4" xfId="1692" xr:uid="{00000000-0005-0000-0000-00008E060000}"/>
    <cellStyle name="Moneda 3 2 4 3 4 2" xfId="1693" xr:uid="{00000000-0005-0000-0000-00008F060000}"/>
    <cellStyle name="Moneda 3 2 4 3 5" xfId="1694" xr:uid="{00000000-0005-0000-0000-000090060000}"/>
    <cellStyle name="Moneda 3 2 4 4" xfId="1695" xr:uid="{00000000-0005-0000-0000-000091060000}"/>
    <cellStyle name="Moneda 3 2 4 4 2" xfId="1696" xr:uid="{00000000-0005-0000-0000-000092060000}"/>
    <cellStyle name="Moneda 3 2 4 5" xfId="1697" xr:uid="{00000000-0005-0000-0000-000093060000}"/>
    <cellStyle name="Moneda 3 2 4 5 2" xfId="1698" xr:uid="{00000000-0005-0000-0000-000094060000}"/>
    <cellStyle name="Moneda 3 2 4 6" xfId="1699" xr:uid="{00000000-0005-0000-0000-000095060000}"/>
    <cellStyle name="Moneda 3 2 4 6 2" xfId="1700" xr:uid="{00000000-0005-0000-0000-000096060000}"/>
    <cellStyle name="Moneda 3 2 4 7" xfId="1701" xr:uid="{00000000-0005-0000-0000-000097060000}"/>
    <cellStyle name="Moneda 3 2 5" xfId="1702" xr:uid="{00000000-0005-0000-0000-000098060000}"/>
    <cellStyle name="Moneda 3 2 5 2" xfId="1703" xr:uid="{00000000-0005-0000-0000-000099060000}"/>
    <cellStyle name="Moneda 3 2 5 2 2" xfId="1704" xr:uid="{00000000-0005-0000-0000-00009A060000}"/>
    <cellStyle name="Moneda 3 2 5 2 2 2" xfId="1705" xr:uid="{00000000-0005-0000-0000-00009B060000}"/>
    <cellStyle name="Moneda 3 2 5 2 3" xfId="1706" xr:uid="{00000000-0005-0000-0000-00009C060000}"/>
    <cellStyle name="Moneda 3 2 5 2 3 2" xfId="1707" xr:uid="{00000000-0005-0000-0000-00009D060000}"/>
    <cellStyle name="Moneda 3 2 5 2 4" xfId="1708" xr:uid="{00000000-0005-0000-0000-00009E060000}"/>
    <cellStyle name="Moneda 3 2 5 2 4 2" xfId="1709" xr:uid="{00000000-0005-0000-0000-00009F060000}"/>
    <cellStyle name="Moneda 3 2 5 2 5" xfId="1710" xr:uid="{00000000-0005-0000-0000-0000A0060000}"/>
    <cellStyle name="Moneda 3 2 5 3" xfId="1711" xr:uid="{00000000-0005-0000-0000-0000A1060000}"/>
    <cellStyle name="Moneda 3 2 5 3 2" xfId="1712" xr:uid="{00000000-0005-0000-0000-0000A2060000}"/>
    <cellStyle name="Moneda 3 2 5 4" xfId="1713" xr:uid="{00000000-0005-0000-0000-0000A3060000}"/>
    <cellStyle name="Moneda 3 2 5 4 2" xfId="1714" xr:uid="{00000000-0005-0000-0000-0000A4060000}"/>
    <cellStyle name="Moneda 3 2 5 5" xfId="1715" xr:uid="{00000000-0005-0000-0000-0000A5060000}"/>
    <cellStyle name="Moneda 3 2 5 5 2" xfId="1716" xr:uid="{00000000-0005-0000-0000-0000A6060000}"/>
    <cellStyle name="Moneda 3 2 5 6" xfId="1717" xr:uid="{00000000-0005-0000-0000-0000A7060000}"/>
    <cellStyle name="Moneda 3 2 6" xfId="1718" xr:uid="{00000000-0005-0000-0000-0000A8060000}"/>
    <cellStyle name="Moneda 3 2 6 2" xfId="1719" xr:uid="{00000000-0005-0000-0000-0000A9060000}"/>
    <cellStyle name="Moneda 3 2 6 2 2" xfId="1720" xr:uid="{00000000-0005-0000-0000-0000AA060000}"/>
    <cellStyle name="Moneda 3 2 6 2 3" xfId="1721" xr:uid="{00000000-0005-0000-0000-0000AB060000}"/>
    <cellStyle name="Moneda 3 2 6 3" xfId="1722" xr:uid="{00000000-0005-0000-0000-0000AC060000}"/>
    <cellStyle name="Moneda 3 2 6 4" xfId="1723" xr:uid="{00000000-0005-0000-0000-0000AD060000}"/>
    <cellStyle name="Moneda 3 2 7" xfId="1724" xr:uid="{00000000-0005-0000-0000-0000AE060000}"/>
    <cellStyle name="Moneda 3 2 7 2" xfId="1725" xr:uid="{00000000-0005-0000-0000-0000AF060000}"/>
    <cellStyle name="Moneda 3 2 7 2 2" xfId="1726" xr:uid="{00000000-0005-0000-0000-0000B0060000}"/>
    <cellStyle name="Moneda 3 2 7 3" xfId="1727" xr:uid="{00000000-0005-0000-0000-0000B1060000}"/>
    <cellStyle name="Moneda 3 2 7 3 2" xfId="1728" xr:uid="{00000000-0005-0000-0000-0000B2060000}"/>
    <cellStyle name="Moneda 3 2 7 4" xfId="1729" xr:uid="{00000000-0005-0000-0000-0000B3060000}"/>
    <cellStyle name="Moneda 3 2 7 4 2" xfId="1730" xr:uid="{00000000-0005-0000-0000-0000B4060000}"/>
    <cellStyle name="Moneda 3 2 7 5" xfId="1731" xr:uid="{00000000-0005-0000-0000-0000B5060000}"/>
    <cellStyle name="Moneda 3 2 8" xfId="1732" xr:uid="{00000000-0005-0000-0000-0000B6060000}"/>
    <cellStyle name="Moneda 3 2 8 2" xfId="1733" xr:uid="{00000000-0005-0000-0000-0000B7060000}"/>
    <cellStyle name="Moneda 3 2 8 3" xfId="1734" xr:uid="{00000000-0005-0000-0000-0000B8060000}"/>
    <cellStyle name="Moneda 3 2 9" xfId="1735" xr:uid="{00000000-0005-0000-0000-0000B9060000}"/>
    <cellStyle name="Moneda 3 2 9 2" xfId="1736" xr:uid="{00000000-0005-0000-0000-0000BA060000}"/>
    <cellStyle name="Moneda 3 3" xfId="1737" xr:uid="{00000000-0005-0000-0000-0000BB060000}"/>
    <cellStyle name="Moneda 3 3 2" xfId="1738" xr:uid="{00000000-0005-0000-0000-0000BC060000}"/>
    <cellStyle name="Moneda 3 3 2 2" xfId="1739" xr:uid="{00000000-0005-0000-0000-0000BD060000}"/>
    <cellStyle name="Moneda 3 3 2 2 2" xfId="1740" xr:uid="{00000000-0005-0000-0000-0000BE060000}"/>
    <cellStyle name="Moneda 3 3 2 2 2 2" xfId="1741" xr:uid="{00000000-0005-0000-0000-0000BF060000}"/>
    <cellStyle name="Moneda 3 3 2 2 3" xfId="1742" xr:uid="{00000000-0005-0000-0000-0000C0060000}"/>
    <cellStyle name="Moneda 3 3 2 2 3 2" xfId="1743" xr:uid="{00000000-0005-0000-0000-0000C1060000}"/>
    <cellStyle name="Moneda 3 3 2 2 4" xfId="1744" xr:uid="{00000000-0005-0000-0000-0000C2060000}"/>
    <cellStyle name="Moneda 3 3 2 2 4 2" xfId="1745" xr:uid="{00000000-0005-0000-0000-0000C3060000}"/>
    <cellStyle name="Moneda 3 3 2 2 5" xfId="1746" xr:uid="{00000000-0005-0000-0000-0000C4060000}"/>
    <cellStyle name="Moneda 3 3 2 3" xfId="1747" xr:uid="{00000000-0005-0000-0000-0000C5060000}"/>
    <cellStyle name="Moneda 3 3 2 3 2" xfId="1748" xr:uid="{00000000-0005-0000-0000-0000C6060000}"/>
    <cellStyle name="Moneda 3 3 2 4" xfId="1749" xr:uid="{00000000-0005-0000-0000-0000C7060000}"/>
    <cellStyle name="Moneda 3 3 2 4 2" xfId="1750" xr:uid="{00000000-0005-0000-0000-0000C8060000}"/>
    <cellStyle name="Moneda 3 3 2 5" xfId="1751" xr:uid="{00000000-0005-0000-0000-0000C9060000}"/>
    <cellStyle name="Moneda 3 3 2 5 2" xfId="1752" xr:uid="{00000000-0005-0000-0000-0000CA060000}"/>
    <cellStyle name="Moneda 3 3 2 6" xfId="1753" xr:uid="{00000000-0005-0000-0000-0000CB060000}"/>
    <cellStyle name="Moneda 3 3 2 7" xfId="1754" xr:uid="{00000000-0005-0000-0000-0000CC060000}"/>
    <cellStyle name="Moneda 3 3 3" xfId="1755" xr:uid="{00000000-0005-0000-0000-0000CD060000}"/>
    <cellStyle name="Moneda 3 3 3 2" xfId="1756" xr:uid="{00000000-0005-0000-0000-0000CE060000}"/>
    <cellStyle name="Moneda 3 3 3 2 2" xfId="1757" xr:uid="{00000000-0005-0000-0000-0000CF060000}"/>
    <cellStyle name="Moneda 3 3 3 3" xfId="1758" xr:uid="{00000000-0005-0000-0000-0000D0060000}"/>
    <cellStyle name="Moneda 3 3 3 3 2" xfId="1759" xr:uid="{00000000-0005-0000-0000-0000D1060000}"/>
    <cellStyle name="Moneda 3 3 3 4" xfId="1760" xr:uid="{00000000-0005-0000-0000-0000D2060000}"/>
    <cellStyle name="Moneda 3 3 3 4 2" xfId="1761" xr:uid="{00000000-0005-0000-0000-0000D3060000}"/>
    <cellStyle name="Moneda 3 3 3 5" xfId="1762" xr:uid="{00000000-0005-0000-0000-0000D4060000}"/>
    <cellStyle name="Moneda 3 3 4" xfId="1763" xr:uid="{00000000-0005-0000-0000-0000D5060000}"/>
    <cellStyle name="Moneda 3 3 4 2" xfId="1764" xr:uid="{00000000-0005-0000-0000-0000D6060000}"/>
    <cellStyle name="Moneda 3 3 5" xfId="1765" xr:uid="{00000000-0005-0000-0000-0000D7060000}"/>
    <cellStyle name="Moneda 3 3 5 2" xfId="1766" xr:uid="{00000000-0005-0000-0000-0000D8060000}"/>
    <cellStyle name="Moneda 3 3 6" xfId="1767" xr:uid="{00000000-0005-0000-0000-0000D9060000}"/>
    <cellStyle name="Moneda 3 3 6 2" xfId="1768" xr:uid="{00000000-0005-0000-0000-0000DA060000}"/>
    <cellStyle name="Moneda 3 3 7" xfId="1769" xr:uid="{00000000-0005-0000-0000-0000DB060000}"/>
    <cellStyle name="Moneda 3 3 8" xfId="1770" xr:uid="{00000000-0005-0000-0000-0000DC060000}"/>
    <cellStyle name="Moneda 3 4" xfId="1771" xr:uid="{00000000-0005-0000-0000-0000DD060000}"/>
    <cellStyle name="Moneda 3 4 2" xfId="1772" xr:uid="{00000000-0005-0000-0000-0000DE060000}"/>
    <cellStyle name="Moneda 3 4 2 2" xfId="1773" xr:uid="{00000000-0005-0000-0000-0000DF060000}"/>
    <cellStyle name="Moneda 3 4 2 2 2" xfId="1774" xr:uid="{00000000-0005-0000-0000-0000E0060000}"/>
    <cellStyle name="Moneda 3 4 2 2 2 2" xfId="1775" xr:uid="{00000000-0005-0000-0000-0000E1060000}"/>
    <cellStyle name="Moneda 3 4 2 2 3" xfId="1776" xr:uid="{00000000-0005-0000-0000-0000E2060000}"/>
    <cellStyle name="Moneda 3 4 2 2 3 2" xfId="1777" xr:uid="{00000000-0005-0000-0000-0000E3060000}"/>
    <cellStyle name="Moneda 3 4 2 2 4" xfId="1778" xr:uid="{00000000-0005-0000-0000-0000E4060000}"/>
    <cellStyle name="Moneda 3 4 2 2 4 2" xfId="1779" xr:uid="{00000000-0005-0000-0000-0000E5060000}"/>
    <cellStyle name="Moneda 3 4 2 2 5" xfId="1780" xr:uid="{00000000-0005-0000-0000-0000E6060000}"/>
    <cellStyle name="Moneda 3 4 2 3" xfId="1781" xr:uid="{00000000-0005-0000-0000-0000E7060000}"/>
    <cellStyle name="Moneda 3 4 2 3 2" xfId="1782" xr:uid="{00000000-0005-0000-0000-0000E8060000}"/>
    <cellStyle name="Moneda 3 4 2 4" xfId="1783" xr:uid="{00000000-0005-0000-0000-0000E9060000}"/>
    <cellStyle name="Moneda 3 4 2 4 2" xfId="1784" xr:uid="{00000000-0005-0000-0000-0000EA060000}"/>
    <cellStyle name="Moneda 3 4 2 5" xfId="1785" xr:uid="{00000000-0005-0000-0000-0000EB060000}"/>
    <cellStyle name="Moneda 3 4 2 5 2" xfId="1786" xr:uid="{00000000-0005-0000-0000-0000EC060000}"/>
    <cellStyle name="Moneda 3 4 2 6" xfId="1787" xr:uid="{00000000-0005-0000-0000-0000ED060000}"/>
    <cellStyle name="Moneda 3 4 3" xfId="1788" xr:uid="{00000000-0005-0000-0000-0000EE060000}"/>
    <cellStyle name="Moneda 3 4 3 2" xfId="1789" xr:uid="{00000000-0005-0000-0000-0000EF060000}"/>
    <cellStyle name="Moneda 3 4 3 2 2" xfId="1790" xr:uid="{00000000-0005-0000-0000-0000F0060000}"/>
    <cellStyle name="Moneda 3 4 3 3" xfId="1791" xr:uid="{00000000-0005-0000-0000-0000F1060000}"/>
    <cellStyle name="Moneda 3 4 3 3 2" xfId="1792" xr:uid="{00000000-0005-0000-0000-0000F2060000}"/>
    <cellStyle name="Moneda 3 4 3 4" xfId="1793" xr:uid="{00000000-0005-0000-0000-0000F3060000}"/>
    <cellStyle name="Moneda 3 4 3 4 2" xfId="1794" xr:uid="{00000000-0005-0000-0000-0000F4060000}"/>
    <cellStyle name="Moneda 3 4 3 5" xfId="1795" xr:uid="{00000000-0005-0000-0000-0000F5060000}"/>
    <cellStyle name="Moneda 3 4 4" xfId="1796" xr:uid="{00000000-0005-0000-0000-0000F6060000}"/>
    <cellStyle name="Moneda 3 4 4 2" xfId="1797" xr:uid="{00000000-0005-0000-0000-0000F7060000}"/>
    <cellStyle name="Moneda 3 4 5" xfId="1798" xr:uid="{00000000-0005-0000-0000-0000F8060000}"/>
    <cellStyle name="Moneda 3 4 5 2" xfId="1799" xr:uid="{00000000-0005-0000-0000-0000F9060000}"/>
    <cellStyle name="Moneda 3 4 6" xfId="1800" xr:uid="{00000000-0005-0000-0000-0000FA060000}"/>
    <cellStyle name="Moneda 3 4 6 2" xfId="1801" xr:uid="{00000000-0005-0000-0000-0000FB060000}"/>
    <cellStyle name="Moneda 3 4 7" xfId="1802" xr:uid="{00000000-0005-0000-0000-0000FC060000}"/>
    <cellStyle name="Moneda 3 5" xfId="1803" xr:uid="{00000000-0005-0000-0000-0000FD060000}"/>
    <cellStyle name="Moneda 3 5 2" xfId="1804" xr:uid="{00000000-0005-0000-0000-0000FE060000}"/>
    <cellStyle name="Moneda 3 5 2 2" xfId="1805" xr:uid="{00000000-0005-0000-0000-0000FF060000}"/>
    <cellStyle name="Moneda 3 5 2 2 2" xfId="1806" xr:uid="{00000000-0005-0000-0000-000000070000}"/>
    <cellStyle name="Moneda 3 5 2 2 2 2" xfId="1807" xr:uid="{00000000-0005-0000-0000-000001070000}"/>
    <cellStyle name="Moneda 3 5 2 2 3" xfId="1808" xr:uid="{00000000-0005-0000-0000-000002070000}"/>
    <cellStyle name="Moneda 3 5 2 2 3 2" xfId="1809" xr:uid="{00000000-0005-0000-0000-000003070000}"/>
    <cellStyle name="Moneda 3 5 2 2 4" xfId="1810" xr:uid="{00000000-0005-0000-0000-000004070000}"/>
    <cellStyle name="Moneda 3 5 2 2 4 2" xfId="1811" xr:uid="{00000000-0005-0000-0000-000005070000}"/>
    <cellStyle name="Moneda 3 5 2 2 5" xfId="1812" xr:uid="{00000000-0005-0000-0000-000006070000}"/>
    <cellStyle name="Moneda 3 5 2 3" xfId="1813" xr:uid="{00000000-0005-0000-0000-000007070000}"/>
    <cellStyle name="Moneda 3 5 2 3 2" xfId="1814" xr:uid="{00000000-0005-0000-0000-000008070000}"/>
    <cellStyle name="Moneda 3 5 2 4" xfId="1815" xr:uid="{00000000-0005-0000-0000-000009070000}"/>
    <cellStyle name="Moneda 3 5 2 4 2" xfId="1816" xr:uid="{00000000-0005-0000-0000-00000A070000}"/>
    <cellStyle name="Moneda 3 5 2 5" xfId="1817" xr:uid="{00000000-0005-0000-0000-00000B070000}"/>
    <cellStyle name="Moneda 3 5 2 5 2" xfId="1818" xr:uid="{00000000-0005-0000-0000-00000C070000}"/>
    <cellStyle name="Moneda 3 5 2 6" xfId="1819" xr:uid="{00000000-0005-0000-0000-00000D070000}"/>
    <cellStyle name="Moneda 3 5 3" xfId="1820" xr:uid="{00000000-0005-0000-0000-00000E070000}"/>
    <cellStyle name="Moneda 3 5 3 2" xfId="1821" xr:uid="{00000000-0005-0000-0000-00000F070000}"/>
    <cellStyle name="Moneda 3 5 3 2 2" xfId="1822" xr:uid="{00000000-0005-0000-0000-000010070000}"/>
    <cellStyle name="Moneda 3 5 3 3" xfId="1823" xr:uid="{00000000-0005-0000-0000-000011070000}"/>
    <cellStyle name="Moneda 3 5 3 3 2" xfId="1824" xr:uid="{00000000-0005-0000-0000-000012070000}"/>
    <cellStyle name="Moneda 3 5 3 4" xfId="1825" xr:uid="{00000000-0005-0000-0000-000013070000}"/>
    <cellStyle name="Moneda 3 5 3 4 2" xfId="1826" xr:uid="{00000000-0005-0000-0000-000014070000}"/>
    <cellStyle name="Moneda 3 5 3 5" xfId="1827" xr:uid="{00000000-0005-0000-0000-000015070000}"/>
    <cellStyle name="Moneda 3 5 4" xfId="1828" xr:uid="{00000000-0005-0000-0000-000016070000}"/>
    <cellStyle name="Moneda 3 5 4 2" xfId="1829" xr:uid="{00000000-0005-0000-0000-000017070000}"/>
    <cellStyle name="Moneda 3 5 5" xfId="1830" xr:uid="{00000000-0005-0000-0000-000018070000}"/>
    <cellStyle name="Moneda 3 5 5 2" xfId="1831" xr:uid="{00000000-0005-0000-0000-000019070000}"/>
    <cellStyle name="Moneda 3 5 6" xfId="1832" xr:uid="{00000000-0005-0000-0000-00001A070000}"/>
    <cellStyle name="Moneda 3 5 6 2" xfId="1833" xr:uid="{00000000-0005-0000-0000-00001B070000}"/>
    <cellStyle name="Moneda 3 5 7" xfId="1834" xr:uid="{00000000-0005-0000-0000-00001C070000}"/>
    <cellStyle name="Moneda 3 5 8" xfId="1835" xr:uid="{00000000-0005-0000-0000-00001D070000}"/>
    <cellStyle name="Moneda 3 6" xfId="1836" xr:uid="{00000000-0005-0000-0000-00001E070000}"/>
    <cellStyle name="Moneda 3 6 2" xfId="1837" xr:uid="{00000000-0005-0000-0000-00001F070000}"/>
    <cellStyle name="Moneda 3 6 2 2" xfId="1838" xr:uid="{00000000-0005-0000-0000-000020070000}"/>
    <cellStyle name="Moneda 3 6 2 2 2" xfId="1839" xr:uid="{00000000-0005-0000-0000-000021070000}"/>
    <cellStyle name="Moneda 3 6 2 3" xfId="1840" xr:uid="{00000000-0005-0000-0000-000022070000}"/>
    <cellStyle name="Moneda 3 6 3" xfId="1841" xr:uid="{00000000-0005-0000-0000-000023070000}"/>
    <cellStyle name="Moneda 3 7" xfId="1842" xr:uid="{00000000-0005-0000-0000-000024070000}"/>
    <cellStyle name="Moneda 3 7 2" xfId="1843" xr:uid="{00000000-0005-0000-0000-000025070000}"/>
    <cellStyle name="Moneda 3 7 2 2" xfId="1844" xr:uid="{00000000-0005-0000-0000-000026070000}"/>
    <cellStyle name="Moneda 3 7 3" xfId="1845" xr:uid="{00000000-0005-0000-0000-000027070000}"/>
    <cellStyle name="Moneda 3 8" xfId="1846" xr:uid="{00000000-0005-0000-0000-000028070000}"/>
    <cellStyle name="Moneda 3 8 2" xfId="1847" xr:uid="{00000000-0005-0000-0000-000029070000}"/>
    <cellStyle name="Moneda 3 8 2 2" xfId="1848" xr:uid="{00000000-0005-0000-0000-00002A070000}"/>
    <cellStyle name="Moneda 3 8 2 2 2" xfId="1849" xr:uid="{00000000-0005-0000-0000-00002B070000}"/>
    <cellStyle name="Moneda 3 8 2 3" xfId="1850" xr:uid="{00000000-0005-0000-0000-00002C070000}"/>
    <cellStyle name="Moneda 3 8 2 3 2" xfId="1851" xr:uid="{00000000-0005-0000-0000-00002D070000}"/>
    <cellStyle name="Moneda 3 8 2 4" xfId="1852" xr:uid="{00000000-0005-0000-0000-00002E070000}"/>
    <cellStyle name="Moneda 3 8 2 4 2" xfId="1853" xr:uid="{00000000-0005-0000-0000-00002F070000}"/>
    <cellStyle name="Moneda 3 8 2 5" xfId="1854" xr:uid="{00000000-0005-0000-0000-000030070000}"/>
    <cellStyle name="Moneda 3 8 3" xfId="1855" xr:uid="{00000000-0005-0000-0000-000031070000}"/>
    <cellStyle name="Moneda 3 8 3 2" xfId="1856" xr:uid="{00000000-0005-0000-0000-000032070000}"/>
    <cellStyle name="Moneda 3 8 4" xfId="1857" xr:uid="{00000000-0005-0000-0000-000033070000}"/>
    <cellStyle name="Moneda 3 8 4 2" xfId="1858" xr:uid="{00000000-0005-0000-0000-000034070000}"/>
    <cellStyle name="Moneda 3 8 5" xfId="1859" xr:uid="{00000000-0005-0000-0000-000035070000}"/>
    <cellStyle name="Moneda 3 8 5 2" xfId="1860" xr:uid="{00000000-0005-0000-0000-000036070000}"/>
    <cellStyle name="Moneda 3 8 6" xfId="1861" xr:uid="{00000000-0005-0000-0000-000037070000}"/>
    <cellStyle name="Moneda 3 9" xfId="1862" xr:uid="{00000000-0005-0000-0000-000038070000}"/>
    <cellStyle name="Moneda 3 9 2" xfId="1863" xr:uid="{00000000-0005-0000-0000-000039070000}"/>
    <cellStyle name="Moneda 30" xfId="1864" xr:uid="{00000000-0005-0000-0000-00003A070000}"/>
    <cellStyle name="Moneda 30 2" xfId="1865" xr:uid="{00000000-0005-0000-0000-00003B070000}"/>
    <cellStyle name="Moneda 30 2 2" xfId="1866" xr:uid="{00000000-0005-0000-0000-00003C070000}"/>
    <cellStyle name="Moneda 30 3" xfId="1867" xr:uid="{00000000-0005-0000-0000-00003D070000}"/>
    <cellStyle name="Moneda 30 3 2" xfId="1868" xr:uid="{00000000-0005-0000-0000-00003E070000}"/>
    <cellStyle name="Moneda 30 4" xfId="1869" xr:uid="{00000000-0005-0000-0000-00003F070000}"/>
    <cellStyle name="Moneda 30 4 2" xfId="1870" xr:uid="{00000000-0005-0000-0000-000040070000}"/>
    <cellStyle name="Moneda 30 5" xfId="1871" xr:uid="{00000000-0005-0000-0000-000041070000}"/>
    <cellStyle name="Moneda 31" xfId="1872" xr:uid="{00000000-0005-0000-0000-000042070000}"/>
    <cellStyle name="Moneda 31 2" xfId="1873" xr:uid="{00000000-0005-0000-0000-000043070000}"/>
    <cellStyle name="Moneda 32" xfId="1874" xr:uid="{00000000-0005-0000-0000-000044070000}"/>
    <cellStyle name="Moneda 32 2" xfId="1875" xr:uid="{00000000-0005-0000-0000-000045070000}"/>
    <cellStyle name="Moneda 33" xfId="1876" xr:uid="{00000000-0005-0000-0000-000046070000}"/>
    <cellStyle name="Moneda 33 2" xfId="1877" xr:uid="{00000000-0005-0000-0000-000047070000}"/>
    <cellStyle name="Moneda 34" xfId="1878" xr:uid="{00000000-0005-0000-0000-000048070000}"/>
    <cellStyle name="Moneda 34 2" xfId="1879" xr:uid="{00000000-0005-0000-0000-000049070000}"/>
    <cellStyle name="Moneda 35" xfId="1880" xr:uid="{00000000-0005-0000-0000-00004A070000}"/>
    <cellStyle name="Moneda 35 2" xfId="1881" xr:uid="{00000000-0005-0000-0000-00004B070000}"/>
    <cellStyle name="Moneda 36" xfId="1882" xr:uid="{00000000-0005-0000-0000-00004C070000}"/>
    <cellStyle name="Moneda 36 2" xfId="1883" xr:uid="{00000000-0005-0000-0000-00004D070000}"/>
    <cellStyle name="Moneda 37" xfId="1884" xr:uid="{00000000-0005-0000-0000-00004E070000}"/>
    <cellStyle name="Moneda 37 2" xfId="1885" xr:uid="{00000000-0005-0000-0000-00004F070000}"/>
    <cellStyle name="Moneda 38" xfId="1886" xr:uid="{00000000-0005-0000-0000-000050070000}"/>
    <cellStyle name="Moneda 38 2" xfId="1887" xr:uid="{00000000-0005-0000-0000-000051070000}"/>
    <cellStyle name="Moneda 39" xfId="1888" xr:uid="{00000000-0005-0000-0000-000052070000}"/>
    <cellStyle name="Moneda 39 2" xfId="1889" xr:uid="{00000000-0005-0000-0000-000053070000}"/>
    <cellStyle name="Moneda 4" xfId="15" xr:uid="{00000000-0005-0000-0000-000054070000}"/>
    <cellStyle name="Moneda 4 2" xfId="1890" xr:uid="{00000000-0005-0000-0000-000055070000}"/>
    <cellStyle name="Moneda 4 3" xfId="1891" xr:uid="{00000000-0005-0000-0000-000056070000}"/>
    <cellStyle name="Moneda 4 4" xfId="1892" xr:uid="{00000000-0005-0000-0000-000057070000}"/>
    <cellStyle name="Moneda 40" xfId="1893" xr:uid="{00000000-0005-0000-0000-000058070000}"/>
    <cellStyle name="Moneda 40 2" xfId="1894" xr:uid="{00000000-0005-0000-0000-000059070000}"/>
    <cellStyle name="Moneda 41" xfId="1895" xr:uid="{00000000-0005-0000-0000-00005A070000}"/>
    <cellStyle name="Moneda 41 2" xfId="1896" xr:uid="{00000000-0005-0000-0000-00005B070000}"/>
    <cellStyle name="Moneda 42" xfId="1897" xr:uid="{00000000-0005-0000-0000-00005C070000}"/>
    <cellStyle name="Moneda 42 2" xfId="1898" xr:uid="{00000000-0005-0000-0000-00005D070000}"/>
    <cellStyle name="Moneda 43" xfId="1899" xr:uid="{00000000-0005-0000-0000-00005E070000}"/>
    <cellStyle name="Moneda 43 2" xfId="1900" xr:uid="{00000000-0005-0000-0000-00005F070000}"/>
    <cellStyle name="Moneda 44" xfId="1901" xr:uid="{00000000-0005-0000-0000-000060070000}"/>
    <cellStyle name="Moneda 44 2" xfId="1902" xr:uid="{00000000-0005-0000-0000-000061070000}"/>
    <cellStyle name="Moneda 45" xfId="1903" xr:uid="{00000000-0005-0000-0000-000062070000}"/>
    <cellStyle name="Moneda 45 2" xfId="1904" xr:uid="{00000000-0005-0000-0000-000063070000}"/>
    <cellStyle name="Moneda 46" xfId="1905" xr:uid="{00000000-0005-0000-0000-000064070000}"/>
    <cellStyle name="Moneda 46 2" xfId="1906" xr:uid="{00000000-0005-0000-0000-000065070000}"/>
    <cellStyle name="Moneda 47" xfId="1907" xr:uid="{00000000-0005-0000-0000-000066070000}"/>
    <cellStyle name="Moneda 47 2" xfId="1908" xr:uid="{00000000-0005-0000-0000-000067070000}"/>
    <cellStyle name="Moneda 48" xfId="1909" xr:uid="{00000000-0005-0000-0000-000068070000}"/>
    <cellStyle name="Moneda 48 2" xfId="1910" xr:uid="{00000000-0005-0000-0000-000069070000}"/>
    <cellStyle name="Moneda 49" xfId="1911" xr:uid="{00000000-0005-0000-0000-00006A070000}"/>
    <cellStyle name="Moneda 5" xfId="1912" xr:uid="{00000000-0005-0000-0000-00006B070000}"/>
    <cellStyle name="Moneda 5 2" xfId="1913" xr:uid="{00000000-0005-0000-0000-00006C070000}"/>
    <cellStyle name="Moneda 5 3" xfId="1914" xr:uid="{00000000-0005-0000-0000-00006D070000}"/>
    <cellStyle name="Moneda 5 4" xfId="1915" xr:uid="{00000000-0005-0000-0000-00006E070000}"/>
    <cellStyle name="Moneda 5 5" xfId="1916" xr:uid="{00000000-0005-0000-0000-00006F070000}"/>
    <cellStyle name="Moneda 50" xfId="1917" xr:uid="{00000000-0005-0000-0000-000070070000}"/>
    <cellStyle name="Moneda 51" xfId="1918" xr:uid="{00000000-0005-0000-0000-000071070000}"/>
    <cellStyle name="Moneda 52" xfId="1919" xr:uid="{00000000-0005-0000-0000-000072070000}"/>
    <cellStyle name="Moneda 6" xfId="1920" xr:uid="{00000000-0005-0000-0000-000073070000}"/>
    <cellStyle name="Moneda 6 10" xfId="1921" xr:uid="{00000000-0005-0000-0000-000074070000}"/>
    <cellStyle name="Moneda 6 10 2" xfId="1922" xr:uid="{00000000-0005-0000-0000-000075070000}"/>
    <cellStyle name="Moneda 6 11" xfId="1923" xr:uid="{00000000-0005-0000-0000-000076070000}"/>
    <cellStyle name="Moneda 6 11 2" xfId="1924" xr:uid="{00000000-0005-0000-0000-000077070000}"/>
    <cellStyle name="Moneda 6 12" xfId="1925" xr:uid="{00000000-0005-0000-0000-000078070000}"/>
    <cellStyle name="Moneda 6 2" xfId="1926" xr:uid="{00000000-0005-0000-0000-000079070000}"/>
    <cellStyle name="Moneda 6 2 10" xfId="1927" xr:uid="{00000000-0005-0000-0000-00007A070000}"/>
    <cellStyle name="Moneda 6 2 11" xfId="1928" xr:uid="{00000000-0005-0000-0000-00007B070000}"/>
    <cellStyle name="Moneda 6 2 2" xfId="1929" xr:uid="{00000000-0005-0000-0000-00007C070000}"/>
    <cellStyle name="Moneda 6 2 2 2" xfId="1930" xr:uid="{00000000-0005-0000-0000-00007D070000}"/>
    <cellStyle name="Moneda 6 2 2 2 2" xfId="1931" xr:uid="{00000000-0005-0000-0000-00007E070000}"/>
    <cellStyle name="Moneda 6 2 2 2 2 2" xfId="1932" xr:uid="{00000000-0005-0000-0000-00007F070000}"/>
    <cellStyle name="Moneda 6 2 2 2 2 2 2" xfId="1933" xr:uid="{00000000-0005-0000-0000-000080070000}"/>
    <cellStyle name="Moneda 6 2 2 2 2 3" xfId="1934" xr:uid="{00000000-0005-0000-0000-000081070000}"/>
    <cellStyle name="Moneda 6 2 2 2 2 3 2" xfId="1935" xr:uid="{00000000-0005-0000-0000-000082070000}"/>
    <cellStyle name="Moneda 6 2 2 2 2 4" xfId="1936" xr:uid="{00000000-0005-0000-0000-000083070000}"/>
    <cellStyle name="Moneda 6 2 2 2 2 4 2" xfId="1937" xr:uid="{00000000-0005-0000-0000-000084070000}"/>
    <cellStyle name="Moneda 6 2 2 2 2 5" xfId="1938" xr:uid="{00000000-0005-0000-0000-000085070000}"/>
    <cellStyle name="Moneda 6 2 2 2 3" xfId="1939" xr:uid="{00000000-0005-0000-0000-000086070000}"/>
    <cellStyle name="Moneda 6 2 2 2 3 2" xfId="1940" xr:uid="{00000000-0005-0000-0000-000087070000}"/>
    <cellStyle name="Moneda 6 2 2 2 4" xfId="1941" xr:uid="{00000000-0005-0000-0000-000088070000}"/>
    <cellStyle name="Moneda 6 2 2 2 4 2" xfId="1942" xr:uid="{00000000-0005-0000-0000-000089070000}"/>
    <cellStyle name="Moneda 6 2 2 2 5" xfId="1943" xr:uid="{00000000-0005-0000-0000-00008A070000}"/>
    <cellStyle name="Moneda 6 2 2 2 5 2" xfId="1944" xr:uid="{00000000-0005-0000-0000-00008B070000}"/>
    <cellStyle name="Moneda 6 2 2 2 6" xfId="1945" xr:uid="{00000000-0005-0000-0000-00008C070000}"/>
    <cellStyle name="Moneda 6 2 2 3" xfId="1946" xr:uid="{00000000-0005-0000-0000-00008D070000}"/>
    <cellStyle name="Moneda 6 2 2 3 2" xfId="1947" xr:uid="{00000000-0005-0000-0000-00008E070000}"/>
    <cellStyle name="Moneda 6 2 2 3 2 2" xfId="1948" xr:uid="{00000000-0005-0000-0000-00008F070000}"/>
    <cellStyle name="Moneda 6 2 2 3 3" xfId="1949" xr:uid="{00000000-0005-0000-0000-000090070000}"/>
    <cellStyle name="Moneda 6 2 2 3 3 2" xfId="1950" xr:uid="{00000000-0005-0000-0000-000091070000}"/>
    <cellStyle name="Moneda 6 2 2 3 4" xfId="1951" xr:uid="{00000000-0005-0000-0000-000092070000}"/>
    <cellStyle name="Moneda 6 2 2 3 4 2" xfId="1952" xr:uid="{00000000-0005-0000-0000-000093070000}"/>
    <cellStyle name="Moneda 6 2 2 3 5" xfId="1953" xr:uid="{00000000-0005-0000-0000-000094070000}"/>
    <cellStyle name="Moneda 6 2 2 4" xfId="1954" xr:uid="{00000000-0005-0000-0000-000095070000}"/>
    <cellStyle name="Moneda 6 2 2 4 2" xfId="1955" xr:uid="{00000000-0005-0000-0000-000096070000}"/>
    <cellStyle name="Moneda 6 2 2 5" xfId="1956" xr:uid="{00000000-0005-0000-0000-000097070000}"/>
    <cellStyle name="Moneda 6 2 2 5 2" xfId="1957" xr:uid="{00000000-0005-0000-0000-000098070000}"/>
    <cellStyle name="Moneda 6 2 2 6" xfId="1958" xr:uid="{00000000-0005-0000-0000-000099070000}"/>
    <cellStyle name="Moneda 6 2 2 6 2" xfId="1959" xr:uid="{00000000-0005-0000-0000-00009A070000}"/>
    <cellStyle name="Moneda 6 2 2 7" xfId="1960" xr:uid="{00000000-0005-0000-0000-00009B070000}"/>
    <cellStyle name="Moneda 6 2 3" xfId="1961" xr:uid="{00000000-0005-0000-0000-00009C070000}"/>
    <cellStyle name="Moneda 6 2 3 2" xfId="1962" xr:uid="{00000000-0005-0000-0000-00009D070000}"/>
    <cellStyle name="Moneda 6 2 3 2 2" xfId="1963" xr:uid="{00000000-0005-0000-0000-00009E070000}"/>
    <cellStyle name="Moneda 6 2 3 2 2 2" xfId="1964" xr:uid="{00000000-0005-0000-0000-00009F070000}"/>
    <cellStyle name="Moneda 6 2 3 2 2 2 2" xfId="1965" xr:uid="{00000000-0005-0000-0000-0000A0070000}"/>
    <cellStyle name="Moneda 6 2 3 2 2 3" xfId="1966" xr:uid="{00000000-0005-0000-0000-0000A1070000}"/>
    <cellStyle name="Moneda 6 2 3 2 2 3 2" xfId="1967" xr:uid="{00000000-0005-0000-0000-0000A2070000}"/>
    <cellStyle name="Moneda 6 2 3 2 2 4" xfId="1968" xr:uid="{00000000-0005-0000-0000-0000A3070000}"/>
    <cellStyle name="Moneda 6 2 3 2 2 4 2" xfId="1969" xr:uid="{00000000-0005-0000-0000-0000A4070000}"/>
    <cellStyle name="Moneda 6 2 3 2 2 5" xfId="1970" xr:uid="{00000000-0005-0000-0000-0000A5070000}"/>
    <cellStyle name="Moneda 6 2 3 2 3" xfId="1971" xr:uid="{00000000-0005-0000-0000-0000A6070000}"/>
    <cellStyle name="Moneda 6 2 3 2 3 2" xfId="1972" xr:uid="{00000000-0005-0000-0000-0000A7070000}"/>
    <cellStyle name="Moneda 6 2 3 2 4" xfId="1973" xr:uid="{00000000-0005-0000-0000-0000A8070000}"/>
    <cellStyle name="Moneda 6 2 3 2 4 2" xfId="1974" xr:uid="{00000000-0005-0000-0000-0000A9070000}"/>
    <cellStyle name="Moneda 6 2 3 2 5" xfId="1975" xr:uid="{00000000-0005-0000-0000-0000AA070000}"/>
    <cellStyle name="Moneda 6 2 3 2 5 2" xfId="1976" xr:uid="{00000000-0005-0000-0000-0000AB070000}"/>
    <cellStyle name="Moneda 6 2 3 2 6" xfId="1977" xr:uid="{00000000-0005-0000-0000-0000AC070000}"/>
    <cellStyle name="Moneda 6 2 3 3" xfId="1978" xr:uid="{00000000-0005-0000-0000-0000AD070000}"/>
    <cellStyle name="Moneda 6 2 3 3 2" xfId="1979" xr:uid="{00000000-0005-0000-0000-0000AE070000}"/>
    <cellStyle name="Moneda 6 2 3 3 2 2" xfId="1980" xr:uid="{00000000-0005-0000-0000-0000AF070000}"/>
    <cellStyle name="Moneda 6 2 3 3 3" xfId="1981" xr:uid="{00000000-0005-0000-0000-0000B0070000}"/>
    <cellStyle name="Moneda 6 2 3 3 3 2" xfId="1982" xr:uid="{00000000-0005-0000-0000-0000B1070000}"/>
    <cellStyle name="Moneda 6 2 3 3 4" xfId="1983" xr:uid="{00000000-0005-0000-0000-0000B2070000}"/>
    <cellStyle name="Moneda 6 2 3 3 4 2" xfId="1984" xr:uid="{00000000-0005-0000-0000-0000B3070000}"/>
    <cellStyle name="Moneda 6 2 3 3 5" xfId="1985" xr:uid="{00000000-0005-0000-0000-0000B4070000}"/>
    <cellStyle name="Moneda 6 2 3 4" xfId="1986" xr:uid="{00000000-0005-0000-0000-0000B5070000}"/>
    <cellStyle name="Moneda 6 2 3 4 2" xfId="1987" xr:uid="{00000000-0005-0000-0000-0000B6070000}"/>
    <cellStyle name="Moneda 6 2 3 5" xfId="1988" xr:uid="{00000000-0005-0000-0000-0000B7070000}"/>
    <cellStyle name="Moneda 6 2 3 5 2" xfId="1989" xr:uid="{00000000-0005-0000-0000-0000B8070000}"/>
    <cellStyle name="Moneda 6 2 3 6" xfId="1990" xr:uid="{00000000-0005-0000-0000-0000B9070000}"/>
    <cellStyle name="Moneda 6 2 3 6 2" xfId="1991" xr:uid="{00000000-0005-0000-0000-0000BA070000}"/>
    <cellStyle name="Moneda 6 2 3 7" xfId="1992" xr:uid="{00000000-0005-0000-0000-0000BB070000}"/>
    <cellStyle name="Moneda 6 2 4" xfId="1993" xr:uid="{00000000-0005-0000-0000-0000BC070000}"/>
    <cellStyle name="Moneda 6 2 4 2" xfId="1994" xr:uid="{00000000-0005-0000-0000-0000BD070000}"/>
    <cellStyle name="Moneda 6 2 4 2 2" xfId="1995" xr:uid="{00000000-0005-0000-0000-0000BE070000}"/>
    <cellStyle name="Moneda 6 2 4 2 2 2" xfId="1996" xr:uid="{00000000-0005-0000-0000-0000BF070000}"/>
    <cellStyle name="Moneda 6 2 4 2 2 2 2" xfId="1997" xr:uid="{00000000-0005-0000-0000-0000C0070000}"/>
    <cellStyle name="Moneda 6 2 4 2 2 3" xfId="1998" xr:uid="{00000000-0005-0000-0000-0000C1070000}"/>
    <cellStyle name="Moneda 6 2 4 2 2 3 2" xfId="1999" xr:uid="{00000000-0005-0000-0000-0000C2070000}"/>
    <cellStyle name="Moneda 6 2 4 2 2 4" xfId="2000" xr:uid="{00000000-0005-0000-0000-0000C3070000}"/>
    <cellStyle name="Moneda 6 2 4 2 2 4 2" xfId="2001" xr:uid="{00000000-0005-0000-0000-0000C4070000}"/>
    <cellStyle name="Moneda 6 2 4 2 2 5" xfId="2002" xr:uid="{00000000-0005-0000-0000-0000C5070000}"/>
    <cellStyle name="Moneda 6 2 4 2 3" xfId="2003" xr:uid="{00000000-0005-0000-0000-0000C6070000}"/>
    <cellStyle name="Moneda 6 2 4 2 3 2" xfId="2004" xr:uid="{00000000-0005-0000-0000-0000C7070000}"/>
    <cellStyle name="Moneda 6 2 4 2 4" xfId="2005" xr:uid="{00000000-0005-0000-0000-0000C8070000}"/>
    <cellStyle name="Moneda 6 2 4 2 4 2" xfId="2006" xr:uid="{00000000-0005-0000-0000-0000C9070000}"/>
    <cellStyle name="Moneda 6 2 4 2 5" xfId="2007" xr:uid="{00000000-0005-0000-0000-0000CA070000}"/>
    <cellStyle name="Moneda 6 2 4 2 5 2" xfId="2008" xr:uid="{00000000-0005-0000-0000-0000CB070000}"/>
    <cellStyle name="Moneda 6 2 4 2 6" xfId="2009" xr:uid="{00000000-0005-0000-0000-0000CC070000}"/>
    <cellStyle name="Moneda 6 2 4 3" xfId="2010" xr:uid="{00000000-0005-0000-0000-0000CD070000}"/>
    <cellStyle name="Moneda 6 2 4 3 2" xfId="2011" xr:uid="{00000000-0005-0000-0000-0000CE070000}"/>
    <cellStyle name="Moneda 6 2 4 3 2 2" xfId="2012" xr:uid="{00000000-0005-0000-0000-0000CF070000}"/>
    <cellStyle name="Moneda 6 2 4 3 3" xfId="2013" xr:uid="{00000000-0005-0000-0000-0000D0070000}"/>
    <cellStyle name="Moneda 6 2 4 3 3 2" xfId="2014" xr:uid="{00000000-0005-0000-0000-0000D1070000}"/>
    <cellStyle name="Moneda 6 2 4 3 4" xfId="2015" xr:uid="{00000000-0005-0000-0000-0000D2070000}"/>
    <cellStyle name="Moneda 6 2 4 3 4 2" xfId="2016" xr:uid="{00000000-0005-0000-0000-0000D3070000}"/>
    <cellStyle name="Moneda 6 2 4 3 5" xfId="2017" xr:uid="{00000000-0005-0000-0000-0000D4070000}"/>
    <cellStyle name="Moneda 6 2 4 4" xfId="2018" xr:uid="{00000000-0005-0000-0000-0000D5070000}"/>
    <cellStyle name="Moneda 6 2 4 4 2" xfId="2019" xr:uid="{00000000-0005-0000-0000-0000D6070000}"/>
    <cellStyle name="Moneda 6 2 4 5" xfId="2020" xr:uid="{00000000-0005-0000-0000-0000D7070000}"/>
    <cellStyle name="Moneda 6 2 4 5 2" xfId="2021" xr:uid="{00000000-0005-0000-0000-0000D8070000}"/>
    <cellStyle name="Moneda 6 2 4 6" xfId="2022" xr:uid="{00000000-0005-0000-0000-0000D9070000}"/>
    <cellStyle name="Moneda 6 2 4 6 2" xfId="2023" xr:uid="{00000000-0005-0000-0000-0000DA070000}"/>
    <cellStyle name="Moneda 6 2 4 7" xfId="2024" xr:uid="{00000000-0005-0000-0000-0000DB070000}"/>
    <cellStyle name="Moneda 6 2 5" xfId="2025" xr:uid="{00000000-0005-0000-0000-0000DC070000}"/>
    <cellStyle name="Moneda 6 2 5 2" xfId="2026" xr:uid="{00000000-0005-0000-0000-0000DD070000}"/>
    <cellStyle name="Moneda 6 2 5 2 2" xfId="2027" xr:uid="{00000000-0005-0000-0000-0000DE070000}"/>
    <cellStyle name="Moneda 6 2 5 2 2 2" xfId="2028" xr:uid="{00000000-0005-0000-0000-0000DF070000}"/>
    <cellStyle name="Moneda 6 2 5 2 3" xfId="2029" xr:uid="{00000000-0005-0000-0000-0000E0070000}"/>
    <cellStyle name="Moneda 6 2 5 2 3 2" xfId="2030" xr:uid="{00000000-0005-0000-0000-0000E1070000}"/>
    <cellStyle name="Moneda 6 2 5 2 4" xfId="2031" xr:uid="{00000000-0005-0000-0000-0000E2070000}"/>
    <cellStyle name="Moneda 6 2 5 2 4 2" xfId="2032" xr:uid="{00000000-0005-0000-0000-0000E3070000}"/>
    <cellStyle name="Moneda 6 2 5 2 5" xfId="2033" xr:uid="{00000000-0005-0000-0000-0000E4070000}"/>
    <cellStyle name="Moneda 6 2 5 3" xfId="2034" xr:uid="{00000000-0005-0000-0000-0000E5070000}"/>
    <cellStyle name="Moneda 6 2 5 3 2" xfId="2035" xr:uid="{00000000-0005-0000-0000-0000E6070000}"/>
    <cellStyle name="Moneda 6 2 5 4" xfId="2036" xr:uid="{00000000-0005-0000-0000-0000E7070000}"/>
    <cellStyle name="Moneda 6 2 5 4 2" xfId="2037" xr:uid="{00000000-0005-0000-0000-0000E8070000}"/>
    <cellStyle name="Moneda 6 2 5 5" xfId="2038" xr:uid="{00000000-0005-0000-0000-0000E9070000}"/>
    <cellStyle name="Moneda 6 2 5 5 2" xfId="2039" xr:uid="{00000000-0005-0000-0000-0000EA070000}"/>
    <cellStyle name="Moneda 6 2 5 6" xfId="2040" xr:uid="{00000000-0005-0000-0000-0000EB070000}"/>
    <cellStyle name="Moneda 6 2 6" xfId="2041" xr:uid="{00000000-0005-0000-0000-0000EC070000}"/>
    <cellStyle name="Moneda 6 2 6 2" xfId="2042" xr:uid="{00000000-0005-0000-0000-0000ED070000}"/>
    <cellStyle name="Moneda 6 2 6 2 2" xfId="2043" xr:uid="{00000000-0005-0000-0000-0000EE070000}"/>
    <cellStyle name="Moneda 6 2 6 3" xfId="2044" xr:uid="{00000000-0005-0000-0000-0000EF070000}"/>
    <cellStyle name="Moneda 6 2 6 3 2" xfId="2045" xr:uid="{00000000-0005-0000-0000-0000F0070000}"/>
    <cellStyle name="Moneda 6 2 6 4" xfId="2046" xr:uid="{00000000-0005-0000-0000-0000F1070000}"/>
    <cellStyle name="Moneda 6 2 6 4 2" xfId="2047" xr:uid="{00000000-0005-0000-0000-0000F2070000}"/>
    <cellStyle name="Moneda 6 2 6 5" xfId="2048" xr:uid="{00000000-0005-0000-0000-0000F3070000}"/>
    <cellStyle name="Moneda 6 2 7" xfId="2049" xr:uid="{00000000-0005-0000-0000-0000F4070000}"/>
    <cellStyle name="Moneda 6 2 7 2" xfId="2050" xr:uid="{00000000-0005-0000-0000-0000F5070000}"/>
    <cellStyle name="Moneda 6 2 8" xfId="2051" xr:uid="{00000000-0005-0000-0000-0000F6070000}"/>
    <cellStyle name="Moneda 6 2 8 2" xfId="2052" xr:uid="{00000000-0005-0000-0000-0000F7070000}"/>
    <cellStyle name="Moneda 6 2 9" xfId="2053" xr:uid="{00000000-0005-0000-0000-0000F8070000}"/>
    <cellStyle name="Moneda 6 2 9 2" xfId="2054" xr:uid="{00000000-0005-0000-0000-0000F9070000}"/>
    <cellStyle name="Moneda 6 3" xfId="2055" xr:uid="{00000000-0005-0000-0000-0000FA070000}"/>
    <cellStyle name="Moneda 6 3 2" xfId="2056" xr:uid="{00000000-0005-0000-0000-0000FB070000}"/>
    <cellStyle name="Moneda 6 3 2 2" xfId="2057" xr:uid="{00000000-0005-0000-0000-0000FC070000}"/>
    <cellStyle name="Moneda 6 3 2 2 2" xfId="2058" xr:uid="{00000000-0005-0000-0000-0000FD070000}"/>
    <cellStyle name="Moneda 6 3 2 2 2 2" xfId="2059" xr:uid="{00000000-0005-0000-0000-0000FE070000}"/>
    <cellStyle name="Moneda 6 3 2 2 3" xfId="2060" xr:uid="{00000000-0005-0000-0000-0000FF070000}"/>
    <cellStyle name="Moneda 6 3 2 2 3 2" xfId="2061" xr:uid="{00000000-0005-0000-0000-000000080000}"/>
    <cellStyle name="Moneda 6 3 2 2 4" xfId="2062" xr:uid="{00000000-0005-0000-0000-000001080000}"/>
    <cellStyle name="Moneda 6 3 2 2 4 2" xfId="2063" xr:uid="{00000000-0005-0000-0000-000002080000}"/>
    <cellStyle name="Moneda 6 3 2 2 5" xfId="2064" xr:uid="{00000000-0005-0000-0000-000003080000}"/>
    <cellStyle name="Moneda 6 3 2 3" xfId="2065" xr:uid="{00000000-0005-0000-0000-000004080000}"/>
    <cellStyle name="Moneda 6 3 2 3 2" xfId="2066" xr:uid="{00000000-0005-0000-0000-000005080000}"/>
    <cellStyle name="Moneda 6 3 2 4" xfId="2067" xr:uid="{00000000-0005-0000-0000-000006080000}"/>
    <cellStyle name="Moneda 6 3 2 4 2" xfId="2068" xr:uid="{00000000-0005-0000-0000-000007080000}"/>
    <cellStyle name="Moneda 6 3 2 5" xfId="2069" xr:uid="{00000000-0005-0000-0000-000008080000}"/>
    <cellStyle name="Moneda 6 3 2 5 2" xfId="2070" xr:uid="{00000000-0005-0000-0000-000009080000}"/>
    <cellStyle name="Moneda 6 3 2 6" xfId="2071" xr:uid="{00000000-0005-0000-0000-00000A080000}"/>
    <cellStyle name="Moneda 6 3 3" xfId="2072" xr:uid="{00000000-0005-0000-0000-00000B080000}"/>
    <cellStyle name="Moneda 6 3 3 2" xfId="2073" xr:uid="{00000000-0005-0000-0000-00000C080000}"/>
    <cellStyle name="Moneda 6 3 3 2 2" xfId="2074" xr:uid="{00000000-0005-0000-0000-00000D080000}"/>
    <cellStyle name="Moneda 6 3 3 3" xfId="2075" xr:uid="{00000000-0005-0000-0000-00000E080000}"/>
    <cellStyle name="Moneda 6 3 3 3 2" xfId="2076" xr:uid="{00000000-0005-0000-0000-00000F080000}"/>
    <cellStyle name="Moneda 6 3 3 4" xfId="2077" xr:uid="{00000000-0005-0000-0000-000010080000}"/>
    <cellStyle name="Moneda 6 3 3 4 2" xfId="2078" xr:uid="{00000000-0005-0000-0000-000011080000}"/>
    <cellStyle name="Moneda 6 3 3 5" xfId="2079" xr:uid="{00000000-0005-0000-0000-000012080000}"/>
    <cellStyle name="Moneda 6 3 4" xfId="2080" xr:uid="{00000000-0005-0000-0000-000013080000}"/>
    <cellStyle name="Moneda 6 3 4 2" xfId="2081" xr:uid="{00000000-0005-0000-0000-000014080000}"/>
    <cellStyle name="Moneda 6 3 5" xfId="2082" xr:uid="{00000000-0005-0000-0000-000015080000}"/>
    <cellStyle name="Moneda 6 3 5 2" xfId="2083" xr:uid="{00000000-0005-0000-0000-000016080000}"/>
    <cellStyle name="Moneda 6 3 6" xfId="2084" xr:uid="{00000000-0005-0000-0000-000017080000}"/>
    <cellStyle name="Moneda 6 3 6 2" xfId="2085" xr:uid="{00000000-0005-0000-0000-000018080000}"/>
    <cellStyle name="Moneda 6 3 7" xfId="2086" xr:uid="{00000000-0005-0000-0000-000019080000}"/>
    <cellStyle name="Moneda 6 4" xfId="2087" xr:uid="{00000000-0005-0000-0000-00001A080000}"/>
    <cellStyle name="Moneda 6 4 2" xfId="2088" xr:uid="{00000000-0005-0000-0000-00001B080000}"/>
    <cellStyle name="Moneda 6 4 2 2" xfId="2089" xr:uid="{00000000-0005-0000-0000-00001C080000}"/>
    <cellStyle name="Moneda 6 4 2 2 2" xfId="2090" xr:uid="{00000000-0005-0000-0000-00001D080000}"/>
    <cellStyle name="Moneda 6 4 2 2 2 2" xfId="2091" xr:uid="{00000000-0005-0000-0000-00001E080000}"/>
    <cellStyle name="Moneda 6 4 2 2 3" xfId="2092" xr:uid="{00000000-0005-0000-0000-00001F080000}"/>
    <cellStyle name="Moneda 6 4 2 2 3 2" xfId="2093" xr:uid="{00000000-0005-0000-0000-000020080000}"/>
    <cellStyle name="Moneda 6 4 2 2 4" xfId="2094" xr:uid="{00000000-0005-0000-0000-000021080000}"/>
    <cellStyle name="Moneda 6 4 2 2 4 2" xfId="2095" xr:uid="{00000000-0005-0000-0000-000022080000}"/>
    <cellStyle name="Moneda 6 4 2 2 5" xfId="2096" xr:uid="{00000000-0005-0000-0000-000023080000}"/>
    <cellStyle name="Moneda 6 4 2 3" xfId="2097" xr:uid="{00000000-0005-0000-0000-000024080000}"/>
    <cellStyle name="Moneda 6 4 2 3 2" xfId="2098" xr:uid="{00000000-0005-0000-0000-000025080000}"/>
    <cellStyle name="Moneda 6 4 2 4" xfId="2099" xr:uid="{00000000-0005-0000-0000-000026080000}"/>
    <cellStyle name="Moneda 6 4 2 4 2" xfId="2100" xr:uid="{00000000-0005-0000-0000-000027080000}"/>
    <cellStyle name="Moneda 6 4 2 5" xfId="2101" xr:uid="{00000000-0005-0000-0000-000028080000}"/>
    <cellStyle name="Moneda 6 4 2 5 2" xfId="2102" xr:uid="{00000000-0005-0000-0000-000029080000}"/>
    <cellStyle name="Moneda 6 4 2 6" xfId="2103" xr:uid="{00000000-0005-0000-0000-00002A080000}"/>
    <cellStyle name="Moneda 6 4 3" xfId="2104" xr:uid="{00000000-0005-0000-0000-00002B080000}"/>
    <cellStyle name="Moneda 6 4 3 2" xfId="2105" xr:uid="{00000000-0005-0000-0000-00002C080000}"/>
    <cellStyle name="Moneda 6 4 3 2 2" xfId="2106" xr:uid="{00000000-0005-0000-0000-00002D080000}"/>
    <cellStyle name="Moneda 6 4 3 3" xfId="2107" xr:uid="{00000000-0005-0000-0000-00002E080000}"/>
    <cellStyle name="Moneda 6 4 3 3 2" xfId="2108" xr:uid="{00000000-0005-0000-0000-00002F080000}"/>
    <cellStyle name="Moneda 6 4 3 4" xfId="2109" xr:uid="{00000000-0005-0000-0000-000030080000}"/>
    <cellStyle name="Moneda 6 4 3 4 2" xfId="2110" xr:uid="{00000000-0005-0000-0000-000031080000}"/>
    <cellStyle name="Moneda 6 4 3 5" xfId="2111" xr:uid="{00000000-0005-0000-0000-000032080000}"/>
    <cellStyle name="Moneda 6 4 4" xfId="2112" xr:uid="{00000000-0005-0000-0000-000033080000}"/>
    <cellStyle name="Moneda 6 4 4 2" xfId="2113" xr:uid="{00000000-0005-0000-0000-000034080000}"/>
    <cellStyle name="Moneda 6 4 5" xfId="2114" xr:uid="{00000000-0005-0000-0000-000035080000}"/>
    <cellStyle name="Moneda 6 4 5 2" xfId="2115" xr:uid="{00000000-0005-0000-0000-000036080000}"/>
    <cellStyle name="Moneda 6 4 6" xfId="2116" xr:uid="{00000000-0005-0000-0000-000037080000}"/>
    <cellStyle name="Moneda 6 4 6 2" xfId="2117" xr:uid="{00000000-0005-0000-0000-000038080000}"/>
    <cellStyle name="Moneda 6 4 7" xfId="2118" xr:uid="{00000000-0005-0000-0000-000039080000}"/>
    <cellStyle name="Moneda 6 5" xfId="2119" xr:uid="{00000000-0005-0000-0000-00003A080000}"/>
    <cellStyle name="Moneda 6 5 2" xfId="2120" xr:uid="{00000000-0005-0000-0000-00003B080000}"/>
    <cellStyle name="Moneda 6 5 2 2" xfId="2121" xr:uid="{00000000-0005-0000-0000-00003C080000}"/>
    <cellStyle name="Moneda 6 5 2 2 2" xfId="2122" xr:uid="{00000000-0005-0000-0000-00003D080000}"/>
    <cellStyle name="Moneda 6 5 2 2 2 2" xfId="2123" xr:uid="{00000000-0005-0000-0000-00003E080000}"/>
    <cellStyle name="Moneda 6 5 2 2 3" xfId="2124" xr:uid="{00000000-0005-0000-0000-00003F080000}"/>
    <cellStyle name="Moneda 6 5 2 2 3 2" xfId="2125" xr:uid="{00000000-0005-0000-0000-000040080000}"/>
    <cellStyle name="Moneda 6 5 2 2 4" xfId="2126" xr:uid="{00000000-0005-0000-0000-000041080000}"/>
    <cellStyle name="Moneda 6 5 2 2 4 2" xfId="2127" xr:uid="{00000000-0005-0000-0000-000042080000}"/>
    <cellStyle name="Moneda 6 5 2 2 5" xfId="2128" xr:uid="{00000000-0005-0000-0000-000043080000}"/>
    <cellStyle name="Moneda 6 5 2 3" xfId="2129" xr:uid="{00000000-0005-0000-0000-000044080000}"/>
    <cellStyle name="Moneda 6 5 2 3 2" xfId="2130" xr:uid="{00000000-0005-0000-0000-000045080000}"/>
    <cellStyle name="Moneda 6 5 2 4" xfId="2131" xr:uid="{00000000-0005-0000-0000-000046080000}"/>
    <cellStyle name="Moneda 6 5 2 4 2" xfId="2132" xr:uid="{00000000-0005-0000-0000-000047080000}"/>
    <cellStyle name="Moneda 6 5 2 5" xfId="2133" xr:uid="{00000000-0005-0000-0000-000048080000}"/>
    <cellStyle name="Moneda 6 5 2 5 2" xfId="2134" xr:uid="{00000000-0005-0000-0000-000049080000}"/>
    <cellStyle name="Moneda 6 5 2 6" xfId="2135" xr:uid="{00000000-0005-0000-0000-00004A080000}"/>
    <cellStyle name="Moneda 6 5 3" xfId="2136" xr:uid="{00000000-0005-0000-0000-00004B080000}"/>
    <cellStyle name="Moneda 6 5 3 2" xfId="2137" xr:uid="{00000000-0005-0000-0000-00004C080000}"/>
    <cellStyle name="Moneda 6 5 3 2 2" xfId="2138" xr:uid="{00000000-0005-0000-0000-00004D080000}"/>
    <cellStyle name="Moneda 6 5 3 3" xfId="2139" xr:uid="{00000000-0005-0000-0000-00004E080000}"/>
    <cellStyle name="Moneda 6 5 3 3 2" xfId="2140" xr:uid="{00000000-0005-0000-0000-00004F080000}"/>
    <cellStyle name="Moneda 6 5 3 4" xfId="2141" xr:uid="{00000000-0005-0000-0000-000050080000}"/>
    <cellStyle name="Moneda 6 5 3 4 2" xfId="2142" xr:uid="{00000000-0005-0000-0000-000051080000}"/>
    <cellStyle name="Moneda 6 5 3 5" xfId="2143" xr:uid="{00000000-0005-0000-0000-000052080000}"/>
    <cellStyle name="Moneda 6 5 4" xfId="2144" xr:uid="{00000000-0005-0000-0000-000053080000}"/>
    <cellStyle name="Moneda 6 5 4 2" xfId="2145" xr:uid="{00000000-0005-0000-0000-000054080000}"/>
    <cellStyle name="Moneda 6 5 5" xfId="2146" xr:uid="{00000000-0005-0000-0000-000055080000}"/>
    <cellStyle name="Moneda 6 5 5 2" xfId="2147" xr:uid="{00000000-0005-0000-0000-000056080000}"/>
    <cellStyle name="Moneda 6 5 6" xfId="2148" xr:uid="{00000000-0005-0000-0000-000057080000}"/>
    <cellStyle name="Moneda 6 5 6 2" xfId="2149" xr:uid="{00000000-0005-0000-0000-000058080000}"/>
    <cellStyle name="Moneda 6 5 7" xfId="2150" xr:uid="{00000000-0005-0000-0000-000059080000}"/>
    <cellStyle name="Moneda 6 6" xfId="2151" xr:uid="{00000000-0005-0000-0000-00005A080000}"/>
    <cellStyle name="Moneda 6 6 2" xfId="2152" xr:uid="{00000000-0005-0000-0000-00005B080000}"/>
    <cellStyle name="Moneda 6 6 2 2" xfId="2153" xr:uid="{00000000-0005-0000-0000-00005C080000}"/>
    <cellStyle name="Moneda 6 6 2 2 2" xfId="2154" xr:uid="{00000000-0005-0000-0000-00005D080000}"/>
    <cellStyle name="Moneda 6 6 2 3" xfId="2155" xr:uid="{00000000-0005-0000-0000-00005E080000}"/>
    <cellStyle name="Moneda 6 6 2 3 2" xfId="2156" xr:uid="{00000000-0005-0000-0000-00005F080000}"/>
    <cellStyle name="Moneda 6 6 2 4" xfId="2157" xr:uid="{00000000-0005-0000-0000-000060080000}"/>
    <cellStyle name="Moneda 6 6 2 4 2" xfId="2158" xr:uid="{00000000-0005-0000-0000-000061080000}"/>
    <cellStyle name="Moneda 6 6 2 5" xfId="2159" xr:uid="{00000000-0005-0000-0000-000062080000}"/>
    <cellStyle name="Moneda 6 6 3" xfId="2160" xr:uid="{00000000-0005-0000-0000-000063080000}"/>
    <cellStyle name="Moneda 6 6 3 2" xfId="2161" xr:uid="{00000000-0005-0000-0000-000064080000}"/>
    <cellStyle name="Moneda 6 6 4" xfId="2162" xr:uid="{00000000-0005-0000-0000-000065080000}"/>
    <cellStyle name="Moneda 6 6 4 2" xfId="2163" xr:uid="{00000000-0005-0000-0000-000066080000}"/>
    <cellStyle name="Moneda 6 6 5" xfId="2164" xr:uid="{00000000-0005-0000-0000-000067080000}"/>
    <cellStyle name="Moneda 6 6 5 2" xfId="2165" xr:uid="{00000000-0005-0000-0000-000068080000}"/>
    <cellStyle name="Moneda 6 6 6" xfId="2166" xr:uid="{00000000-0005-0000-0000-000069080000}"/>
    <cellStyle name="Moneda 6 7" xfId="2167" xr:uid="{00000000-0005-0000-0000-00006A080000}"/>
    <cellStyle name="Moneda 6 7 2" xfId="2168" xr:uid="{00000000-0005-0000-0000-00006B080000}"/>
    <cellStyle name="Moneda 6 7 2 2" xfId="2169" xr:uid="{00000000-0005-0000-0000-00006C080000}"/>
    <cellStyle name="Moneda 6 7 3" xfId="2170" xr:uid="{00000000-0005-0000-0000-00006D080000}"/>
    <cellStyle name="Moneda 6 7 3 2" xfId="2171" xr:uid="{00000000-0005-0000-0000-00006E080000}"/>
    <cellStyle name="Moneda 6 7 4" xfId="2172" xr:uid="{00000000-0005-0000-0000-00006F080000}"/>
    <cellStyle name="Moneda 6 7 4 2" xfId="2173" xr:uid="{00000000-0005-0000-0000-000070080000}"/>
    <cellStyle name="Moneda 6 7 5" xfId="2174" xr:uid="{00000000-0005-0000-0000-000071080000}"/>
    <cellStyle name="Moneda 6 8" xfId="2175" xr:uid="{00000000-0005-0000-0000-000072080000}"/>
    <cellStyle name="Moneda 6 8 2" xfId="2176" xr:uid="{00000000-0005-0000-0000-000073080000}"/>
    <cellStyle name="Moneda 6 9" xfId="2177" xr:uid="{00000000-0005-0000-0000-000074080000}"/>
    <cellStyle name="Moneda 6 9 2" xfId="2178" xr:uid="{00000000-0005-0000-0000-000075080000}"/>
    <cellStyle name="Moneda 7" xfId="2179" xr:uid="{00000000-0005-0000-0000-000076080000}"/>
    <cellStyle name="Moneda 7 10" xfId="2180" xr:uid="{00000000-0005-0000-0000-000077080000}"/>
    <cellStyle name="Moneda 7 10 2" xfId="2181" xr:uid="{00000000-0005-0000-0000-000078080000}"/>
    <cellStyle name="Moneda 7 11" xfId="2182" xr:uid="{00000000-0005-0000-0000-000079080000}"/>
    <cellStyle name="Moneda 7 12" xfId="2183" xr:uid="{00000000-0005-0000-0000-00007A080000}"/>
    <cellStyle name="Moneda 7 2" xfId="2184" xr:uid="{00000000-0005-0000-0000-00007B080000}"/>
    <cellStyle name="Moneda 7 2 10" xfId="2185" xr:uid="{00000000-0005-0000-0000-00007C080000}"/>
    <cellStyle name="Moneda 7 2 11" xfId="2186" xr:uid="{00000000-0005-0000-0000-00007D080000}"/>
    <cellStyle name="Moneda 7 2 2" xfId="2187" xr:uid="{00000000-0005-0000-0000-00007E080000}"/>
    <cellStyle name="Moneda 7 2 2 2" xfId="2188" xr:uid="{00000000-0005-0000-0000-00007F080000}"/>
    <cellStyle name="Moneda 7 2 2 2 2" xfId="2189" xr:uid="{00000000-0005-0000-0000-000080080000}"/>
    <cellStyle name="Moneda 7 2 2 2 2 2" xfId="2190" xr:uid="{00000000-0005-0000-0000-000081080000}"/>
    <cellStyle name="Moneda 7 2 2 2 2 2 2" xfId="2191" xr:uid="{00000000-0005-0000-0000-000082080000}"/>
    <cellStyle name="Moneda 7 2 2 2 2 3" xfId="2192" xr:uid="{00000000-0005-0000-0000-000083080000}"/>
    <cellStyle name="Moneda 7 2 2 2 2 3 2" xfId="2193" xr:uid="{00000000-0005-0000-0000-000084080000}"/>
    <cellStyle name="Moneda 7 2 2 2 2 4" xfId="2194" xr:uid="{00000000-0005-0000-0000-000085080000}"/>
    <cellStyle name="Moneda 7 2 2 2 2 4 2" xfId="2195" xr:uid="{00000000-0005-0000-0000-000086080000}"/>
    <cellStyle name="Moneda 7 2 2 2 2 5" xfId="2196" xr:uid="{00000000-0005-0000-0000-000087080000}"/>
    <cellStyle name="Moneda 7 2 2 2 3" xfId="2197" xr:uid="{00000000-0005-0000-0000-000088080000}"/>
    <cellStyle name="Moneda 7 2 2 2 3 2" xfId="2198" xr:uid="{00000000-0005-0000-0000-000089080000}"/>
    <cellStyle name="Moneda 7 2 2 2 4" xfId="2199" xr:uid="{00000000-0005-0000-0000-00008A080000}"/>
    <cellStyle name="Moneda 7 2 2 2 4 2" xfId="2200" xr:uid="{00000000-0005-0000-0000-00008B080000}"/>
    <cellStyle name="Moneda 7 2 2 2 5" xfId="2201" xr:uid="{00000000-0005-0000-0000-00008C080000}"/>
    <cellStyle name="Moneda 7 2 2 2 5 2" xfId="2202" xr:uid="{00000000-0005-0000-0000-00008D080000}"/>
    <cellStyle name="Moneda 7 2 2 2 6" xfId="2203" xr:uid="{00000000-0005-0000-0000-00008E080000}"/>
    <cellStyle name="Moneda 7 2 2 3" xfId="2204" xr:uid="{00000000-0005-0000-0000-00008F080000}"/>
    <cellStyle name="Moneda 7 2 2 3 2" xfId="2205" xr:uid="{00000000-0005-0000-0000-000090080000}"/>
    <cellStyle name="Moneda 7 2 2 3 2 2" xfId="2206" xr:uid="{00000000-0005-0000-0000-000091080000}"/>
    <cellStyle name="Moneda 7 2 2 3 3" xfId="2207" xr:uid="{00000000-0005-0000-0000-000092080000}"/>
    <cellStyle name="Moneda 7 2 2 3 3 2" xfId="2208" xr:uid="{00000000-0005-0000-0000-000093080000}"/>
    <cellStyle name="Moneda 7 2 2 3 4" xfId="2209" xr:uid="{00000000-0005-0000-0000-000094080000}"/>
    <cellStyle name="Moneda 7 2 2 3 4 2" xfId="2210" xr:uid="{00000000-0005-0000-0000-000095080000}"/>
    <cellStyle name="Moneda 7 2 2 3 5" xfId="2211" xr:uid="{00000000-0005-0000-0000-000096080000}"/>
    <cellStyle name="Moneda 7 2 2 4" xfId="2212" xr:uid="{00000000-0005-0000-0000-000097080000}"/>
    <cellStyle name="Moneda 7 2 2 4 2" xfId="2213" xr:uid="{00000000-0005-0000-0000-000098080000}"/>
    <cellStyle name="Moneda 7 2 2 5" xfId="2214" xr:uid="{00000000-0005-0000-0000-000099080000}"/>
    <cellStyle name="Moneda 7 2 2 5 2" xfId="2215" xr:uid="{00000000-0005-0000-0000-00009A080000}"/>
    <cellStyle name="Moneda 7 2 2 6" xfId="2216" xr:uid="{00000000-0005-0000-0000-00009B080000}"/>
    <cellStyle name="Moneda 7 2 2 6 2" xfId="2217" xr:uid="{00000000-0005-0000-0000-00009C080000}"/>
    <cellStyle name="Moneda 7 2 2 7" xfId="2218" xr:uid="{00000000-0005-0000-0000-00009D080000}"/>
    <cellStyle name="Moneda 7 2 3" xfId="2219" xr:uid="{00000000-0005-0000-0000-00009E080000}"/>
    <cellStyle name="Moneda 7 2 3 2" xfId="2220" xr:uid="{00000000-0005-0000-0000-00009F080000}"/>
    <cellStyle name="Moneda 7 2 3 2 2" xfId="2221" xr:uid="{00000000-0005-0000-0000-0000A0080000}"/>
    <cellStyle name="Moneda 7 2 3 2 2 2" xfId="2222" xr:uid="{00000000-0005-0000-0000-0000A1080000}"/>
    <cellStyle name="Moneda 7 2 3 2 2 2 2" xfId="2223" xr:uid="{00000000-0005-0000-0000-0000A2080000}"/>
    <cellStyle name="Moneda 7 2 3 2 2 3" xfId="2224" xr:uid="{00000000-0005-0000-0000-0000A3080000}"/>
    <cellStyle name="Moneda 7 2 3 2 2 3 2" xfId="2225" xr:uid="{00000000-0005-0000-0000-0000A4080000}"/>
    <cellStyle name="Moneda 7 2 3 2 2 4" xfId="2226" xr:uid="{00000000-0005-0000-0000-0000A5080000}"/>
    <cellStyle name="Moneda 7 2 3 2 2 4 2" xfId="2227" xr:uid="{00000000-0005-0000-0000-0000A6080000}"/>
    <cellStyle name="Moneda 7 2 3 2 2 5" xfId="2228" xr:uid="{00000000-0005-0000-0000-0000A7080000}"/>
    <cellStyle name="Moneda 7 2 3 2 3" xfId="2229" xr:uid="{00000000-0005-0000-0000-0000A8080000}"/>
    <cellStyle name="Moneda 7 2 3 2 3 2" xfId="2230" xr:uid="{00000000-0005-0000-0000-0000A9080000}"/>
    <cellStyle name="Moneda 7 2 3 2 4" xfId="2231" xr:uid="{00000000-0005-0000-0000-0000AA080000}"/>
    <cellStyle name="Moneda 7 2 3 2 4 2" xfId="2232" xr:uid="{00000000-0005-0000-0000-0000AB080000}"/>
    <cellStyle name="Moneda 7 2 3 2 5" xfId="2233" xr:uid="{00000000-0005-0000-0000-0000AC080000}"/>
    <cellStyle name="Moneda 7 2 3 2 5 2" xfId="2234" xr:uid="{00000000-0005-0000-0000-0000AD080000}"/>
    <cellStyle name="Moneda 7 2 3 2 6" xfId="2235" xr:uid="{00000000-0005-0000-0000-0000AE080000}"/>
    <cellStyle name="Moneda 7 2 3 3" xfId="2236" xr:uid="{00000000-0005-0000-0000-0000AF080000}"/>
    <cellStyle name="Moneda 7 2 3 3 2" xfId="2237" xr:uid="{00000000-0005-0000-0000-0000B0080000}"/>
    <cellStyle name="Moneda 7 2 3 3 2 2" xfId="2238" xr:uid="{00000000-0005-0000-0000-0000B1080000}"/>
    <cellStyle name="Moneda 7 2 3 3 3" xfId="2239" xr:uid="{00000000-0005-0000-0000-0000B2080000}"/>
    <cellStyle name="Moneda 7 2 3 3 3 2" xfId="2240" xr:uid="{00000000-0005-0000-0000-0000B3080000}"/>
    <cellStyle name="Moneda 7 2 3 3 4" xfId="2241" xr:uid="{00000000-0005-0000-0000-0000B4080000}"/>
    <cellStyle name="Moneda 7 2 3 3 4 2" xfId="2242" xr:uid="{00000000-0005-0000-0000-0000B5080000}"/>
    <cellStyle name="Moneda 7 2 3 3 5" xfId="2243" xr:uid="{00000000-0005-0000-0000-0000B6080000}"/>
    <cellStyle name="Moneda 7 2 3 4" xfId="2244" xr:uid="{00000000-0005-0000-0000-0000B7080000}"/>
    <cellStyle name="Moneda 7 2 3 4 2" xfId="2245" xr:uid="{00000000-0005-0000-0000-0000B8080000}"/>
    <cellStyle name="Moneda 7 2 3 5" xfId="2246" xr:uid="{00000000-0005-0000-0000-0000B9080000}"/>
    <cellStyle name="Moneda 7 2 3 5 2" xfId="2247" xr:uid="{00000000-0005-0000-0000-0000BA080000}"/>
    <cellStyle name="Moneda 7 2 3 6" xfId="2248" xr:uid="{00000000-0005-0000-0000-0000BB080000}"/>
    <cellStyle name="Moneda 7 2 3 6 2" xfId="2249" xr:uid="{00000000-0005-0000-0000-0000BC080000}"/>
    <cellStyle name="Moneda 7 2 3 7" xfId="2250" xr:uid="{00000000-0005-0000-0000-0000BD080000}"/>
    <cellStyle name="Moneda 7 2 4" xfId="2251" xr:uid="{00000000-0005-0000-0000-0000BE080000}"/>
    <cellStyle name="Moneda 7 2 4 2" xfId="2252" xr:uid="{00000000-0005-0000-0000-0000BF080000}"/>
    <cellStyle name="Moneda 7 2 4 2 2" xfId="2253" xr:uid="{00000000-0005-0000-0000-0000C0080000}"/>
    <cellStyle name="Moneda 7 2 4 2 2 2" xfId="2254" xr:uid="{00000000-0005-0000-0000-0000C1080000}"/>
    <cellStyle name="Moneda 7 2 4 2 2 2 2" xfId="2255" xr:uid="{00000000-0005-0000-0000-0000C2080000}"/>
    <cellStyle name="Moneda 7 2 4 2 2 3" xfId="2256" xr:uid="{00000000-0005-0000-0000-0000C3080000}"/>
    <cellStyle name="Moneda 7 2 4 2 2 3 2" xfId="2257" xr:uid="{00000000-0005-0000-0000-0000C4080000}"/>
    <cellStyle name="Moneda 7 2 4 2 2 4" xfId="2258" xr:uid="{00000000-0005-0000-0000-0000C5080000}"/>
    <cellStyle name="Moneda 7 2 4 2 2 4 2" xfId="2259" xr:uid="{00000000-0005-0000-0000-0000C6080000}"/>
    <cellStyle name="Moneda 7 2 4 2 2 5" xfId="2260" xr:uid="{00000000-0005-0000-0000-0000C7080000}"/>
    <cellStyle name="Moneda 7 2 4 2 3" xfId="2261" xr:uid="{00000000-0005-0000-0000-0000C8080000}"/>
    <cellStyle name="Moneda 7 2 4 2 3 2" xfId="2262" xr:uid="{00000000-0005-0000-0000-0000C9080000}"/>
    <cellStyle name="Moneda 7 2 4 2 4" xfId="2263" xr:uid="{00000000-0005-0000-0000-0000CA080000}"/>
    <cellStyle name="Moneda 7 2 4 2 4 2" xfId="2264" xr:uid="{00000000-0005-0000-0000-0000CB080000}"/>
    <cellStyle name="Moneda 7 2 4 2 5" xfId="2265" xr:uid="{00000000-0005-0000-0000-0000CC080000}"/>
    <cellStyle name="Moneda 7 2 4 2 5 2" xfId="2266" xr:uid="{00000000-0005-0000-0000-0000CD080000}"/>
    <cellStyle name="Moneda 7 2 4 2 6" xfId="2267" xr:uid="{00000000-0005-0000-0000-0000CE080000}"/>
    <cellStyle name="Moneda 7 2 4 3" xfId="2268" xr:uid="{00000000-0005-0000-0000-0000CF080000}"/>
    <cellStyle name="Moneda 7 2 4 3 2" xfId="2269" xr:uid="{00000000-0005-0000-0000-0000D0080000}"/>
    <cellStyle name="Moneda 7 2 4 3 2 2" xfId="2270" xr:uid="{00000000-0005-0000-0000-0000D1080000}"/>
    <cellStyle name="Moneda 7 2 4 3 3" xfId="2271" xr:uid="{00000000-0005-0000-0000-0000D2080000}"/>
    <cellStyle name="Moneda 7 2 4 3 3 2" xfId="2272" xr:uid="{00000000-0005-0000-0000-0000D3080000}"/>
    <cellStyle name="Moneda 7 2 4 3 4" xfId="2273" xr:uid="{00000000-0005-0000-0000-0000D4080000}"/>
    <cellStyle name="Moneda 7 2 4 3 4 2" xfId="2274" xr:uid="{00000000-0005-0000-0000-0000D5080000}"/>
    <cellStyle name="Moneda 7 2 4 3 5" xfId="2275" xr:uid="{00000000-0005-0000-0000-0000D6080000}"/>
    <cellStyle name="Moneda 7 2 4 4" xfId="2276" xr:uid="{00000000-0005-0000-0000-0000D7080000}"/>
    <cellStyle name="Moneda 7 2 4 4 2" xfId="2277" xr:uid="{00000000-0005-0000-0000-0000D8080000}"/>
    <cellStyle name="Moneda 7 2 4 5" xfId="2278" xr:uid="{00000000-0005-0000-0000-0000D9080000}"/>
    <cellStyle name="Moneda 7 2 4 5 2" xfId="2279" xr:uid="{00000000-0005-0000-0000-0000DA080000}"/>
    <cellStyle name="Moneda 7 2 4 6" xfId="2280" xr:uid="{00000000-0005-0000-0000-0000DB080000}"/>
    <cellStyle name="Moneda 7 2 4 6 2" xfId="2281" xr:uid="{00000000-0005-0000-0000-0000DC080000}"/>
    <cellStyle name="Moneda 7 2 4 7" xfId="2282" xr:uid="{00000000-0005-0000-0000-0000DD080000}"/>
    <cellStyle name="Moneda 7 2 5" xfId="2283" xr:uid="{00000000-0005-0000-0000-0000DE080000}"/>
    <cellStyle name="Moneda 7 2 5 2" xfId="2284" xr:uid="{00000000-0005-0000-0000-0000DF080000}"/>
    <cellStyle name="Moneda 7 2 5 2 2" xfId="2285" xr:uid="{00000000-0005-0000-0000-0000E0080000}"/>
    <cellStyle name="Moneda 7 2 5 2 2 2" xfId="2286" xr:uid="{00000000-0005-0000-0000-0000E1080000}"/>
    <cellStyle name="Moneda 7 2 5 2 3" xfId="2287" xr:uid="{00000000-0005-0000-0000-0000E2080000}"/>
    <cellStyle name="Moneda 7 2 5 2 3 2" xfId="2288" xr:uid="{00000000-0005-0000-0000-0000E3080000}"/>
    <cellStyle name="Moneda 7 2 5 2 4" xfId="2289" xr:uid="{00000000-0005-0000-0000-0000E4080000}"/>
    <cellStyle name="Moneda 7 2 5 2 4 2" xfId="2290" xr:uid="{00000000-0005-0000-0000-0000E5080000}"/>
    <cellStyle name="Moneda 7 2 5 2 5" xfId="2291" xr:uid="{00000000-0005-0000-0000-0000E6080000}"/>
    <cellStyle name="Moneda 7 2 5 3" xfId="2292" xr:uid="{00000000-0005-0000-0000-0000E7080000}"/>
    <cellStyle name="Moneda 7 2 5 3 2" xfId="2293" xr:uid="{00000000-0005-0000-0000-0000E8080000}"/>
    <cellStyle name="Moneda 7 2 5 4" xfId="2294" xr:uid="{00000000-0005-0000-0000-0000E9080000}"/>
    <cellStyle name="Moneda 7 2 5 4 2" xfId="2295" xr:uid="{00000000-0005-0000-0000-0000EA080000}"/>
    <cellStyle name="Moneda 7 2 5 5" xfId="2296" xr:uid="{00000000-0005-0000-0000-0000EB080000}"/>
    <cellStyle name="Moneda 7 2 5 5 2" xfId="2297" xr:uid="{00000000-0005-0000-0000-0000EC080000}"/>
    <cellStyle name="Moneda 7 2 5 6" xfId="2298" xr:uid="{00000000-0005-0000-0000-0000ED080000}"/>
    <cellStyle name="Moneda 7 2 6" xfId="2299" xr:uid="{00000000-0005-0000-0000-0000EE080000}"/>
    <cellStyle name="Moneda 7 2 6 2" xfId="2300" xr:uid="{00000000-0005-0000-0000-0000EF080000}"/>
    <cellStyle name="Moneda 7 2 6 2 2" xfId="2301" xr:uid="{00000000-0005-0000-0000-0000F0080000}"/>
    <cellStyle name="Moneda 7 2 6 3" xfId="2302" xr:uid="{00000000-0005-0000-0000-0000F1080000}"/>
    <cellStyle name="Moneda 7 2 6 3 2" xfId="2303" xr:uid="{00000000-0005-0000-0000-0000F2080000}"/>
    <cellStyle name="Moneda 7 2 6 4" xfId="2304" xr:uid="{00000000-0005-0000-0000-0000F3080000}"/>
    <cellStyle name="Moneda 7 2 6 4 2" xfId="2305" xr:uid="{00000000-0005-0000-0000-0000F4080000}"/>
    <cellStyle name="Moneda 7 2 6 5" xfId="2306" xr:uid="{00000000-0005-0000-0000-0000F5080000}"/>
    <cellStyle name="Moneda 7 2 7" xfId="2307" xr:uid="{00000000-0005-0000-0000-0000F6080000}"/>
    <cellStyle name="Moneda 7 2 7 2" xfId="2308" xr:uid="{00000000-0005-0000-0000-0000F7080000}"/>
    <cellStyle name="Moneda 7 2 8" xfId="2309" xr:uid="{00000000-0005-0000-0000-0000F8080000}"/>
    <cellStyle name="Moneda 7 2 8 2" xfId="2310" xr:uid="{00000000-0005-0000-0000-0000F9080000}"/>
    <cellStyle name="Moneda 7 2 9" xfId="2311" xr:uid="{00000000-0005-0000-0000-0000FA080000}"/>
    <cellStyle name="Moneda 7 2 9 2" xfId="2312" xr:uid="{00000000-0005-0000-0000-0000FB080000}"/>
    <cellStyle name="Moneda 7 3" xfId="2313" xr:uid="{00000000-0005-0000-0000-0000FC080000}"/>
    <cellStyle name="Moneda 7 3 2" xfId="2314" xr:uid="{00000000-0005-0000-0000-0000FD080000}"/>
    <cellStyle name="Moneda 7 3 2 2" xfId="2315" xr:uid="{00000000-0005-0000-0000-0000FE080000}"/>
    <cellStyle name="Moneda 7 3 2 2 2" xfId="2316" xr:uid="{00000000-0005-0000-0000-0000FF080000}"/>
    <cellStyle name="Moneda 7 3 2 2 2 2" xfId="2317" xr:uid="{00000000-0005-0000-0000-000000090000}"/>
    <cellStyle name="Moneda 7 3 2 2 3" xfId="2318" xr:uid="{00000000-0005-0000-0000-000001090000}"/>
    <cellStyle name="Moneda 7 3 2 2 3 2" xfId="2319" xr:uid="{00000000-0005-0000-0000-000002090000}"/>
    <cellStyle name="Moneda 7 3 2 2 4" xfId="2320" xr:uid="{00000000-0005-0000-0000-000003090000}"/>
    <cellStyle name="Moneda 7 3 2 2 4 2" xfId="2321" xr:uid="{00000000-0005-0000-0000-000004090000}"/>
    <cellStyle name="Moneda 7 3 2 2 5" xfId="2322" xr:uid="{00000000-0005-0000-0000-000005090000}"/>
    <cellStyle name="Moneda 7 3 2 3" xfId="2323" xr:uid="{00000000-0005-0000-0000-000006090000}"/>
    <cellStyle name="Moneda 7 3 2 3 2" xfId="2324" xr:uid="{00000000-0005-0000-0000-000007090000}"/>
    <cellStyle name="Moneda 7 3 2 4" xfId="2325" xr:uid="{00000000-0005-0000-0000-000008090000}"/>
    <cellStyle name="Moneda 7 3 2 4 2" xfId="2326" xr:uid="{00000000-0005-0000-0000-000009090000}"/>
    <cellStyle name="Moneda 7 3 2 5" xfId="2327" xr:uid="{00000000-0005-0000-0000-00000A090000}"/>
    <cellStyle name="Moneda 7 3 2 5 2" xfId="2328" xr:uid="{00000000-0005-0000-0000-00000B090000}"/>
    <cellStyle name="Moneda 7 3 2 6" xfId="2329" xr:uid="{00000000-0005-0000-0000-00000C090000}"/>
    <cellStyle name="Moneda 7 3 3" xfId="2330" xr:uid="{00000000-0005-0000-0000-00000D090000}"/>
    <cellStyle name="Moneda 7 3 3 2" xfId="2331" xr:uid="{00000000-0005-0000-0000-00000E090000}"/>
    <cellStyle name="Moneda 7 3 3 2 2" xfId="2332" xr:uid="{00000000-0005-0000-0000-00000F090000}"/>
    <cellStyle name="Moneda 7 3 3 3" xfId="2333" xr:uid="{00000000-0005-0000-0000-000010090000}"/>
    <cellStyle name="Moneda 7 3 3 3 2" xfId="2334" xr:uid="{00000000-0005-0000-0000-000011090000}"/>
    <cellStyle name="Moneda 7 3 3 4" xfId="2335" xr:uid="{00000000-0005-0000-0000-000012090000}"/>
    <cellStyle name="Moneda 7 3 3 4 2" xfId="2336" xr:uid="{00000000-0005-0000-0000-000013090000}"/>
    <cellStyle name="Moneda 7 3 3 5" xfId="2337" xr:uid="{00000000-0005-0000-0000-000014090000}"/>
    <cellStyle name="Moneda 7 3 4" xfId="2338" xr:uid="{00000000-0005-0000-0000-000015090000}"/>
    <cellStyle name="Moneda 7 3 4 2" xfId="2339" xr:uid="{00000000-0005-0000-0000-000016090000}"/>
    <cellStyle name="Moneda 7 3 5" xfId="2340" xr:uid="{00000000-0005-0000-0000-000017090000}"/>
    <cellStyle name="Moneda 7 3 5 2" xfId="2341" xr:uid="{00000000-0005-0000-0000-000018090000}"/>
    <cellStyle name="Moneda 7 3 6" xfId="2342" xr:uid="{00000000-0005-0000-0000-000019090000}"/>
    <cellStyle name="Moneda 7 3 6 2" xfId="2343" xr:uid="{00000000-0005-0000-0000-00001A090000}"/>
    <cellStyle name="Moneda 7 3 7" xfId="2344" xr:uid="{00000000-0005-0000-0000-00001B090000}"/>
    <cellStyle name="Moneda 7 4" xfId="2345" xr:uid="{00000000-0005-0000-0000-00001C090000}"/>
    <cellStyle name="Moneda 7 4 2" xfId="2346" xr:uid="{00000000-0005-0000-0000-00001D090000}"/>
    <cellStyle name="Moneda 7 4 2 2" xfId="2347" xr:uid="{00000000-0005-0000-0000-00001E090000}"/>
    <cellStyle name="Moneda 7 4 2 2 2" xfId="2348" xr:uid="{00000000-0005-0000-0000-00001F090000}"/>
    <cellStyle name="Moneda 7 4 2 2 2 2" xfId="2349" xr:uid="{00000000-0005-0000-0000-000020090000}"/>
    <cellStyle name="Moneda 7 4 2 2 3" xfId="2350" xr:uid="{00000000-0005-0000-0000-000021090000}"/>
    <cellStyle name="Moneda 7 4 2 2 3 2" xfId="2351" xr:uid="{00000000-0005-0000-0000-000022090000}"/>
    <cellStyle name="Moneda 7 4 2 2 4" xfId="2352" xr:uid="{00000000-0005-0000-0000-000023090000}"/>
    <cellStyle name="Moneda 7 4 2 2 4 2" xfId="2353" xr:uid="{00000000-0005-0000-0000-000024090000}"/>
    <cellStyle name="Moneda 7 4 2 2 5" xfId="2354" xr:uid="{00000000-0005-0000-0000-000025090000}"/>
    <cellStyle name="Moneda 7 4 2 3" xfId="2355" xr:uid="{00000000-0005-0000-0000-000026090000}"/>
    <cellStyle name="Moneda 7 4 2 3 2" xfId="2356" xr:uid="{00000000-0005-0000-0000-000027090000}"/>
    <cellStyle name="Moneda 7 4 2 4" xfId="2357" xr:uid="{00000000-0005-0000-0000-000028090000}"/>
    <cellStyle name="Moneda 7 4 2 4 2" xfId="2358" xr:uid="{00000000-0005-0000-0000-000029090000}"/>
    <cellStyle name="Moneda 7 4 2 5" xfId="2359" xr:uid="{00000000-0005-0000-0000-00002A090000}"/>
    <cellStyle name="Moneda 7 4 2 5 2" xfId="2360" xr:uid="{00000000-0005-0000-0000-00002B090000}"/>
    <cellStyle name="Moneda 7 4 2 6" xfId="2361" xr:uid="{00000000-0005-0000-0000-00002C090000}"/>
    <cellStyle name="Moneda 7 4 3" xfId="2362" xr:uid="{00000000-0005-0000-0000-00002D090000}"/>
    <cellStyle name="Moneda 7 4 3 2" xfId="2363" xr:uid="{00000000-0005-0000-0000-00002E090000}"/>
    <cellStyle name="Moneda 7 4 3 2 2" xfId="2364" xr:uid="{00000000-0005-0000-0000-00002F090000}"/>
    <cellStyle name="Moneda 7 4 3 3" xfId="2365" xr:uid="{00000000-0005-0000-0000-000030090000}"/>
    <cellStyle name="Moneda 7 4 3 3 2" xfId="2366" xr:uid="{00000000-0005-0000-0000-000031090000}"/>
    <cellStyle name="Moneda 7 4 3 4" xfId="2367" xr:uid="{00000000-0005-0000-0000-000032090000}"/>
    <cellStyle name="Moneda 7 4 3 4 2" xfId="2368" xr:uid="{00000000-0005-0000-0000-000033090000}"/>
    <cellStyle name="Moneda 7 4 3 5" xfId="2369" xr:uid="{00000000-0005-0000-0000-000034090000}"/>
    <cellStyle name="Moneda 7 4 4" xfId="2370" xr:uid="{00000000-0005-0000-0000-000035090000}"/>
    <cellStyle name="Moneda 7 4 4 2" xfId="2371" xr:uid="{00000000-0005-0000-0000-000036090000}"/>
    <cellStyle name="Moneda 7 4 5" xfId="2372" xr:uid="{00000000-0005-0000-0000-000037090000}"/>
    <cellStyle name="Moneda 7 4 5 2" xfId="2373" xr:uid="{00000000-0005-0000-0000-000038090000}"/>
    <cellStyle name="Moneda 7 4 6" xfId="2374" xr:uid="{00000000-0005-0000-0000-000039090000}"/>
    <cellStyle name="Moneda 7 4 6 2" xfId="2375" xr:uid="{00000000-0005-0000-0000-00003A090000}"/>
    <cellStyle name="Moneda 7 4 7" xfId="2376" xr:uid="{00000000-0005-0000-0000-00003B090000}"/>
    <cellStyle name="Moneda 7 5" xfId="2377" xr:uid="{00000000-0005-0000-0000-00003C090000}"/>
    <cellStyle name="Moneda 7 5 2" xfId="2378" xr:uid="{00000000-0005-0000-0000-00003D090000}"/>
    <cellStyle name="Moneda 7 5 2 2" xfId="2379" xr:uid="{00000000-0005-0000-0000-00003E090000}"/>
    <cellStyle name="Moneda 7 5 2 2 2" xfId="2380" xr:uid="{00000000-0005-0000-0000-00003F090000}"/>
    <cellStyle name="Moneda 7 5 2 2 2 2" xfId="2381" xr:uid="{00000000-0005-0000-0000-000040090000}"/>
    <cellStyle name="Moneda 7 5 2 2 3" xfId="2382" xr:uid="{00000000-0005-0000-0000-000041090000}"/>
    <cellStyle name="Moneda 7 5 2 2 3 2" xfId="2383" xr:uid="{00000000-0005-0000-0000-000042090000}"/>
    <cellStyle name="Moneda 7 5 2 2 4" xfId="2384" xr:uid="{00000000-0005-0000-0000-000043090000}"/>
    <cellStyle name="Moneda 7 5 2 2 4 2" xfId="2385" xr:uid="{00000000-0005-0000-0000-000044090000}"/>
    <cellStyle name="Moneda 7 5 2 2 5" xfId="2386" xr:uid="{00000000-0005-0000-0000-000045090000}"/>
    <cellStyle name="Moneda 7 5 2 3" xfId="2387" xr:uid="{00000000-0005-0000-0000-000046090000}"/>
    <cellStyle name="Moneda 7 5 2 3 2" xfId="2388" xr:uid="{00000000-0005-0000-0000-000047090000}"/>
    <cellStyle name="Moneda 7 5 2 4" xfId="2389" xr:uid="{00000000-0005-0000-0000-000048090000}"/>
    <cellStyle name="Moneda 7 5 2 4 2" xfId="2390" xr:uid="{00000000-0005-0000-0000-000049090000}"/>
    <cellStyle name="Moneda 7 5 2 5" xfId="2391" xr:uid="{00000000-0005-0000-0000-00004A090000}"/>
    <cellStyle name="Moneda 7 5 2 5 2" xfId="2392" xr:uid="{00000000-0005-0000-0000-00004B090000}"/>
    <cellStyle name="Moneda 7 5 2 6" xfId="2393" xr:uid="{00000000-0005-0000-0000-00004C090000}"/>
    <cellStyle name="Moneda 7 5 3" xfId="2394" xr:uid="{00000000-0005-0000-0000-00004D090000}"/>
    <cellStyle name="Moneda 7 5 3 2" xfId="2395" xr:uid="{00000000-0005-0000-0000-00004E090000}"/>
    <cellStyle name="Moneda 7 5 3 2 2" xfId="2396" xr:uid="{00000000-0005-0000-0000-00004F090000}"/>
    <cellStyle name="Moneda 7 5 3 3" xfId="2397" xr:uid="{00000000-0005-0000-0000-000050090000}"/>
    <cellStyle name="Moneda 7 5 3 3 2" xfId="2398" xr:uid="{00000000-0005-0000-0000-000051090000}"/>
    <cellStyle name="Moneda 7 5 3 4" xfId="2399" xr:uid="{00000000-0005-0000-0000-000052090000}"/>
    <cellStyle name="Moneda 7 5 3 4 2" xfId="2400" xr:uid="{00000000-0005-0000-0000-000053090000}"/>
    <cellStyle name="Moneda 7 5 3 5" xfId="2401" xr:uid="{00000000-0005-0000-0000-000054090000}"/>
    <cellStyle name="Moneda 7 5 4" xfId="2402" xr:uid="{00000000-0005-0000-0000-000055090000}"/>
    <cellStyle name="Moneda 7 5 4 2" xfId="2403" xr:uid="{00000000-0005-0000-0000-000056090000}"/>
    <cellStyle name="Moneda 7 5 5" xfId="2404" xr:uid="{00000000-0005-0000-0000-000057090000}"/>
    <cellStyle name="Moneda 7 5 5 2" xfId="2405" xr:uid="{00000000-0005-0000-0000-000058090000}"/>
    <cellStyle name="Moneda 7 5 6" xfId="2406" xr:uid="{00000000-0005-0000-0000-000059090000}"/>
    <cellStyle name="Moneda 7 5 6 2" xfId="2407" xr:uid="{00000000-0005-0000-0000-00005A090000}"/>
    <cellStyle name="Moneda 7 5 7" xfId="2408" xr:uid="{00000000-0005-0000-0000-00005B090000}"/>
    <cellStyle name="Moneda 7 6" xfId="2409" xr:uid="{00000000-0005-0000-0000-00005C090000}"/>
    <cellStyle name="Moneda 7 6 2" xfId="2410" xr:uid="{00000000-0005-0000-0000-00005D090000}"/>
    <cellStyle name="Moneda 7 6 2 2" xfId="2411" xr:uid="{00000000-0005-0000-0000-00005E090000}"/>
    <cellStyle name="Moneda 7 6 2 2 2" xfId="2412" xr:uid="{00000000-0005-0000-0000-00005F090000}"/>
    <cellStyle name="Moneda 7 6 2 3" xfId="2413" xr:uid="{00000000-0005-0000-0000-000060090000}"/>
    <cellStyle name="Moneda 7 6 2 3 2" xfId="2414" xr:uid="{00000000-0005-0000-0000-000061090000}"/>
    <cellStyle name="Moneda 7 6 2 4" xfId="2415" xr:uid="{00000000-0005-0000-0000-000062090000}"/>
    <cellStyle name="Moneda 7 6 2 4 2" xfId="2416" xr:uid="{00000000-0005-0000-0000-000063090000}"/>
    <cellStyle name="Moneda 7 6 2 5" xfId="2417" xr:uid="{00000000-0005-0000-0000-000064090000}"/>
    <cellStyle name="Moneda 7 6 3" xfId="2418" xr:uid="{00000000-0005-0000-0000-000065090000}"/>
    <cellStyle name="Moneda 7 6 3 2" xfId="2419" xr:uid="{00000000-0005-0000-0000-000066090000}"/>
    <cellStyle name="Moneda 7 6 4" xfId="2420" xr:uid="{00000000-0005-0000-0000-000067090000}"/>
    <cellStyle name="Moneda 7 6 4 2" xfId="2421" xr:uid="{00000000-0005-0000-0000-000068090000}"/>
    <cellStyle name="Moneda 7 6 5" xfId="2422" xr:uid="{00000000-0005-0000-0000-000069090000}"/>
    <cellStyle name="Moneda 7 6 5 2" xfId="2423" xr:uid="{00000000-0005-0000-0000-00006A090000}"/>
    <cellStyle name="Moneda 7 6 6" xfId="2424" xr:uid="{00000000-0005-0000-0000-00006B090000}"/>
    <cellStyle name="Moneda 7 7" xfId="2425" xr:uid="{00000000-0005-0000-0000-00006C090000}"/>
    <cellStyle name="Moneda 7 7 2" xfId="2426" xr:uid="{00000000-0005-0000-0000-00006D090000}"/>
    <cellStyle name="Moneda 7 7 2 2" xfId="2427" xr:uid="{00000000-0005-0000-0000-00006E090000}"/>
    <cellStyle name="Moneda 7 7 3" xfId="2428" xr:uid="{00000000-0005-0000-0000-00006F090000}"/>
    <cellStyle name="Moneda 7 7 3 2" xfId="2429" xr:uid="{00000000-0005-0000-0000-000070090000}"/>
    <cellStyle name="Moneda 7 7 4" xfId="2430" xr:uid="{00000000-0005-0000-0000-000071090000}"/>
    <cellStyle name="Moneda 7 7 4 2" xfId="2431" xr:uid="{00000000-0005-0000-0000-000072090000}"/>
    <cellStyle name="Moneda 7 7 5" xfId="2432" xr:uid="{00000000-0005-0000-0000-000073090000}"/>
    <cellStyle name="Moneda 7 8" xfId="2433" xr:uid="{00000000-0005-0000-0000-000074090000}"/>
    <cellStyle name="Moneda 7 8 2" xfId="2434" xr:uid="{00000000-0005-0000-0000-000075090000}"/>
    <cellStyle name="Moneda 7 9" xfId="2435" xr:uid="{00000000-0005-0000-0000-000076090000}"/>
    <cellStyle name="Moneda 7 9 2" xfId="2436" xr:uid="{00000000-0005-0000-0000-000077090000}"/>
    <cellStyle name="Moneda 8" xfId="2437" xr:uid="{00000000-0005-0000-0000-000078090000}"/>
    <cellStyle name="Moneda 8 10" xfId="2438" xr:uid="{00000000-0005-0000-0000-000079090000}"/>
    <cellStyle name="Moneda 8 10 2" xfId="2439" xr:uid="{00000000-0005-0000-0000-00007A090000}"/>
    <cellStyle name="Moneda 8 11" xfId="2440" xr:uid="{00000000-0005-0000-0000-00007B090000}"/>
    <cellStyle name="Moneda 8 11 2" xfId="2441" xr:uid="{00000000-0005-0000-0000-00007C090000}"/>
    <cellStyle name="Moneda 8 12" xfId="2442" xr:uid="{00000000-0005-0000-0000-00007D090000}"/>
    <cellStyle name="Moneda 8 13" xfId="2443" xr:uid="{00000000-0005-0000-0000-00007E090000}"/>
    <cellStyle name="Moneda 8 2" xfId="2444" xr:uid="{00000000-0005-0000-0000-00007F090000}"/>
    <cellStyle name="Moneda 8 2 10" xfId="2445" xr:uid="{00000000-0005-0000-0000-000080090000}"/>
    <cellStyle name="Moneda 8 2 11" xfId="2446" xr:uid="{00000000-0005-0000-0000-000081090000}"/>
    <cellStyle name="Moneda 8 2 2" xfId="2447" xr:uid="{00000000-0005-0000-0000-000082090000}"/>
    <cellStyle name="Moneda 8 2 2 2" xfId="2448" xr:uid="{00000000-0005-0000-0000-000083090000}"/>
    <cellStyle name="Moneda 8 2 2 2 2" xfId="2449" xr:uid="{00000000-0005-0000-0000-000084090000}"/>
    <cellStyle name="Moneda 8 2 2 2 2 2" xfId="2450" xr:uid="{00000000-0005-0000-0000-000085090000}"/>
    <cellStyle name="Moneda 8 2 2 2 2 2 2" xfId="2451" xr:uid="{00000000-0005-0000-0000-000086090000}"/>
    <cellStyle name="Moneda 8 2 2 2 2 3" xfId="2452" xr:uid="{00000000-0005-0000-0000-000087090000}"/>
    <cellStyle name="Moneda 8 2 2 2 2 3 2" xfId="2453" xr:uid="{00000000-0005-0000-0000-000088090000}"/>
    <cellStyle name="Moneda 8 2 2 2 2 4" xfId="2454" xr:uid="{00000000-0005-0000-0000-000089090000}"/>
    <cellStyle name="Moneda 8 2 2 2 2 4 2" xfId="2455" xr:uid="{00000000-0005-0000-0000-00008A090000}"/>
    <cellStyle name="Moneda 8 2 2 2 2 5" xfId="2456" xr:uid="{00000000-0005-0000-0000-00008B090000}"/>
    <cellStyle name="Moneda 8 2 2 2 3" xfId="2457" xr:uid="{00000000-0005-0000-0000-00008C090000}"/>
    <cellStyle name="Moneda 8 2 2 2 3 2" xfId="2458" xr:uid="{00000000-0005-0000-0000-00008D090000}"/>
    <cellStyle name="Moneda 8 2 2 2 4" xfId="2459" xr:uid="{00000000-0005-0000-0000-00008E090000}"/>
    <cellStyle name="Moneda 8 2 2 2 4 2" xfId="2460" xr:uid="{00000000-0005-0000-0000-00008F090000}"/>
    <cellStyle name="Moneda 8 2 2 2 5" xfId="2461" xr:uid="{00000000-0005-0000-0000-000090090000}"/>
    <cellStyle name="Moneda 8 2 2 2 5 2" xfId="2462" xr:uid="{00000000-0005-0000-0000-000091090000}"/>
    <cellStyle name="Moneda 8 2 2 2 6" xfId="2463" xr:uid="{00000000-0005-0000-0000-000092090000}"/>
    <cellStyle name="Moneda 8 2 2 3" xfId="2464" xr:uid="{00000000-0005-0000-0000-000093090000}"/>
    <cellStyle name="Moneda 8 2 2 3 2" xfId="2465" xr:uid="{00000000-0005-0000-0000-000094090000}"/>
    <cellStyle name="Moneda 8 2 2 3 2 2" xfId="2466" xr:uid="{00000000-0005-0000-0000-000095090000}"/>
    <cellStyle name="Moneda 8 2 2 3 3" xfId="2467" xr:uid="{00000000-0005-0000-0000-000096090000}"/>
    <cellStyle name="Moneda 8 2 2 3 3 2" xfId="2468" xr:uid="{00000000-0005-0000-0000-000097090000}"/>
    <cellStyle name="Moneda 8 2 2 3 4" xfId="2469" xr:uid="{00000000-0005-0000-0000-000098090000}"/>
    <cellStyle name="Moneda 8 2 2 3 4 2" xfId="2470" xr:uid="{00000000-0005-0000-0000-000099090000}"/>
    <cellStyle name="Moneda 8 2 2 3 5" xfId="2471" xr:uid="{00000000-0005-0000-0000-00009A090000}"/>
    <cellStyle name="Moneda 8 2 2 4" xfId="2472" xr:uid="{00000000-0005-0000-0000-00009B090000}"/>
    <cellStyle name="Moneda 8 2 2 4 2" xfId="2473" xr:uid="{00000000-0005-0000-0000-00009C090000}"/>
    <cellStyle name="Moneda 8 2 2 5" xfId="2474" xr:uid="{00000000-0005-0000-0000-00009D090000}"/>
    <cellStyle name="Moneda 8 2 2 5 2" xfId="2475" xr:uid="{00000000-0005-0000-0000-00009E090000}"/>
    <cellStyle name="Moneda 8 2 2 6" xfId="2476" xr:uid="{00000000-0005-0000-0000-00009F090000}"/>
    <cellStyle name="Moneda 8 2 2 6 2" xfId="2477" xr:uid="{00000000-0005-0000-0000-0000A0090000}"/>
    <cellStyle name="Moneda 8 2 2 7" xfId="2478" xr:uid="{00000000-0005-0000-0000-0000A1090000}"/>
    <cellStyle name="Moneda 8 2 3" xfId="2479" xr:uid="{00000000-0005-0000-0000-0000A2090000}"/>
    <cellStyle name="Moneda 8 2 3 2" xfId="2480" xr:uid="{00000000-0005-0000-0000-0000A3090000}"/>
    <cellStyle name="Moneda 8 2 3 2 2" xfId="2481" xr:uid="{00000000-0005-0000-0000-0000A4090000}"/>
    <cellStyle name="Moneda 8 2 3 2 2 2" xfId="2482" xr:uid="{00000000-0005-0000-0000-0000A5090000}"/>
    <cellStyle name="Moneda 8 2 3 2 2 2 2" xfId="2483" xr:uid="{00000000-0005-0000-0000-0000A6090000}"/>
    <cellStyle name="Moneda 8 2 3 2 2 3" xfId="2484" xr:uid="{00000000-0005-0000-0000-0000A7090000}"/>
    <cellStyle name="Moneda 8 2 3 2 2 3 2" xfId="2485" xr:uid="{00000000-0005-0000-0000-0000A8090000}"/>
    <cellStyle name="Moneda 8 2 3 2 2 4" xfId="2486" xr:uid="{00000000-0005-0000-0000-0000A9090000}"/>
    <cellStyle name="Moneda 8 2 3 2 2 4 2" xfId="2487" xr:uid="{00000000-0005-0000-0000-0000AA090000}"/>
    <cellStyle name="Moneda 8 2 3 2 2 5" xfId="2488" xr:uid="{00000000-0005-0000-0000-0000AB090000}"/>
    <cellStyle name="Moneda 8 2 3 2 3" xfId="2489" xr:uid="{00000000-0005-0000-0000-0000AC090000}"/>
    <cellStyle name="Moneda 8 2 3 2 3 2" xfId="2490" xr:uid="{00000000-0005-0000-0000-0000AD090000}"/>
    <cellStyle name="Moneda 8 2 3 2 4" xfId="2491" xr:uid="{00000000-0005-0000-0000-0000AE090000}"/>
    <cellStyle name="Moneda 8 2 3 2 4 2" xfId="2492" xr:uid="{00000000-0005-0000-0000-0000AF090000}"/>
    <cellStyle name="Moneda 8 2 3 2 5" xfId="2493" xr:uid="{00000000-0005-0000-0000-0000B0090000}"/>
    <cellStyle name="Moneda 8 2 3 2 5 2" xfId="2494" xr:uid="{00000000-0005-0000-0000-0000B1090000}"/>
    <cellStyle name="Moneda 8 2 3 2 6" xfId="2495" xr:uid="{00000000-0005-0000-0000-0000B2090000}"/>
    <cellStyle name="Moneda 8 2 3 3" xfId="2496" xr:uid="{00000000-0005-0000-0000-0000B3090000}"/>
    <cellStyle name="Moneda 8 2 3 3 2" xfId="2497" xr:uid="{00000000-0005-0000-0000-0000B4090000}"/>
    <cellStyle name="Moneda 8 2 3 3 2 2" xfId="2498" xr:uid="{00000000-0005-0000-0000-0000B5090000}"/>
    <cellStyle name="Moneda 8 2 3 3 3" xfId="2499" xr:uid="{00000000-0005-0000-0000-0000B6090000}"/>
    <cellStyle name="Moneda 8 2 3 3 3 2" xfId="2500" xr:uid="{00000000-0005-0000-0000-0000B7090000}"/>
    <cellStyle name="Moneda 8 2 3 3 4" xfId="2501" xr:uid="{00000000-0005-0000-0000-0000B8090000}"/>
    <cellStyle name="Moneda 8 2 3 3 4 2" xfId="2502" xr:uid="{00000000-0005-0000-0000-0000B9090000}"/>
    <cellStyle name="Moneda 8 2 3 3 5" xfId="2503" xr:uid="{00000000-0005-0000-0000-0000BA090000}"/>
    <cellStyle name="Moneda 8 2 3 4" xfId="2504" xr:uid="{00000000-0005-0000-0000-0000BB090000}"/>
    <cellStyle name="Moneda 8 2 3 4 2" xfId="2505" xr:uid="{00000000-0005-0000-0000-0000BC090000}"/>
    <cellStyle name="Moneda 8 2 3 5" xfId="2506" xr:uid="{00000000-0005-0000-0000-0000BD090000}"/>
    <cellStyle name="Moneda 8 2 3 5 2" xfId="2507" xr:uid="{00000000-0005-0000-0000-0000BE090000}"/>
    <cellStyle name="Moneda 8 2 3 6" xfId="2508" xr:uid="{00000000-0005-0000-0000-0000BF090000}"/>
    <cellStyle name="Moneda 8 2 3 6 2" xfId="2509" xr:uid="{00000000-0005-0000-0000-0000C0090000}"/>
    <cellStyle name="Moneda 8 2 3 7" xfId="2510" xr:uid="{00000000-0005-0000-0000-0000C1090000}"/>
    <cellStyle name="Moneda 8 2 4" xfId="2511" xr:uid="{00000000-0005-0000-0000-0000C2090000}"/>
    <cellStyle name="Moneda 8 2 4 2" xfId="2512" xr:uid="{00000000-0005-0000-0000-0000C3090000}"/>
    <cellStyle name="Moneda 8 2 4 2 2" xfId="2513" xr:uid="{00000000-0005-0000-0000-0000C4090000}"/>
    <cellStyle name="Moneda 8 2 4 2 2 2" xfId="2514" xr:uid="{00000000-0005-0000-0000-0000C5090000}"/>
    <cellStyle name="Moneda 8 2 4 2 2 2 2" xfId="2515" xr:uid="{00000000-0005-0000-0000-0000C6090000}"/>
    <cellStyle name="Moneda 8 2 4 2 2 3" xfId="2516" xr:uid="{00000000-0005-0000-0000-0000C7090000}"/>
    <cellStyle name="Moneda 8 2 4 2 2 3 2" xfId="2517" xr:uid="{00000000-0005-0000-0000-0000C8090000}"/>
    <cellStyle name="Moneda 8 2 4 2 2 4" xfId="2518" xr:uid="{00000000-0005-0000-0000-0000C9090000}"/>
    <cellStyle name="Moneda 8 2 4 2 2 4 2" xfId="2519" xr:uid="{00000000-0005-0000-0000-0000CA090000}"/>
    <cellStyle name="Moneda 8 2 4 2 2 5" xfId="2520" xr:uid="{00000000-0005-0000-0000-0000CB090000}"/>
    <cellStyle name="Moneda 8 2 4 2 3" xfId="2521" xr:uid="{00000000-0005-0000-0000-0000CC090000}"/>
    <cellStyle name="Moneda 8 2 4 2 3 2" xfId="2522" xr:uid="{00000000-0005-0000-0000-0000CD090000}"/>
    <cellStyle name="Moneda 8 2 4 2 4" xfId="2523" xr:uid="{00000000-0005-0000-0000-0000CE090000}"/>
    <cellStyle name="Moneda 8 2 4 2 4 2" xfId="2524" xr:uid="{00000000-0005-0000-0000-0000CF090000}"/>
    <cellStyle name="Moneda 8 2 4 2 5" xfId="2525" xr:uid="{00000000-0005-0000-0000-0000D0090000}"/>
    <cellStyle name="Moneda 8 2 4 2 5 2" xfId="2526" xr:uid="{00000000-0005-0000-0000-0000D1090000}"/>
    <cellStyle name="Moneda 8 2 4 2 6" xfId="2527" xr:uid="{00000000-0005-0000-0000-0000D2090000}"/>
    <cellStyle name="Moneda 8 2 4 3" xfId="2528" xr:uid="{00000000-0005-0000-0000-0000D3090000}"/>
    <cellStyle name="Moneda 8 2 4 3 2" xfId="2529" xr:uid="{00000000-0005-0000-0000-0000D4090000}"/>
    <cellStyle name="Moneda 8 2 4 3 2 2" xfId="2530" xr:uid="{00000000-0005-0000-0000-0000D5090000}"/>
    <cellStyle name="Moneda 8 2 4 3 3" xfId="2531" xr:uid="{00000000-0005-0000-0000-0000D6090000}"/>
    <cellStyle name="Moneda 8 2 4 3 3 2" xfId="2532" xr:uid="{00000000-0005-0000-0000-0000D7090000}"/>
    <cellStyle name="Moneda 8 2 4 3 4" xfId="2533" xr:uid="{00000000-0005-0000-0000-0000D8090000}"/>
    <cellStyle name="Moneda 8 2 4 3 4 2" xfId="2534" xr:uid="{00000000-0005-0000-0000-0000D9090000}"/>
    <cellStyle name="Moneda 8 2 4 3 5" xfId="2535" xr:uid="{00000000-0005-0000-0000-0000DA090000}"/>
    <cellStyle name="Moneda 8 2 4 4" xfId="2536" xr:uid="{00000000-0005-0000-0000-0000DB090000}"/>
    <cellStyle name="Moneda 8 2 4 4 2" xfId="2537" xr:uid="{00000000-0005-0000-0000-0000DC090000}"/>
    <cellStyle name="Moneda 8 2 4 5" xfId="2538" xr:uid="{00000000-0005-0000-0000-0000DD090000}"/>
    <cellStyle name="Moneda 8 2 4 5 2" xfId="2539" xr:uid="{00000000-0005-0000-0000-0000DE090000}"/>
    <cellStyle name="Moneda 8 2 4 6" xfId="2540" xr:uid="{00000000-0005-0000-0000-0000DF090000}"/>
    <cellStyle name="Moneda 8 2 4 6 2" xfId="2541" xr:uid="{00000000-0005-0000-0000-0000E0090000}"/>
    <cellStyle name="Moneda 8 2 4 7" xfId="2542" xr:uid="{00000000-0005-0000-0000-0000E1090000}"/>
    <cellStyle name="Moneda 8 2 5" xfId="2543" xr:uid="{00000000-0005-0000-0000-0000E2090000}"/>
    <cellStyle name="Moneda 8 2 5 2" xfId="2544" xr:uid="{00000000-0005-0000-0000-0000E3090000}"/>
    <cellStyle name="Moneda 8 2 5 2 2" xfId="2545" xr:uid="{00000000-0005-0000-0000-0000E4090000}"/>
    <cellStyle name="Moneda 8 2 5 2 2 2" xfId="2546" xr:uid="{00000000-0005-0000-0000-0000E5090000}"/>
    <cellStyle name="Moneda 8 2 5 2 3" xfId="2547" xr:uid="{00000000-0005-0000-0000-0000E6090000}"/>
    <cellStyle name="Moneda 8 2 5 2 3 2" xfId="2548" xr:uid="{00000000-0005-0000-0000-0000E7090000}"/>
    <cellStyle name="Moneda 8 2 5 2 4" xfId="2549" xr:uid="{00000000-0005-0000-0000-0000E8090000}"/>
    <cellStyle name="Moneda 8 2 5 2 4 2" xfId="2550" xr:uid="{00000000-0005-0000-0000-0000E9090000}"/>
    <cellStyle name="Moneda 8 2 5 2 5" xfId="2551" xr:uid="{00000000-0005-0000-0000-0000EA090000}"/>
    <cellStyle name="Moneda 8 2 5 3" xfId="2552" xr:uid="{00000000-0005-0000-0000-0000EB090000}"/>
    <cellStyle name="Moneda 8 2 5 3 2" xfId="2553" xr:uid="{00000000-0005-0000-0000-0000EC090000}"/>
    <cellStyle name="Moneda 8 2 5 4" xfId="2554" xr:uid="{00000000-0005-0000-0000-0000ED090000}"/>
    <cellStyle name="Moneda 8 2 5 4 2" xfId="2555" xr:uid="{00000000-0005-0000-0000-0000EE090000}"/>
    <cellStyle name="Moneda 8 2 5 5" xfId="2556" xr:uid="{00000000-0005-0000-0000-0000EF090000}"/>
    <cellStyle name="Moneda 8 2 5 5 2" xfId="2557" xr:uid="{00000000-0005-0000-0000-0000F0090000}"/>
    <cellStyle name="Moneda 8 2 5 6" xfId="2558" xr:uid="{00000000-0005-0000-0000-0000F1090000}"/>
    <cellStyle name="Moneda 8 2 6" xfId="2559" xr:uid="{00000000-0005-0000-0000-0000F2090000}"/>
    <cellStyle name="Moneda 8 2 6 2" xfId="2560" xr:uid="{00000000-0005-0000-0000-0000F3090000}"/>
    <cellStyle name="Moneda 8 2 6 2 2" xfId="2561" xr:uid="{00000000-0005-0000-0000-0000F4090000}"/>
    <cellStyle name="Moneda 8 2 6 3" xfId="2562" xr:uid="{00000000-0005-0000-0000-0000F5090000}"/>
    <cellStyle name="Moneda 8 2 6 3 2" xfId="2563" xr:uid="{00000000-0005-0000-0000-0000F6090000}"/>
    <cellStyle name="Moneda 8 2 6 4" xfId="2564" xr:uid="{00000000-0005-0000-0000-0000F7090000}"/>
    <cellStyle name="Moneda 8 2 6 4 2" xfId="2565" xr:uid="{00000000-0005-0000-0000-0000F8090000}"/>
    <cellStyle name="Moneda 8 2 6 5" xfId="2566" xr:uid="{00000000-0005-0000-0000-0000F9090000}"/>
    <cellStyle name="Moneda 8 2 7" xfId="2567" xr:uid="{00000000-0005-0000-0000-0000FA090000}"/>
    <cellStyle name="Moneda 8 2 7 2" xfId="2568" xr:uid="{00000000-0005-0000-0000-0000FB090000}"/>
    <cellStyle name="Moneda 8 2 8" xfId="2569" xr:uid="{00000000-0005-0000-0000-0000FC090000}"/>
    <cellStyle name="Moneda 8 2 8 2" xfId="2570" xr:uid="{00000000-0005-0000-0000-0000FD090000}"/>
    <cellStyle name="Moneda 8 2 9" xfId="2571" xr:uid="{00000000-0005-0000-0000-0000FE090000}"/>
    <cellStyle name="Moneda 8 2 9 2" xfId="2572" xr:uid="{00000000-0005-0000-0000-0000FF090000}"/>
    <cellStyle name="Moneda 8 3" xfId="2573" xr:uid="{00000000-0005-0000-0000-0000000A0000}"/>
    <cellStyle name="Moneda 8 3 2" xfId="2574" xr:uid="{00000000-0005-0000-0000-0000010A0000}"/>
    <cellStyle name="Moneda 8 3 2 2" xfId="2575" xr:uid="{00000000-0005-0000-0000-0000020A0000}"/>
    <cellStyle name="Moneda 8 3 2 2 2" xfId="2576" xr:uid="{00000000-0005-0000-0000-0000030A0000}"/>
    <cellStyle name="Moneda 8 3 2 2 2 2" xfId="2577" xr:uid="{00000000-0005-0000-0000-0000040A0000}"/>
    <cellStyle name="Moneda 8 3 2 2 3" xfId="2578" xr:uid="{00000000-0005-0000-0000-0000050A0000}"/>
    <cellStyle name="Moneda 8 3 2 2 3 2" xfId="2579" xr:uid="{00000000-0005-0000-0000-0000060A0000}"/>
    <cellStyle name="Moneda 8 3 2 2 4" xfId="2580" xr:uid="{00000000-0005-0000-0000-0000070A0000}"/>
    <cellStyle name="Moneda 8 3 2 2 4 2" xfId="2581" xr:uid="{00000000-0005-0000-0000-0000080A0000}"/>
    <cellStyle name="Moneda 8 3 2 2 5" xfId="2582" xr:uid="{00000000-0005-0000-0000-0000090A0000}"/>
    <cellStyle name="Moneda 8 3 2 3" xfId="2583" xr:uid="{00000000-0005-0000-0000-00000A0A0000}"/>
    <cellStyle name="Moneda 8 3 2 3 2" xfId="2584" xr:uid="{00000000-0005-0000-0000-00000B0A0000}"/>
    <cellStyle name="Moneda 8 3 2 4" xfId="2585" xr:uid="{00000000-0005-0000-0000-00000C0A0000}"/>
    <cellStyle name="Moneda 8 3 2 4 2" xfId="2586" xr:uid="{00000000-0005-0000-0000-00000D0A0000}"/>
    <cellStyle name="Moneda 8 3 2 5" xfId="2587" xr:uid="{00000000-0005-0000-0000-00000E0A0000}"/>
    <cellStyle name="Moneda 8 3 2 5 2" xfId="2588" xr:uid="{00000000-0005-0000-0000-00000F0A0000}"/>
    <cellStyle name="Moneda 8 3 2 6" xfId="2589" xr:uid="{00000000-0005-0000-0000-0000100A0000}"/>
    <cellStyle name="Moneda 8 3 3" xfId="2590" xr:uid="{00000000-0005-0000-0000-0000110A0000}"/>
    <cellStyle name="Moneda 8 3 3 2" xfId="2591" xr:uid="{00000000-0005-0000-0000-0000120A0000}"/>
    <cellStyle name="Moneda 8 3 3 2 2" xfId="2592" xr:uid="{00000000-0005-0000-0000-0000130A0000}"/>
    <cellStyle name="Moneda 8 3 3 3" xfId="2593" xr:uid="{00000000-0005-0000-0000-0000140A0000}"/>
    <cellStyle name="Moneda 8 3 3 3 2" xfId="2594" xr:uid="{00000000-0005-0000-0000-0000150A0000}"/>
    <cellStyle name="Moneda 8 3 3 4" xfId="2595" xr:uid="{00000000-0005-0000-0000-0000160A0000}"/>
    <cellStyle name="Moneda 8 3 3 4 2" xfId="2596" xr:uid="{00000000-0005-0000-0000-0000170A0000}"/>
    <cellStyle name="Moneda 8 3 3 5" xfId="2597" xr:uid="{00000000-0005-0000-0000-0000180A0000}"/>
    <cellStyle name="Moneda 8 3 4" xfId="2598" xr:uid="{00000000-0005-0000-0000-0000190A0000}"/>
    <cellStyle name="Moneda 8 3 4 2" xfId="2599" xr:uid="{00000000-0005-0000-0000-00001A0A0000}"/>
    <cellStyle name="Moneda 8 3 5" xfId="2600" xr:uid="{00000000-0005-0000-0000-00001B0A0000}"/>
    <cellStyle name="Moneda 8 3 5 2" xfId="2601" xr:uid="{00000000-0005-0000-0000-00001C0A0000}"/>
    <cellStyle name="Moneda 8 3 6" xfId="2602" xr:uid="{00000000-0005-0000-0000-00001D0A0000}"/>
    <cellStyle name="Moneda 8 3 6 2" xfId="2603" xr:uid="{00000000-0005-0000-0000-00001E0A0000}"/>
    <cellStyle name="Moneda 8 3 7" xfId="2604" xr:uid="{00000000-0005-0000-0000-00001F0A0000}"/>
    <cellStyle name="Moneda 8 4" xfId="2605" xr:uid="{00000000-0005-0000-0000-0000200A0000}"/>
    <cellStyle name="Moneda 8 4 2" xfId="2606" xr:uid="{00000000-0005-0000-0000-0000210A0000}"/>
    <cellStyle name="Moneda 8 4 2 2" xfId="2607" xr:uid="{00000000-0005-0000-0000-0000220A0000}"/>
    <cellStyle name="Moneda 8 4 2 2 2" xfId="2608" xr:uid="{00000000-0005-0000-0000-0000230A0000}"/>
    <cellStyle name="Moneda 8 4 2 2 2 2" xfId="2609" xr:uid="{00000000-0005-0000-0000-0000240A0000}"/>
    <cellStyle name="Moneda 8 4 2 2 3" xfId="2610" xr:uid="{00000000-0005-0000-0000-0000250A0000}"/>
    <cellStyle name="Moneda 8 4 2 2 3 2" xfId="2611" xr:uid="{00000000-0005-0000-0000-0000260A0000}"/>
    <cellStyle name="Moneda 8 4 2 2 4" xfId="2612" xr:uid="{00000000-0005-0000-0000-0000270A0000}"/>
    <cellStyle name="Moneda 8 4 2 2 4 2" xfId="2613" xr:uid="{00000000-0005-0000-0000-0000280A0000}"/>
    <cellStyle name="Moneda 8 4 2 2 5" xfId="2614" xr:uid="{00000000-0005-0000-0000-0000290A0000}"/>
    <cellStyle name="Moneda 8 4 2 3" xfId="2615" xr:uid="{00000000-0005-0000-0000-00002A0A0000}"/>
    <cellStyle name="Moneda 8 4 2 3 2" xfId="2616" xr:uid="{00000000-0005-0000-0000-00002B0A0000}"/>
    <cellStyle name="Moneda 8 4 2 4" xfId="2617" xr:uid="{00000000-0005-0000-0000-00002C0A0000}"/>
    <cellStyle name="Moneda 8 4 2 4 2" xfId="2618" xr:uid="{00000000-0005-0000-0000-00002D0A0000}"/>
    <cellStyle name="Moneda 8 4 2 5" xfId="2619" xr:uid="{00000000-0005-0000-0000-00002E0A0000}"/>
    <cellStyle name="Moneda 8 4 2 5 2" xfId="2620" xr:uid="{00000000-0005-0000-0000-00002F0A0000}"/>
    <cellStyle name="Moneda 8 4 2 6" xfId="2621" xr:uid="{00000000-0005-0000-0000-0000300A0000}"/>
    <cellStyle name="Moneda 8 4 3" xfId="2622" xr:uid="{00000000-0005-0000-0000-0000310A0000}"/>
    <cellStyle name="Moneda 8 4 3 2" xfId="2623" xr:uid="{00000000-0005-0000-0000-0000320A0000}"/>
    <cellStyle name="Moneda 8 4 3 2 2" xfId="2624" xr:uid="{00000000-0005-0000-0000-0000330A0000}"/>
    <cellStyle name="Moneda 8 4 3 3" xfId="2625" xr:uid="{00000000-0005-0000-0000-0000340A0000}"/>
    <cellStyle name="Moneda 8 4 3 3 2" xfId="2626" xr:uid="{00000000-0005-0000-0000-0000350A0000}"/>
    <cellStyle name="Moneda 8 4 3 4" xfId="2627" xr:uid="{00000000-0005-0000-0000-0000360A0000}"/>
    <cellStyle name="Moneda 8 4 3 4 2" xfId="2628" xr:uid="{00000000-0005-0000-0000-0000370A0000}"/>
    <cellStyle name="Moneda 8 4 3 5" xfId="2629" xr:uid="{00000000-0005-0000-0000-0000380A0000}"/>
    <cellStyle name="Moneda 8 4 4" xfId="2630" xr:uid="{00000000-0005-0000-0000-0000390A0000}"/>
    <cellStyle name="Moneda 8 4 4 2" xfId="2631" xr:uid="{00000000-0005-0000-0000-00003A0A0000}"/>
    <cellStyle name="Moneda 8 4 5" xfId="2632" xr:uid="{00000000-0005-0000-0000-00003B0A0000}"/>
    <cellStyle name="Moneda 8 4 5 2" xfId="2633" xr:uid="{00000000-0005-0000-0000-00003C0A0000}"/>
    <cellStyle name="Moneda 8 4 6" xfId="2634" xr:uid="{00000000-0005-0000-0000-00003D0A0000}"/>
    <cellStyle name="Moneda 8 4 6 2" xfId="2635" xr:uid="{00000000-0005-0000-0000-00003E0A0000}"/>
    <cellStyle name="Moneda 8 4 7" xfId="2636" xr:uid="{00000000-0005-0000-0000-00003F0A0000}"/>
    <cellStyle name="Moneda 8 5" xfId="2637" xr:uid="{00000000-0005-0000-0000-0000400A0000}"/>
    <cellStyle name="Moneda 8 5 2" xfId="2638" xr:uid="{00000000-0005-0000-0000-0000410A0000}"/>
    <cellStyle name="Moneda 8 5 2 2" xfId="2639" xr:uid="{00000000-0005-0000-0000-0000420A0000}"/>
    <cellStyle name="Moneda 8 5 2 2 2" xfId="2640" xr:uid="{00000000-0005-0000-0000-0000430A0000}"/>
    <cellStyle name="Moneda 8 5 2 2 2 2" xfId="2641" xr:uid="{00000000-0005-0000-0000-0000440A0000}"/>
    <cellStyle name="Moneda 8 5 2 2 3" xfId="2642" xr:uid="{00000000-0005-0000-0000-0000450A0000}"/>
    <cellStyle name="Moneda 8 5 2 2 3 2" xfId="2643" xr:uid="{00000000-0005-0000-0000-0000460A0000}"/>
    <cellStyle name="Moneda 8 5 2 2 4" xfId="2644" xr:uid="{00000000-0005-0000-0000-0000470A0000}"/>
    <cellStyle name="Moneda 8 5 2 2 4 2" xfId="2645" xr:uid="{00000000-0005-0000-0000-0000480A0000}"/>
    <cellStyle name="Moneda 8 5 2 2 5" xfId="2646" xr:uid="{00000000-0005-0000-0000-0000490A0000}"/>
    <cellStyle name="Moneda 8 5 2 3" xfId="2647" xr:uid="{00000000-0005-0000-0000-00004A0A0000}"/>
    <cellStyle name="Moneda 8 5 2 3 2" xfId="2648" xr:uid="{00000000-0005-0000-0000-00004B0A0000}"/>
    <cellStyle name="Moneda 8 5 2 4" xfId="2649" xr:uid="{00000000-0005-0000-0000-00004C0A0000}"/>
    <cellStyle name="Moneda 8 5 2 4 2" xfId="2650" xr:uid="{00000000-0005-0000-0000-00004D0A0000}"/>
    <cellStyle name="Moneda 8 5 2 5" xfId="2651" xr:uid="{00000000-0005-0000-0000-00004E0A0000}"/>
    <cellStyle name="Moneda 8 5 2 5 2" xfId="2652" xr:uid="{00000000-0005-0000-0000-00004F0A0000}"/>
    <cellStyle name="Moneda 8 5 2 6" xfId="2653" xr:uid="{00000000-0005-0000-0000-0000500A0000}"/>
    <cellStyle name="Moneda 8 5 3" xfId="2654" xr:uid="{00000000-0005-0000-0000-0000510A0000}"/>
    <cellStyle name="Moneda 8 5 3 2" xfId="2655" xr:uid="{00000000-0005-0000-0000-0000520A0000}"/>
    <cellStyle name="Moneda 8 5 3 2 2" xfId="2656" xr:uid="{00000000-0005-0000-0000-0000530A0000}"/>
    <cellStyle name="Moneda 8 5 3 3" xfId="2657" xr:uid="{00000000-0005-0000-0000-0000540A0000}"/>
    <cellStyle name="Moneda 8 5 3 3 2" xfId="2658" xr:uid="{00000000-0005-0000-0000-0000550A0000}"/>
    <cellStyle name="Moneda 8 5 3 4" xfId="2659" xr:uid="{00000000-0005-0000-0000-0000560A0000}"/>
    <cellStyle name="Moneda 8 5 3 4 2" xfId="2660" xr:uid="{00000000-0005-0000-0000-0000570A0000}"/>
    <cellStyle name="Moneda 8 5 3 5" xfId="2661" xr:uid="{00000000-0005-0000-0000-0000580A0000}"/>
    <cellStyle name="Moneda 8 5 4" xfId="2662" xr:uid="{00000000-0005-0000-0000-0000590A0000}"/>
    <cellStyle name="Moneda 8 5 4 2" xfId="2663" xr:uid="{00000000-0005-0000-0000-00005A0A0000}"/>
    <cellStyle name="Moneda 8 5 5" xfId="2664" xr:uid="{00000000-0005-0000-0000-00005B0A0000}"/>
    <cellStyle name="Moneda 8 5 5 2" xfId="2665" xr:uid="{00000000-0005-0000-0000-00005C0A0000}"/>
    <cellStyle name="Moneda 8 5 6" xfId="2666" xr:uid="{00000000-0005-0000-0000-00005D0A0000}"/>
    <cellStyle name="Moneda 8 5 6 2" xfId="2667" xr:uid="{00000000-0005-0000-0000-00005E0A0000}"/>
    <cellStyle name="Moneda 8 5 7" xfId="2668" xr:uid="{00000000-0005-0000-0000-00005F0A0000}"/>
    <cellStyle name="Moneda 8 6" xfId="2669" xr:uid="{00000000-0005-0000-0000-0000600A0000}"/>
    <cellStyle name="Moneda 8 6 2" xfId="2670" xr:uid="{00000000-0005-0000-0000-0000610A0000}"/>
    <cellStyle name="Moneda 8 6 2 2" xfId="2671" xr:uid="{00000000-0005-0000-0000-0000620A0000}"/>
    <cellStyle name="Moneda 8 6 2 2 2" xfId="2672" xr:uid="{00000000-0005-0000-0000-0000630A0000}"/>
    <cellStyle name="Moneda 8 6 2 3" xfId="2673" xr:uid="{00000000-0005-0000-0000-0000640A0000}"/>
    <cellStyle name="Moneda 8 6 2 3 2" xfId="2674" xr:uid="{00000000-0005-0000-0000-0000650A0000}"/>
    <cellStyle name="Moneda 8 6 2 4" xfId="2675" xr:uid="{00000000-0005-0000-0000-0000660A0000}"/>
    <cellStyle name="Moneda 8 6 2 4 2" xfId="2676" xr:uid="{00000000-0005-0000-0000-0000670A0000}"/>
    <cellStyle name="Moneda 8 6 2 5" xfId="2677" xr:uid="{00000000-0005-0000-0000-0000680A0000}"/>
    <cellStyle name="Moneda 8 6 3" xfId="2678" xr:uid="{00000000-0005-0000-0000-0000690A0000}"/>
    <cellStyle name="Moneda 8 6 3 2" xfId="2679" xr:uid="{00000000-0005-0000-0000-00006A0A0000}"/>
    <cellStyle name="Moneda 8 6 4" xfId="2680" xr:uid="{00000000-0005-0000-0000-00006B0A0000}"/>
    <cellStyle name="Moneda 8 6 4 2" xfId="2681" xr:uid="{00000000-0005-0000-0000-00006C0A0000}"/>
    <cellStyle name="Moneda 8 6 5" xfId="2682" xr:uid="{00000000-0005-0000-0000-00006D0A0000}"/>
    <cellStyle name="Moneda 8 6 5 2" xfId="2683" xr:uid="{00000000-0005-0000-0000-00006E0A0000}"/>
    <cellStyle name="Moneda 8 6 6" xfId="2684" xr:uid="{00000000-0005-0000-0000-00006F0A0000}"/>
    <cellStyle name="Moneda 8 7" xfId="2685" xr:uid="{00000000-0005-0000-0000-0000700A0000}"/>
    <cellStyle name="Moneda 8 7 2" xfId="2686" xr:uid="{00000000-0005-0000-0000-0000710A0000}"/>
    <cellStyle name="Moneda 8 7 2 2" xfId="2687" xr:uid="{00000000-0005-0000-0000-0000720A0000}"/>
    <cellStyle name="Moneda 8 7 3" xfId="2688" xr:uid="{00000000-0005-0000-0000-0000730A0000}"/>
    <cellStyle name="Moneda 8 7 3 2" xfId="2689" xr:uid="{00000000-0005-0000-0000-0000740A0000}"/>
    <cellStyle name="Moneda 8 7 4" xfId="2690" xr:uid="{00000000-0005-0000-0000-0000750A0000}"/>
    <cellStyle name="Moneda 8 7 4 2" xfId="2691" xr:uid="{00000000-0005-0000-0000-0000760A0000}"/>
    <cellStyle name="Moneda 8 7 5" xfId="2692" xr:uid="{00000000-0005-0000-0000-0000770A0000}"/>
    <cellStyle name="Moneda 8 8" xfId="2693" xr:uid="{00000000-0005-0000-0000-0000780A0000}"/>
    <cellStyle name="Moneda 8 8 2" xfId="2694" xr:uid="{00000000-0005-0000-0000-0000790A0000}"/>
    <cellStyle name="Moneda 8 8 2 2" xfId="2695" xr:uid="{00000000-0005-0000-0000-00007A0A0000}"/>
    <cellStyle name="Moneda 8 8 3" xfId="2696" xr:uid="{00000000-0005-0000-0000-00007B0A0000}"/>
    <cellStyle name="Moneda 8 8 3 2" xfId="2697" xr:uid="{00000000-0005-0000-0000-00007C0A0000}"/>
    <cellStyle name="Moneda 8 8 4" xfId="2698" xr:uid="{00000000-0005-0000-0000-00007D0A0000}"/>
    <cellStyle name="Moneda 8 8 4 2" xfId="2699" xr:uid="{00000000-0005-0000-0000-00007E0A0000}"/>
    <cellStyle name="Moneda 8 8 5" xfId="2700" xr:uid="{00000000-0005-0000-0000-00007F0A0000}"/>
    <cellStyle name="Moneda 8 9" xfId="2701" xr:uid="{00000000-0005-0000-0000-0000800A0000}"/>
    <cellStyle name="Moneda 8 9 2" xfId="2702" xr:uid="{00000000-0005-0000-0000-0000810A0000}"/>
    <cellStyle name="Moneda 9" xfId="2703" xr:uid="{00000000-0005-0000-0000-0000820A0000}"/>
    <cellStyle name="Moneda 9 10" xfId="2704" xr:uid="{00000000-0005-0000-0000-0000830A0000}"/>
    <cellStyle name="Moneda 9 11" xfId="2705" xr:uid="{00000000-0005-0000-0000-0000840A0000}"/>
    <cellStyle name="Moneda 9 2" xfId="2706" xr:uid="{00000000-0005-0000-0000-0000850A0000}"/>
    <cellStyle name="Moneda 9 2 2" xfId="2707" xr:uid="{00000000-0005-0000-0000-0000860A0000}"/>
    <cellStyle name="Moneda 9 2 2 2" xfId="2708" xr:uid="{00000000-0005-0000-0000-0000870A0000}"/>
    <cellStyle name="Moneda 9 2 2 2 2" xfId="2709" xr:uid="{00000000-0005-0000-0000-0000880A0000}"/>
    <cellStyle name="Moneda 9 2 2 2 2 2" xfId="2710" xr:uid="{00000000-0005-0000-0000-0000890A0000}"/>
    <cellStyle name="Moneda 9 2 2 2 3" xfId="2711" xr:uid="{00000000-0005-0000-0000-00008A0A0000}"/>
    <cellStyle name="Moneda 9 2 2 2 3 2" xfId="2712" xr:uid="{00000000-0005-0000-0000-00008B0A0000}"/>
    <cellStyle name="Moneda 9 2 2 2 4" xfId="2713" xr:uid="{00000000-0005-0000-0000-00008C0A0000}"/>
    <cellStyle name="Moneda 9 2 2 2 4 2" xfId="2714" xr:uid="{00000000-0005-0000-0000-00008D0A0000}"/>
    <cellStyle name="Moneda 9 2 2 2 5" xfId="2715" xr:uid="{00000000-0005-0000-0000-00008E0A0000}"/>
    <cellStyle name="Moneda 9 2 2 3" xfId="2716" xr:uid="{00000000-0005-0000-0000-00008F0A0000}"/>
    <cellStyle name="Moneda 9 2 2 3 2" xfId="2717" xr:uid="{00000000-0005-0000-0000-0000900A0000}"/>
    <cellStyle name="Moneda 9 2 2 4" xfId="2718" xr:uid="{00000000-0005-0000-0000-0000910A0000}"/>
    <cellStyle name="Moneda 9 2 2 4 2" xfId="2719" xr:uid="{00000000-0005-0000-0000-0000920A0000}"/>
    <cellStyle name="Moneda 9 2 2 5" xfId="2720" xr:uid="{00000000-0005-0000-0000-0000930A0000}"/>
    <cellStyle name="Moneda 9 2 2 5 2" xfId="2721" xr:uid="{00000000-0005-0000-0000-0000940A0000}"/>
    <cellStyle name="Moneda 9 2 2 6" xfId="2722" xr:uid="{00000000-0005-0000-0000-0000950A0000}"/>
    <cellStyle name="Moneda 9 2 3" xfId="2723" xr:uid="{00000000-0005-0000-0000-0000960A0000}"/>
    <cellStyle name="Moneda 9 2 3 2" xfId="2724" xr:uid="{00000000-0005-0000-0000-0000970A0000}"/>
    <cellStyle name="Moneda 9 2 3 2 2" xfId="2725" xr:uid="{00000000-0005-0000-0000-0000980A0000}"/>
    <cellStyle name="Moneda 9 2 3 3" xfId="2726" xr:uid="{00000000-0005-0000-0000-0000990A0000}"/>
    <cellStyle name="Moneda 9 2 3 3 2" xfId="2727" xr:uid="{00000000-0005-0000-0000-00009A0A0000}"/>
    <cellStyle name="Moneda 9 2 3 4" xfId="2728" xr:uid="{00000000-0005-0000-0000-00009B0A0000}"/>
    <cellStyle name="Moneda 9 2 3 4 2" xfId="2729" xr:uid="{00000000-0005-0000-0000-00009C0A0000}"/>
    <cellStyle name="Moneda 9 2 3 5" xfId="2730" xr:uid="{00000000-0005-0000-0000-00009D0A0000}"/>
    <cellStyle name="Moneda 9 2 4" xfId="2731" xr:uid="{00000000-0005-0000-0000-00009E0A0000}"/>
    <cellStyle name="Moneda 9 2 4 2" xfId="2732" xr:uid="{00000000-0005-0000-0000-00009F0A0000}"/>
    <cellStyle name="Moneda 9 2 5" xfId="2733" xr:uid="{00000000-0005-0000-0000-0000A00A0000}"/>
    <cellStyle name="Moneda 9 2 5 2" xfId="2734" xr:uid="{00000000-0005-0000-0000-0000A10A0000}"/>
    <cellStyle name="Moneda 9 2 6" xfId="2735" xr:uid="{00000000-0005-0000-0000-0000A20A0000}"/>
    <cellStyle name="Moneda 9 2 6 2" xfId="2736" xr:uid="{00000000-0005-0000-0000-0000A30A0000}"/>
    <cellStyle name="Moneda 9 2 7" xfId="2737" xr:uid="{00000000-0005-0000-0000-0000A40A0000}"/>
    <cellStyle name="Moneda 9 2 8" xfId="2738" xr:uid="{00000000-0005-0000-0000-0000A50A0000}"/>
    <cellStyle name="Moneda 9 3" xfId="2739" xr:uid="{00000000-0005-0000-0000-0000A60A0000}"/>
    <cellStyle name="Moneda 9 3 2" xfId="2740" xr:uid="{00000000-0005-0000-0000-0000A70A0000}"/>
    <cellStyle name="Moneda 9 3 2 2" xfId="2741" xr:uid="{00000000-0005-0000-0000-0000A80A0000}"/>
    <cellStyle name="Moneda 9 3 2 2 2" xfId="2742" xr:uid="{00000000-0005-0000-0000-0000A90A0000}"/>
    <cellStyle name="Moneda 9 3 2 2 2 2" xfId="2743" xr:uid="{00000000-0005-0000-0000-0000AA0A0000}"/>
    <cellStyle name="Moneda 9 3 2 2 3" xfId="2744" xr:uid="{00000000-0005-0000-0000-0000AB0A0000}"/>
    <cellStyle name="Moneda 9 3 2 2 3 2" xfId="2745" xr:uid="{00000000-0005-0000-0000-0000AC0A0000}"/>
    <cellStyle name="Moneda 9 3 2 2 4" xfId="2746" xr:uid="{00000000-0005-0000-0000-0000AD0A0000}"/>
    <cellStyle name="Moneda 9 3 2 2 4 2" xfId="2747" xr:uid="{00000000-0005-0000-0000-0000AE0A0000}"/>
    <cellStyle name="Moneda 9 3 2 2 5" xfId="2748" xr:uid="{00000000-0005-0000-0000-0000AF0A0000}"/>
    <cellStyle name="Moneda 9 3 2 3" xfId="2749" xr:uid="{00000000-0005-0000-0000-0000B00A0000}"/>
    <cellStyle name="Moneda 9 3 2 3 2" xfId="2750" xr:uid="{00000000-0005-0000-0000-0000B10A0000}"/>
    <cellStyle name="Moneda 9 3 2 4" xfId="2751" xr:uid="{00000000-0005-0000-0000-0000B20A0000}"/>
    <cellStyle name="Moneda 9 3 2 4 2" xfId="2752" xr:uid="{00000000-0005-0000-0000-0000B30A0000}"/>
    <cellStyle name="Moneda 9 3 2 5" xfId="2753" xr:uid="{00000000-0005-0000-0000-0000B40A0000}"/>
    <cellStyle name="Moneda 9 3 2 5 2" xfId="2754" xr:uid="{00000000-0005-0000-0000-0000B50A0000}"/>
    <cellStyle name="Moneda 9 3 2 6" xfId="2755" xr:uid="{00000000-0005-0000-0000-0000B60A0000}"/>
    <cellStyle name="Moneda 9 3 3" xfId="2756" xr:uid="{00000000-0005-0000-0000-0000B70A0000}"/>
    <cellStyle name="Moneda 9 3 3 2" xfId="2757" xr:uid="{00000000-0005-0000-0000-0000B80A0000}"/>
    <cellStyle name="Moneda 9 3 3 2 2" xfId="2758" xr:uid="{00000000-0005-0000-0000-0000B90A0000}"/>
    <cellStyle name="Moneda 9 3 3 3" xfId="2759" xr:uid="{00000000-0005-0000-0000-0000BA0A0000}"/>
    <cellStyle name="Moneda 9 3 3 3 2" xfId="2760" xr:uid="{00000000-0005-0000-0000-0000BB0A0000}"/>
    <cellStyle name="Moneda 9 3 3 4" xfId="2761" xr:uid="{00000000-0005-0000-0000-0000BC0A0000}"/>
    <cellStyle name="Moneda 9 3 3 4 2" xfId="2762" xr:uid="{00000000-0005-0000-0000-0000BD0A0000}"/>
    <cellStyle name="Moneda 9 3 3 5" xfId="2763" xr:uid="{00000000-0005-0000-0000-0000BE0A0000}"/>
    <cellStyle name="Moneda 9 3 4" xfId="2764" xr:uid="{00000000-0005-0000-0000-0000BF0A0000}"/>
    <cellStyle name="Moneda 9 3 4 2" xfId="2765" xr:uid="{00000000-0005-0000-0000-0000C00A0000}"/>
    <cellStyle name="Moneda 9 3 5" xfId="2766" xr:uid="{00000000-0005-0000-0000-0000C10A0000}"/>
    <cellStyle name="Moneda 9 3 5 2" xfId="2767" xr:uid="{00000000-0005-0000-0000-0000C20A0000}"/>
    <cellStyle name="Moneda 9 3 6" xfId="2768" xr:uid="{00000000-0005-0000-0000-0000C30A0000}"/>
    <cellStyle name="Moneda 9 3 6 2" xfId="2769" xr:uid="{00000000-0005-0000-0000-0000C40A0000}"/>
    <cellStyle name="Moneda 9 3 7" xfId="2770" xr:uid="{00000000-0005-0000-0000-0000C50A0000}"/>
    <cellStyle name="Moneda 9 4" xfId="2771" xr:uid="{00000000-0005-0000-0000-0000C60A0000}"/>
    <cellStyle name="Moneda 9 4 2" xfId="2772" xr:uid="{00000000-0005-0000-0000-0000C70A0000}"/>
    <cellStyle name="Moneda 9 4 2 2" xfId="2773" xr:uid="{00000000-0005-0000-0000-0000C80A0000}"/>
    <cellStyle name="Moneda 9 4 2 2 2" xfId="2774" xr:uid="{00000000-0005-0000-0000-0000C90A0000}"/>
    <cellStyle name="Moneda 9 4 2 2 2 2" xfId="2775" xr:uid="{00000000-0005-0000-0000-0000CA0A0000}"/>
    <cellStyle name="Moneda 9 4 2 2 3" xfId="2776" xr:uid="{00000000-0005-0000-0000-0000CB0A0000}"/>
    <cellStyle name="Moneda 9 4 2 2 3 2" xfId="2777" xr:uid="{00000000-0005-0000-0000-0000CC0A0000}"/>
    <cellStyle name="Moneda 9 4 2 2 4" xfId="2778" xr:uid="{00000000-0005-0000-0000-0000CD0A0000}"/>
    <cellStyle name="Moneda 9 4 2 2 4 2" xfId="2779" xr:uid="{00000000-0005-0000-0000-0000CE0A0000}"/>
    <cellStyle name="Moneda 9 4 2 2 5" xfId="2780" xr:uid="{00000000-0005-0000-0000-0000CF0A0000}"/>
    <cellStyle name="Moneda 9 4 2 3" xfId="2781" xr:uid="{00000000-0005-0000-0000-0000D00A0000}"/>
    <cellStyle name="Moneda 9 4 2 3 2" xfId="2782" xr:uid="{00000000-0005-0000-0000-0000D10A0000}"/>
    <cellStyle name="Moneda 9 4 2 4" xfId="2783" xr:uid="{00000000-0005-0000-0000-0000D20A0000}"/>
    <cellStyle name="Moneda 9 4 2 4 2" xfId="2784" xr:uid="{00000000-0005-0000-0000-0000D30A0000}"/>
    <cellStyle name="Moneda 9 4 2 5" xfId="2785" xr:uid="{00000000-0005-0000-0000-0000D40A0000}"/>
    <cellStyle name="Moneda 9 4 2 5 2" xfId="2786" xr:uid="{00000000-0005-0000-0000-0000D50A0000}"/>
    <cellStyle name="Moneda 9 4 2 6" xfId="2787" xr:uid="{00000000-0005-0000-0000-0000D60A0000}"/>
    <cellStyle name="Moneda 9 4 3" xfId="2788" xr:uid="{00000000-0005-0000-0000-0000D70A0000}"/>
    <cellStyle name="Moneda 9 4 3 2" xfId="2789" xr:uid="{00000000-0005-0000-0000-0000D80A0000}"/>
    <cellStyle name="Moneda 9 4 3 2 2" xfId="2790" xr:uid="{00000000-0005-0000-0000-0000D90A0000}"/>
    <cellStyle name="Moneda 9 4 3 3" xfId="2791" xr:uid="{00000000-0005-0000-0000-0000DA0A0000}"/>
    <cellStyle name="Moneda 9 4 3 3 2" xfId="2792" xr:uid="{00000000-0005-0000-0000-0000DB0A0000}"/>
    <cellStyle name="Moneda 9 4 3 4" xfId="2793" xr:uid="{00000000-0005-0000-0000-0000DC0A0000}"/>
    <cellStyle name="Moneda 9 4 3 4 2" xfId="2794" xr:uid="{00000000-0005-0000-0000-0000DD0A0000}"/>
    <cellStyle name="Moneda 9 4 3 5" xfId="2795" xr:uid="{00000000-0005-0000-0000-0000DE0A0000}"/>
    <cellStyle name="Moneda 9 4 4" xfId="2796" xr:uid="{00000000-0005-0000-0000-0000DF0A0000}"/>
    <cellStyle name="Moneda 9 4 4 2" xfId="2797" xr:uid="{00000000-0005-0000-0000-0000E00A0000}"/>
    <cellStyle name="Moneda 9 4 5" xfId="2798" xr:uid="{00000000-0005-0000-0000-0000E10A0000}"/>
    <cellStyle name="Moneda 9 4 5 2" xfId="2799" xr:uid="{00000000-0005-0000-0000-0000E20A0000}"/>
    <cellStyle name="Moneda 9 4 6" xfId="2800" xr:uid="{00000000-0005-0000-0000-0000E30A0000}"/>
    <cellStyle name="Moneda 9 4 6 2" xfId="2801" xr:uid="{00000000-0005-0000-0000-0000E40A0000}"/>
    <cellStyle name="Moneda 9 4 7" xfId="2802" xr:uid="{00000000-0005-0000-0000-0000E50A0000}"/>
    <cellStyle name="Moneda 9 5" xfId="2803" xr:uid="{00000000-0005-0000-0000-0000E60A0000}"/>
    <cellStyle name="Moneda 9 5 2" xfId="2804" xr:uid="{00000000-0005-0000-0000-0000E70A0000}"/>
    <cellStyle name="Moneda 9 5 2 2" xfId="2805" xr:uid="{00000000-0005-0000-0000-0000E80A0000}"/>
    <cellStyle name="Moneda 9 5 2 2 2" xfId="2806" xr:uid="{00000000-0005-0000-0000-0000E90A0000}"/>
    <cellStyle name="Moneda 9 5 2 3" xfId="2807" xr:uid="{00000000-0005-0000-0000-0000EA0A0000}"/>
    <cellStyle name="Moneda 9 5 2 3 2" xfId="2808" xr:uid="{00000000-0005-0000-0000-0000EB0A0000}"/>
    <cellStyle name="Moneda 9 5 2 4" xfId="2809" xr:uid="{00000000-0005-0000-0000-0000EC0A0000}"/>
    <cellStyle name="Moneda 9 5 2 4 2" xfId="2810" xr:uid="{00000000-0005-0000-0000-0000ED0A0000}"/>
    <cellStyle name="Moneda 9 5 2 5" xfId="2811" xr:uid="{00000000-0005-0000-0000-0000EE0A0000}"/>
    <cellStyle name="Moneda 9 5 3" xfId="2812" xr:uid="{00000000-0005-0000-0000-0000EF0A0000}"/>
    <cellStyle name="Moneda 9 5 3 2" xfId="2813" xr:uid="{00000000-0005-0000-0000-0000F00A0000}"/>
    <cellStyle name="Moneda 9 5 4" xfId="2814" xr:uid="{00000000-0005-0000-0000-0000F10A0000}"/>
    <cellStyle name="Moneda 9 5 4 2" xfId="2815" xr:uid="{00000000-0005-0000-0000-0000F20A0000}"/>
    <cellStyle name="Moneda 9 5 5" xfId="2816" xr:uid="{00000000-0005-0000-0000-0000F30A0000}"/>
    <cellStyle name="Moneda 9 5 5 2" xfId="2817" xr:uid="{00000000-0005-0000-0000-0000F40A0000}"/>
    <cellStyle name="Moneda 9 5 6" xfId="2818" xr:uid="{00000000-0005-0000-0000-0000F50A0000}"/>
    <cellStyle name="Moneda 9 6" xfId="2819" xr:uid="{00000000-0005-0000-0000-0000F60A0000}"/>
    <cellStyle name="Moneda 9 6 2" xfId="2820" xr:uid="{00000000-0005-0000-0000-0000F70A0000}"/>
    <cellStyle name="Moneda 9 6 2 2" xfId="2821" xr:uid="{00000000-0005-0000-0000-0000F80A0000}"/>
    <cellStyle name="Moneda 9 6 3" xfId="2822" xr:uid="{00000000-0005-0000-0000-0000F90A0000}"/>
    <cellStyle name="Moneda 9 6 3 2" xfId="2823" xr:uid="{00000000-0005-0000-0000-0000FA0A0000}"/>
    <cellStyle name="Moneda 9 6 4" xfId="2824" xr:uid="{00000000-0005-0000-0000-0000FB0A0000}"/>
    <cellStyle name="Moneda 9 6 4 2" xfId="2825" xr:uid="{00000000-0005-0000-0000-0000FC0A0000}"/>
    <cellStyle name="Moneda 9 6 5" xfId="2826" xr:uid="{00000000-0005-0000-0000-0000FD0A0000}"/>
    <cellStyle name="Moneda 9 7" xfId="2827" xr:uid="{00000000-0005-0000-0000-0000FE0A0000}"/>
    <cellStyle name="Moneda 9 7 2" xfId="2828" xr:uid="{00000000-0005-0000-0000-0000FF0A0000}"/>
    <cellStyle name="Moneda 9 8" xfId="2829" xr:uid="{00000000-0005-0000-0000-0000000B0000}"/>
    <cellStyle name="Moneda 9 8 2" xfId="2830" xr:uid="{00000000-0005-0000-0000-0000010B0000}"/>
    <cellStyle name="Moneda 9 9" xfId="2831" xr:uid="{00000000-0005-0000-0000-0000020B0000}"/>
    <cellStyle name="Moneda 9 9 2" xfId="2832" xr:uid="{00000000-0005-0000-0000-0000030B0000}"/>
    <cellStyle name="Moneda_Hoja1" xfId="246" xr:uid="{00000000-0005-0000-0000-0000040B0000}"/>
    <cellStyle name="Neutral 2" xfId="2833" xr:uid="{00000000-0005-0000-0000-0000050B0000}"/>
    <cellStyle name="Normal" xfId="0" builtinId="0"/>
    <cellStyle name="Normal 2" xfId="16" xr:uid="{00000000-0005-0000-0000-0000070B0000}"/>
    <cellStyle name="Normal 2 10" xfId="17" xr:uid="{00000000-0005-0000-0000-0000080B0000}"/>
    <cellStyle name="Normal 2 2" xfId="2834" xr:uid="{00000000-0005-0000-0000-0000090B0000}"/>
    <cellStyle name="Normal 2 2 2" xfId="2835" xr:uid="{00000000-0005-0000-0000-00000A0B0000}"/>
    <cellStyle name="Normal 2 3" xfId="2836" xr:uid="{00000000-0005-0000-0000-00000B0B0000}"/>
    <cellStyle name="Normal 2 3 2" xfId="2837" xr:uid="{00000000-0005-0000-0000-00000C0B0000}"/>
    <cellStyle name="Normal 2 4" xfId="2838" xr:uid="{00000000-0005-0000-0000-00000D0B0000}"/>
    <cellStyle name="Normal 3" xfId="18" xr:uid="{00000000-0005-0000-0000-00000E0B0000}"/>
    <cellStyle name="Normal 3 2" xfId="19" xr:uid="{00000000-0005-0000-0000-00000F0B0000}"/>
    <cellStyle name="Normal 3 2 2" xfId="2839" xr:uid="{00000000-0005-0000-0000-0000100B0000}"/>
    <cellStyle name="Normal 3 2 2 2" xfId="2840" xr:uid="{00000000-0005-0000-0000-0000110B0000}"/>
    <cellStyle name="Normal 3 2 3" xfId="2841" xr:uid="{00000000-0005-0000-0000-0000120B0000}"/>
    <cellStyle name="Normal 3 3" xfId="2842" xr:uid="{00000000-0005-0000-0000-0000130B0000}"/>
    <cellStyle name="Normal 3 4" xfId="2843" xr:uid="{00000000-0005-0000-0000-0000140B0000}"/>
    <cellStyle name="Normal 3 5" xfId="2844" xr:uid="{00000000-0005-0000-0000-0000150B0000}"/>
    <cellStyle name="Normal 3_CADENA DE VALOR" xfId="27" xr:uid="{00000000-0005-0000-0000-0000160B0000}"/>
    <cellStyle name="Normal 4" xfId="2845" xr:uid="{00000000-0005-0000-0000-0000170B0000}"/>
    <cellStyle name="Normal 4 2" xfId="20" xr:uid="{00000000-0005-0000-0000-0000180B0000}"/>
    <cellStyle name="Normal 5" xfId="2846" xr:uid="{00000000-0005-0000-0000-0000190B0000}"/>
    <cellStyle name="Normal 6 2" xfId="2847" xr:uid="{00000000-0005-0000-0000-00001A0B0000}"/>
    <cellStyle name="Numeric" xfId="2848" xr:uid="{00000000-0005-0000-0000-00001B0B0000}"/>
    <cellStyle name="NumericWithBorder" xfId="2849" xr:uid="{00000000-0005-0000-0000-00001C0B0000}"/>
    <cellStyle name="NumericWithBorder 2" xfId="2850" xr:uid="{00000000-0005-0000-0000-00001D0B0000}"/>
    <cellStyle name="NumericWithBorder 2 2" xfId="2851" xr:uid="{00000000-0005-0000-0000-00001E0B0000}"/>
    <cellStyle name="NumericWithBorder 2 3" xfId="2852" xr:uid="{00000000-0005-0000-0000-00001F0B0000}"/>
    <cellStyle name="NumericWithBorder 2 4" xfId="2853" xr:uid="{00000000-0005-0000-0000-0000200B0000}"/>
    <cellStyle name="NumericWithBorder 3" xfId="2854" xr:uid="{00000000-0005-0000-0000-0000210B0000}"/>
    <cellStyle name="NumericWithBorder 4" xfId="2855" xr:uid="{00000000-0005-0000-0000-0000220B0000}"/>
    <cellStyle name="NumericWithBorder 5" xfId="2856" xr:uid="{00000000-0005-0000-0000-0000230B0000}"/>
    <cellStyle name="Percent" xfId="2857" xr:uid="{00000000-0005-0000-0000-0000240B0000}"/>
    <cellStyle name="Percent 2" xfId="2858" xr:uid="{00000000-0005-0000-0000-0000250B0000}"/>
    <cellStyle name="Percent 2 2" xfId="2859" xr:uid="{00000000-0005-0000-0000-0000260B0000}"/>
    <cellStyle name="Porcentaje" xfId="21" builtinId="5"/>
    <cellStyle name="Porcentaje 2" xfId="24" xr:uid="{00000000-0005-0000-0000-0000280B0000}"/>
    <cellStyle name="Porcentaje 2 2" xfId="2860" xr:uid="{00000000-0005-0000-0000-0000290B0000}"/>
    <cellStyle name="Porcentaje 3" xfId="25" xr:uid="{00000000-0005-0000-0000-00002A0B0000}"/>
    <cellStyle name="Porcentaje 3 2" xfId="2861" xr:uid="{00000000-0005-0000-0000-00002B0B0000}"/>
    <cellStyle name="Porcentaje 4" xfId="26" xr:uid="{00000000-0005-0000-0000-00002C0B0000}"/>
    <cellStyle name="Porcentual 2" xfId="22" xr:uid="{00000000-0005-0000-0000-00002D0B0000}"/>
    <cellStyle name="Porcentual 2 2" xfId="23" xr:uid="{00000000-0005-0000-0000-00002E0B0000}"/>
    <cellStyle name="Porcentual 2 2 2" xfId="2862" xr:uid="{00000000-0005-0000-0000-00002F0B0000}"/>
    <cellStyle name="Porcentual 2 3" xfId="2863" xr:uid="{00000000-0005-0000-0000-0000300B0000}"/>
    <cellStyle name="Porcentual 2 3 2" xfId="2864" xr:uid="{00000000-0005-0000-0000-0000310B0000}"/>
    <cellStyle name="Porcentual 3" xfId="2865" xr:uid="{00000000-0005-0000-0000-0000320B0000}"/>
  </cellStyles>
  <dxfs count="0"/>
  <tableStyles count="0" defaultTableStyle="TableStyleMedium9" defaultPivotStyle="PivotStyleLight16"/>
  <colors>
    <mruColors>
      <color rgb="FF7BB800"/>
      <color rgb="FF75DBFF"/>
      <color rgb="FF66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xdr:col>
      <xdr:colOff>467590</xdr:colOff>
      <xdr:row>1</xdr:row>
      <xdr:rowOff>17318</xdr:rowOff>
    </xdr:from>
    <xdr:to>
      <xdr:col>5</xdr:col>
      <xdr:colOff>666748</xdr:colOff>
      <xdr:row>3</xdr:row>
      <xdr:rowOff>744148</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1177635" y="415636"/>
          <a:ext cx="4208319" cy="204301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200456</xdr:colOff>
      <xdr:row>0</xdr:row>
      <xdr:rowOff>64054</xdr:rowOff>
    </xdr:from>
    <xdr:to>
      <xdr:col>2</xdr:col>
      <xdr:colOff>133946</xdr:colOff>
      <xdr:row>2</xdr:row>
      <xdr:rowOff>178594</xdr:rowOff>
    </xdr:to>
    <xdr:pic>
      <xdr:nvPicPr>
        <xdr:cNvPr id="3" name="Imagen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a:stretch>
          <a:fillRect/>
        </a:stretch>
      </xdr:blipFill>
      <xdr:spPr>
        <a:xfrm>
          <a:off x="200456" y="64054"/>
          <a:ext cx="1347357" cy="68008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482774</xdr:colOff>
      <xdr:row>0</xdr:row>
      <xdr:rowOff>117431</xdr:rowOff>
    </xdr:from>
    <xdr:to>
      <xdr:col>2</xdr:col>
      <xdr:colOff>1004691</xdr:colOff>
      <xdr:row>2</xdr:row>
      <xdr:rowOff>287055</xdr:rowOff>
    </xdr:to>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1"/>
        <a:stretch>
          <a:fillRect/>
        </a:stretch>
      </xdr:blipFill>
      <xdr:spPr>
        <a:xfrm>
          <a:off x="482774" y="117431"/>
          <a:ext cx="4175342" cy="153965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57150</xdr:colOff>
      <xdr:row>0</xdr:row>
      <xdr:rowOff>180975</xdr:rowOff>
    </xdr:from>
    <xdr:to>
      <xdr:col>2</xdr:col>
      <xdr:colOff>1104900</xdr:colOff>
      <xdr:row>2</xdr:row>
      <xdr:rowOff>339279</xdr:rowOff>
    </xdr:to>
    <xdr:pic>
      <xdr:nvPicPr>
        <xdr:cNvPr id="2" name="Imagen 1">
          <a:extLst>
            <a:ext uri="{FF2B5EF4-FFF2-40B4-BE49-F238E27FC236}">
              <a16:creationId xmlns:a16="http://schemas.microsoft.com/office/drawing/2014/main" id="{51FD2D25-5172-4598-9A69-E7615F551F01}"/>
            </a:ext>
          </a:extLst>
        </xdr:cNvPr>
        <xdr:cNvPicPr>
          <a:picLocks noChangeAspect="1"/>
        </xdr:cNvPicPr>
      </xdr:nvPicPr>
      <xdr:blipFill>
        <a:blip xmlns:r="http://schemas.openxmlformats.org/officeDocument/2006/relationships" r:embed="rId1"/>
        <a:stretch>
          <a:fillRect/>
        </a:stretch>
      </xdr:blipFill>
      <xdr:spPr>
        <a:xfrm>
          <a:off x="57150" y="180975"/>
          <a:ext cx="3743325" cy="130130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2161BA7\285_V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NanaWayuu/Documents/J&#246;b&#180;s/SDA/2020/SDA-2020/CPS01514-2020/c-Octubre/9-AsignadasPorJefe/FormatosCargados-2020-Octubre/7794-CargadoSegpla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85"/>
      <sheetName val="Meta 11"/>
      <sheetName val="Meta12"/>
      <sheetName val="Variables"/>
      <sheetName val="GESTIÓN"/>
    </sheetNames>
    <sheetDataSet>
      <sheetData sheetId="0"/>
      <sheetData sheetId="1">
        <row r="1">
          <cell r="A1" t="str">
            <v>GRUPO ETAREO</v>
          </cell>
        </row>
      </sheetData>
      <sheetData sheetId="2">
        <row r="1">
          <cell r="A1" t="str">
            <v>GRUPO ETAREO</v>
          </cell>
        </row>
      </sheetData>
      <sheetData sheetId="3" refreshError="1">
        <row r="1">
          <cell r="A1" t="str">
            <v>GRUPO ETAREO</v>
          </cell>
          <cell r="C1" t="str">
            <v>CONDICION POBLACIONAL</v>
          </cell>
          <cell r="H1" t="str">
            <v>GRUPOS ETNICOS</v>
          </cell>
        </row>
        <row r="2">
          <cell r="A2" t="str">
            <v xml:space="preserve">0-5 años Primera infancia </v>
          </cell>
          <cell r="C2" t="str">
            <v>Todos los Grupos</v>
          </cell>
          <cell r="H2" t="str">
            <v>Todos los grupos</v>
          </cell>
        </row>
        <row r="3">
          <cell r="A3" t="str">
            <v xml:space="preserve">6 - 13 años Infancia </v>
          </cell>
          <cell r="C3" t="str">
            <v>Adultos-as trabajador-a formal</v>
          </cell>
          <cell r="H3" t="str">
            <v>Afrocolombianos</v>
          </cell>
        </row>
        <row r="4">
          <cell r="A4" t="str">
            <v>14 - 17 años Adolescencia</v>
          </cell>
          <cell r="C4" t="str">
            <v>Adultos-as trabajador-a informal</v>
          </cell>
          <cell r="H4" t="str">
            <v>Indígenas</v>
          </cell>
        </row>
        <row r="5">
          <cell r="A5" t="str">
            <v>18 - 26 años Juventud</v>
          </cell>
          <cell r="C5" t="str">
            <v>Ciudadanos-as habitantes de calle</v>
          </cell>
          <cell r="H5" t="str">
            <v>No identifica grupos étnicos</v>
          </cell>
        </row>
        <row r="6">
          <cell r="A6" t="str">
            <v>27 - 59 años Adultez</v>
          </cell>
          <cell r="C6" t="str">
            <v>Comunidad en general</v>
          </cell>
          <cell r="H6" t="str">
            <v>Otros Grupos étnicos</v>
          </cell>
        </row>
        <row r="7">
          <cell r="A7" t="str">
            <v>60 años o más. Personas Mayores</v>
          </cell>
          <cell r="C7" t="str">
            <v>Familias en emergencia social y catastrófica</v>
          </cell>
          <cell r="H7" t="str">
            <v>Rom</v>
          </cell>
        </row>
        <row r="8">
          <cell r="A8" t="str">
            <v>Grupo Etario Sin Definir</v>
          </cell>
          <cell r="C8" t="str">
            <v>Familias en situacion de vulnerabilidad</v>
          </cell>
          <cell r="H8" t="str">
            <v>Raizales</v>
          </cell>
        </row>
        <row r="9">
          <cell r="C9" t="str">
            <v>Familias ubicadas en zonas de alto deterioro urbano</v>
          </cell>
        </row>
        <row r="10">
          <cell r="C10" t="str">
            <v>Jovenes desescolarizados</v>
          </cell>
        </row>
        <row r="11">
          <cell r="C11" t="str">
            <v>Jovenes escolarizados</v>
          </cell>
        </row>
        <row r="12">
          <cell r="C12" t="str">
            <v>Mujeres gestantes y lactantes</v>
          </cell>
        </row>
        <row r="13">
          <cell r="C13" t="str">
            <v>Niños y niñas de primera infancia</v>
          </cell>
        </row>
        <row r="14">
          <cell r="C14" t="str">
            <v>Niños, niñas y adolescentes desescolarizados</v>
          </cell>
        </row>
        <row r="15">
          <cell r="C15" t="str">
            <v>Niños, niñas y adolescentes en riesgo social vinculacion temprana al trabajo o acompañamiento</v>
          </cell>
        </row>
        <row r="16">
          <cell r="C16" t="str">
            <v>Niños, niñas y adolescentes escolarizados</v>
          </cell>
        </row>
        <row r="17">
          <cell r="C17" t="str">
            <v>Personas cabezas de familia</v>
          </cell>
        </row>
        <row r="18">
          <cell r="C18" t="str">
            <v>Personas con discapacidad</v>
          </cell>
        </row>
        <row r="19">
          <cell r="C19" t="str">
            <v>Personas consumidoras de sustancias psicoactivas</v>
          </cell>
        </row>
        <row r="20">
          <cell r="C20" t="str">
            <v>Personas en situacion de desplazamiento</v>
          </cell>
        </row>
        <row r="21">
          <cell r="C21" t="str">
            <v>Personas vinculadas a la prostitución</v>
          </cell>
        </row>
        <row r="22">
          <cell r="C22" t="str">
            <v>Reincorporados - as</v>
          </cell>
        </row>
        <row r="23">
          <cell r="C23" t="str">
            <v>Sector LGBT</v>
          </cell>
        </row>
        <row r="24">
          <cell r="C24" t="str">
            <v>Servidores y servidoras públicos</v>
          </cell>
        </row>
      </sheetData>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STIÓN"/>
      <sheetName val="INVERSIÓN"/>
      <sheetName val="ACTIVIDADES"/>
      <sheetName val="TERRITORIALIZACIÓN"/>
      <sheetName val="Resum Ejec 7794"/>
      <sheetName val="RevLin_EjecPtal7794_ Ago"/>
      <sheetName val="RevLinPA_avanceCronog_Ago"/>
    </sheetNames>
    <sheetDataSet>
      <sheetData sheetId="0" refreshError="1"/>
      <sheetData sheetId="1" refreshError="1">
        <row r="10">
          <cell r="H10">
            <v>66</v>
          </cell>
          <cell r="I10">
            <v>66</v>
          </cell>
          <cell r="J10">
            <v>11</v>
          </cell>
          <cell r="K10">
            <v>66</v>
          </cell>
          <cell r="DX10">
            <v>22</v>
          </cell>
        </row>
        <row r="11">
          <cell r="H11">
            <v>370304000</v>
          </cell>
          <cell r="I11">
            <v>370304000</v>
          </cell>
          <cell r="J11">
            <v>140580000</v>
          </cell>
          <cell r="K11">
            <v>361860000</v>
          </cell>
          <cell r="DX11">
            <v>262457000</v>
          </cell>
        </row>
        <row r="14">
          <cell r="H14">
            <v>66</v>
          </cell>
          <cell r="I14">
            <v>66</v>
          </cell>
          <cell r="J14">
            <v>11</v>
          </cell>
          <cell r="K14">
            <v>66</v>
          </cell>
          <cell r="DX14">
            <v>22</v>
          </cell>
        </row>
        <row r="15">
          <cell r="H15">
            <v>370304000</v>
          </cell>
          <cell r="I15">
            <v>370304000</v>
          </cell>
          <cell r="J15">
            <v>140580000</v>
          </cell>
          <cell r="K15">
            <v>361860000</v>
          </cell>
          <cell r="DX15">
            <v>262457000</v>
          </cell>
        </row>
        <row r="16">
          <cell r="H16">
            <v>20</v>
          </cell>
          <cell r="I16">
            <v>20</v>
          </cell>
          <cell r="J16">
            <v>0</v>
          </cell>
          <cell r="K16">
            <v>20</v>
          </cell>
          <cell r="DX16">
            <v>2</v>
          </cell>
        </row>
        <row r="17">
          <cell r="H17">
            <v>151328000</v>
          </cell>
          <cell r="I17">
            <v>151328000</v>
          </cell>
          <cell r="J17">
            <v>0</v>
          </cell>
          <cell r="K17">
            <v>142884000</v>
          </cell>
          <cell r="DX17">
            <v>71774000</v>
          </cell>
        </row>
        <row r="20">
          <cell r="H20">
            <v>20</v>
          </cell>
          <cell r="I20">
            <v>20</v>
          </cell>
          <cell r="J20">
            <v>0</v>
          </cell>
          <cell r="K20">
            <v>20</v>
          </cell>
          <cell r="DX20">
            <v>2</v>
          </cell>
        </row>
        <row r="21">
          <cell r="H21">
            <v>151328000</v>
          </cell>
          <cell r="I21">
            <v>151328000</v>
          </cell>
          <cell r="J21">
            <v>0</v>
          </cell>
          <cell r="K21">
            <v>142884000</v>
          </cell>
          <cell r="DX21">
            <v>71774000</v>
          </cell>
        </row>
        <row r="22">
          <cell r="H22">
            <v>2500</v>
          </cell>
          <cell r="I22">
            <v>2500</v>
          </cell>
          <cell r="J22">
            <v>0</v>
          </cell>
          <cell r="K22">
            <v>2500</v>
          </cell>
          <cell r="DX22">
            <v>741</v>
          </cell>
        </row>
        <row r="23">
          <cell r="H23">
            <v>24546000</v>
          </cell>
          <cell r="I23">
            <v>24546000</v>
          </cell>
          <cell r="J23">
            <v>0</v>
          </cell>
          <cell r="K23">
            <v>24546000</v>
          </cell>
          <cell r="DX23">
            <v>10624000</v>
          </cell>
        </row>
        <row r="26">
          <cell r="H26">
            <v>2500</v>
          </cell>
          <cell r="I26">
            <v>2500</v>
          </cell>
          <cell r="J26">
            <v>0</v>
          </cell>
          <cell r="K26">
            <v>2500</v>
          </cell>
          <cell r="DX26">
            <v>741</v>
          </cell>
        </row>
        <row r="27">
          <cell r="H27">
            <v>24546000</v>
          </cell>
          <cell r="I27">
            <v>24546000</v>
          </cell>
          <cell r="J27">
            <v>0</v>
          </cell>
          <cell r="K27">
            <v>24546000</v>
          </cell>
          <cell r="DX27">
            <v>10624000</v>
          </cell>
        </row>
        <row r="28">
          <cell r="H28">
            <v>0.05</v>
          </cell>
          <cell r="I28">
            <v>0.05</v>
          </cell>
          <cell r="J28">
            <v>0</v>
          </cell>
          <cell r="K28">
            <v>0.05</v>
          </cell>
          <cell r="DX28">
            <v>0.01</v>
          </cell>
        </row>
        <row r="29">
          <cell r="H29">
            <v>90000000</v>
          </cell>
          <cell r="I29">
            <v>90000000</v>
          </cell>
          <cell r="J29">
            <v>0</v>
          </cell>
          <cell r="K29">
            <v>90000000</v>
          </cell>
          <cell r="DX29">
            <v>69812000</v>
          </cell>
        </row>
        <row r="32">
          <cell r="H32">
            <v>0.05</v>
          </cell>
          <cell r="I32">
            <v>0.05</v>
          </cell>
          <cell r="J32">
            <v>0</v>
          </cell>
          <cell r="K32">
            <v>0.05</v>
          </cell>
          <cell r="DX32">
            <v>0.01</v>
          </cell>
        </row>
        <row r="33">
          <cell r="H33">
            <v>90000000</v>
          </cell>
          <cell r="I33">
            <v>90000000</v>
          </cell>
          <cell r="J33">
            <v>0</v>
          </cell>
          <cell r="K33">
            <v>90000000</v>
          </cell>
          <cell r="DX33">
            <v>69812000</v>
          </cell>
        </row>
        <row r="34">
          <cell r="H34">
            <v>50</v>
          </cell>
          <cell r="I34">
            <v>50</v>
          </cell>
          <cell r="J34">
            <v>0</v>
          </cell>
          <cell r="K34">
            <v>50</v>
          </cell>
          <cell r="DX34">
            <v>5</v>
          </cell>
        </row>
        <row r="35">
          <cell r="H35">
            <v>668935490</v>
          </cell>
          <cell r="I35">
            <v>668935490</v>
          </cell>
          <cell r="J35">
            <v>328110000</v>
          </cell>
          <cell r="K35">
            <v>641192490</v>
          </cell>
          <cell r="DX35">
            <v>519353000</v>
          </cell>
        </row>
        <row r="38">
          <cell r="H38">
            <v>50</v>
          </cell>
          <cell r="I38">
            <v>50</v>
          </cell>
          <cell r="J38">
            <v>0</v>
          </cell>
          <cell r="K38">
            <v>50</v>
          </cell>
          <cell r="DX38">
            <v>5</v>
          </cell>
        </row>
        <row r="39">
          <cell r="H39">
            <v>668935490</v>
          </cell>
          <cell r="I39">
            <v>668935490</v>
          </cell>
          <cell r="J39">
            <v>328110000</v>
          </cell>
          <cell r="K39">
            <v>641192490</v>
          </cell>
          <cell r="DX39">
            <v>519353000</v>
          </cell>
        </row>
        <row r="40">
          <cell r="H40">
            <v>10</v>
          </cell>
          <cell r="I40">
            <v>10</v>
          </cell>
          <cell r="J40">
            <v>2</v>
          </cell>
          <cell r="K40">
            <v>10</v>
          </cell>
          <cell r="DX40">
            <v>4</v>
          </cell>
        </row>
        <row r="41">
          <cell r="H41">
            <v>120000000</v>
          </cell>
          <cell r="I41">
            <v>120000000</v>
          </cell>
          <cell r="J41">
            <v>0</v>
          </cell>
          <cell r="K41">
            <v>104955000</v>
          </cell>
          <cell r="DX41">
            <v>90696000</v>
          </cell>
        </row>
        <row r="44">
          <cell r="H44">
            <v>10</v>
          </cell>
          <cell r="I44">
            <v>10</v>
          </cell>
          <cell r="J44">
            <v>2</v>
          </cell>
          <cell r="K44">
            <v>10</v>
          </cell>
          <cell r="DX44">
            <v>4</v>
          </cell>
        </row>
        <row r="45">
          <cell r="H45">
            <v>120000000</v>
          </cell>
          <cell r="I45">
            <v>120000000</v>
          </cell>
          <cell r="J45">
            <v>0</v>
          </cell>
          <cell r="K45">
            <v>104955000</v>
          </cell>
          <cell r="DX45">
            <v>90696000</v>
          </cell>
        </row>
        <row r="46">
          <cell r="H46">
            <v>0.5</v>
          </cell>
          <cell r="I46">
            <v>0.5</v>
          </cell>
          <cell r="J46">
            <v>0.05</v>
          </cell>
          <cell r="K46">
            <v>0.5</v>
          </cell>
          <cell r="L46">
            <v>0.1</v>
          </cell>
          <cell r="M46">
            <v>0.5</v>
          </cell>
          <cell r="N46">
            <v>0.15</v>
          </cell>
          <cell r="DX46">
            <v>0.1</v>
          </cell>
        </row>
        <row r="47">
          <cell r="H47">
            <v>220180000</v>
          </cell>
          <cell r="I47">
            <v>220180000</v>
          </cell>
          <cell r="J47">
            <v>0</v>
          </cell>
          <cell r="K47">
            <v>220180000</v>
          </cell>
          <cell r="L47">
            <v>162068000</v>
          </cell>
          <cell r="M47">
            <v>220180000</v>
          </cell>
          <cell r="N47">
            <v>162068000</v>
          </cell>
          <cell r="DX47">
            <v>162068000</v>
          </cell>
        </row>
        <row r="50">
          <cell r="H50">
            <v>0.5</v>
          </cell>
          <cell r="I50">
            <v>0.5</v>
          </cell>
          <cell r="J50">
            <v>0.05</v>
          </cell>
          <cell r="K50">
            <v>0.5</v>
          </cell>
          <cell r="L50">
            <v>0.1</v>
          </cell>
          <cell r="M50">
            <v>0.5</v>
          </cell>
          <cell r="N50">
            <v>0.15</v>
          </cell>
          <cell r="O50">
            <v>0</v>
          </cell>
          <cell r="DX50">
            <v>0.1</v>
          </cell>
        </row>
        <row r="51">
          <cell r="H51">
            <v>220180000</v>
          </cell>
          <cell r="I51">
            <v>220180000</v>
          </cell>
          <cell r="J51">
            <v>0</v>
          </cell>
          <cell r="K51">
            <v>220180000</v>
          </cell>
          <cell r="L51">
            <v>162068000</v>
          </cell>
          <cell r="M51">
            <v>220180000</v>
          </cell>
          <cell r="N51">
            <v>162068000</v>
          </cell>
          <cell r="O51">
            <v>0</v>
          </cell>
          <cell r="DX51">
            <v>162068000</v>
          </cell>
        </row>
        <row r="52">
          <cell r="H52">
            <v>0.5</v>
          </cell>
          <cell r="I52">
            <v>0.5</v>
          </cell>
          <cell r="J52">
            <v>0</v>
          </cell>
          <cell r="K52">
            <v>0.5</v>
          </cell>
          <cell r="DX52">
            <v>0</v>
          </cell>
        </row>
        <row r="53">
          <cell r="H53">
            <v>159600000</v>
          </cell>
          <cell r="I53">
            <v>159600000</v>
          </cell>
          <cell r="J53">
            <v>0</v>
          </cell>
          <cell r="K53">
            <v>152972000</v>
          </cell>
          <cell r="DX53">
            <v>101484000</v>
          </cell>
        </row>
        <row r="56">
          <cell r="H56">
            <v>0.5</v>
          </cell>
          <cell r="I56">
            <v>0.5</v>
          </cell>
          <cell r="J56">
            <v>0</v>
          </cell>
          <cell r="K56">
            <v>0.5</v>
          </cell>
          <cell r="DX56">
            <v>0</v>
          </cell>
        </row>
        <row r="57">
          <cell r="H57">
            <v>159600000</v>
          </cell>
          <cell r="I57">
            <v>159600000</v>
          </cell>
          <cell r="J57">
            <v>0</v>
          </cell>
          <cell r="K57">
            <v>152972000</v>
          </cell>
          <cell r="DX57">
            <v>101484000</v>
          </cell>
        </row>
        <row r="58">
          <cell r="H58">
            <v>1</v>
          </cell>
          <cell r="I58">
            <v>1</v>
          </cell>
          <cell r="J58">
            <v>0</v>
          </cell>
          <cell r="K58">
            <v>1</v>
          </cell>
          <cell r="DX58">
            <v>0</v>
          </cell>
        </row>
        <row r="59">
          <cell r="H59">
            <v>334120000</v>
          </cell>
          <cell r="I59">
            <v>334120000</v>
          </cell>
          <cell r="J59">
            <v>40000000</v>
          </cell>
          <cell r="K59">
            <v>400424000</v>
          </cell>
          <cell r="DX59">
            <v>318184000</v>
          </cell>
        </row>
        <row r="62">
          <cell r="H62">
            <v>1</v>
          </cell>
          <cell r="I62">
            <v>1</v>
          </cell>
          <cell r="J62">
            <v>0</v>
          </cell>
          <cell r="K62">
            <v>1</v>
          </cell>
          <cell r="DX62">
            <v>0</v>
          </cell>
        </row>
        <row r="63">
          <cell r="H63">
            <v>334120000</v>
          </cell>
          <cell r="I63">
            <v>334120000</v>
          </cell>
          <cell r="J63">
            <v>40000000</v>
          </cell>
          <cell r="K63">
            <v>400424000</v>
          </cell>
          <cell r="DX63">
            <v>318184000</v>
          </cell>
        </row>
        <row r="64">
          <cell r="H64">
            <v>12.5</v>
          </cell>
          <cell r="I64">
            <v>12.5</v>
          </cell>
          <cell r="J64">
            <v>2</v>
          </cell>
          <cell r="K64">
            <v>12.5</v>
          </cell>
          <cell r="DX64">
            <v>4.0999999999999996</v>
          </cell>
        </row>
        <row r="65">
          <cell r="H65">
            <v>381900000</v>
          </cell>
          <cell r="I65">
            <v>381900000</v>
          </cell>
          <cell r="J65">
            <v>27401143</v>
          </cell>
          <cell r="K65">
            <v>381900000</v>
          </cell>
          <cell r="DX65">
            <v>102981143</v>
          </cell>
        </row>
        <row r="68">
          <cell r="H68">
            <v>12.5</v>
          </cell>
          <cell r="I68">
            <v>12.5</v>
          </cell>
          <cell r="J68">
            <v>2</v>
          </cell>
          <cell r="K68">
            <v>12.5</v>
          </cell>
          <cell r="DX68">
            <v>4.0999999999999996</v>
          </cell>
        </row>
        <row r="69">
          <cell r="H69">
            <v>381900000</v>
          </cell>
          <cell r="I69">
            <v>381900000</v>
          </cell>
          <cell r="J69">
            <v>27401143</v>
          </cell>
          <cell r="K69">
            <v>381900000</v>
          </cell>
          <cell r="DX69">
            <v>102981143</v>
          </cell>
        </row>
      </sheetData>
      <sheetData sheetId="2" refreshError="1"/>
      <sheetData sheetId="3" refreshError="1"/>
      <sheetData sheetId="4" refreshError="1"/>
      <sheetData sheetId="5" refreshError="1"/>
      <sheetData sheetId="6"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L23"/>
  <sheetViews>
    <sheetView topLeftCell="A4" zoomScale="57" zoomScaleNormal="57" zoomScaleSheetLayoutView="70" zoomScalePageLayoutView="25" workbookViewId="0">
      <selection activeCell="M16" sqref="M16"/>
    </sheetView>
  </sheetViews>
  <sheetFormatPr baseColWidth="10" defaultColWidth="11.42578125" defaultRowHeight="30.75" customHeight="1" x14ac:dyDescent="0.25"/>
  <cols>
    <col min="1" max="2" width="7.7109375" style="1" customWidth="1"/>
    <col min="3" max="3" width="8.85546875" style="1" customWidth="1"/>
    <col min="4" max="4" width="36.140625" style="1" customWidth="1"/>
    <col min="5" max="5" width="7.5703125" style="1" customWidth="1"/>
    <col min="6" max="6" width="34.140625" style="1" customWidth="1"/>
    <col min="7" max="7" width="12.85546875" style="1" customWidth="1"/>
    <col min="8" max="8" width="15" style="1" customWidth="1"/>
    <col min="9" max="9" width="14" style="17" customWidth="1"/>
    <col min="10" max="10" width="11.42578125" style="21" customWidth="1"/>
    <col min="11" max="11" width="16.85546875" style="21" customWidth="1"/>
    <col min="12" max="12" width="12.85546875" style="111" customWidth="1"/>
    <col min="13" max="13" width="11.28515625" style="21" customWidth="1"/>
    <col min="14" max="14" width="14.28515625" style="111" customWidth="1"/>
    <col min="15" max="15" width="11.28515625" style="16" customWidth="1"/>
    <col min="16" max="16" width="14.42578125" style="108" customWidth="1"/>
    <col min="17" max="17" width="11.28515625" style="16" customWidth="1"/>
    <col min="18" max="18" width="13.28515625" style="108" hidden="1" customWidth="1"/>
    <col min="19" max="19" width="11.28515625" style="16" hidden="1" customWidth="1"/>
    <col min="20" max="20" width="13.140625" style="108" hidden="1" customWidth="1"/>
    <col min="21" max="21" width="11.28515625" style="16" hidden="1" customWidth="1"/>
    <col min="22" max="22" width="12.7109375" style="108" hidden="1" customWidth="1"/>
    <col min="23" max="23" width="14.140625" style="16" hidden="1" customWidth="1"/>
    <col min="24" max="24" width="14" style="21" customWidth="1"/>
    <col min="25" max="25" width="16.28515625" style="21" hidden="1" customWidth="1"/>
    <col min="26" max="31" width="19" style="21" hidden="1" customWidth="1"/>
    <col min="32" max="32" width="17.5703125" style="21" hidden="1" customWidth="1"/>
    <col min="33" max="38" width="19" style="21" hidden="1" customWidth="1"/>
    <col min="39" max="39" width="15.7109375" style="21" hidden="1" customWidth="1"/>
    <col min="40" max="40" width="17.140625" style="21" hidden="1" customWidth="1"/>
    <col min="41" max="41" width="15.42578125" style="20" hidden="1" customWidth="1"/>
    <col min="42" max="42" width="15.42578125" style="21" hidden="1" customWidth="1"/>
    <col min="43" max="44" width="12.7109375" style="21" hidden="1" customWidth="1"/>
    <col min="45" max="45" width="14.28515625" style="20" hidden="1" customWidth="1"/>
    <col min="46" max="46" width="14.28515625" style="21" hidden="1" customWidth="1"/>
    <col min="47" max="48" width="12.7109375" style="20" hidden="1" customWidth="1"/>
    <col min="49" max="49" width="12.7109375" style="21" customWidth="1"/>
    <col min="50" max="72" width="12.7109375" style="21" hidden="1" customWidth="1"/>
    <col min="73" max="73" width="16.140625" style="20" hidden="1" customWidth="1"/>
    <col min="74" max="74" width="12.7109375" style="21" customWidth="1"/>
    <col min="75" max="97" width="12.7109375" style="21" hidden="1" customWidth="1"/>
    <col min="98" max="98" width="12.7109375" style="20" hidden="1" customWidth="1"/>
    <col min="99" max="99" width="12.7109375" style="21" customWidth="1"/>
    <col min="100" max="123" width="12.7109375" style="21" hidden="1" customWidth="1"/>
    <col min="124" max="129" width="12.85546875" style="1" hidden="1" customWidth="1"/>
    <col min="130" max="132" width="12.85546875" style="4" customWidth="1"/>
    <col min="133" max="135" width="10.7109375" style="1" customWidth="1"/>
    <col min="136" max="136" width="14" style="21" customWidth="1"/>
    <col min="137" max="137" width="14.7109375" style="21" customWidth="1"/>
    <col min="138" max="138" width="89.28515625" style="4" customWidth="1"/>
    <col min="139" max="139" width="13.5703125" style="4" customWidth="1"/>
    <col min="140" max="140" width="15.85546875" style="4" customWidth="1"/>
    <col min="141" max="141" width="46.28515625" style="1" customWidth="1"/>
    <col min="142" max="142" width="28.28515625" style="1" customWidth="1"/>
    <col min="143" max="143" width="11.42578125" style="1"/>
    <col min="144" max="144" width="56.5703125" style="1" customWidth="1"/>
    <col min="145" max="16384" width="11.42578125" style="1"/>
  </cols>
  <sheetData>
    <row r="1" spans="1:142" ht="30.75" customHeight="1" thickBot="1" x14ac:dyDescent="0.3">
      <c r="C1" s="4"/>
      <c r="D1" s="4"/>
      <c r="E1" s="4"/>
      <c r="F1" s="4"/>
      <c r="G1" s="4"/>
      <c r="H1" s="4"/>
      <c r="I1" s="16"/>
      <c r="J1" s="16"/>
      <c r="K1" s="16"/>
      <c r="L1" s="108"/>
      <c r="M1" s="16"/>
      <c r="N1" s="108"/>
      <c r="X1" s="16"/>
      <c r="Y1" s="16"/>
      <c r="Z1" s="16"/>
      <c r="AA1" s="16"/>
      <c r="AB1" s="16"/>
      <c r="AC1" s="16"/>
      <c r="AD1" s="16"/>
      <c r="AE1" s="16"/>
      <c r="AF1" s="16"/>
      <c r="AG1" s="16"/>
      <c r="AH1" s="16"/>
      <c r="AI1" s="16"/>
      <c r="AJ1" s="16"/>
      <c r="AK1" s="16"/>
      <c r="AL1" s="16"/>
      <c r="AM1" s="16"/>
      <c r="AN1" s="16"/>
      <c r="AO1" s="16"/>
      <c r="AP1" s="16"/>
      <c r="AQ1" s="16"/>
      <c r="AR1" s="16"/>
      <c r="AS1" s="16"/>
      <c r="AT1" s="16"/>
      <c r="AU1" s="16"/>
      <c r="AV1" s="16"/>
      <c r="AW1" s="16"/>
      <c r="AX1" s="16"/>
      <c r="AY1" s="16"/>
      <c r="AZ1" s="16"/>
      <c r="BA1" s="16"/>
      <c r="BB1" s="16"/>
      <c r="BC1" s="16"/>
      <c r="BD1" s="16"/>
      <c r="BE1" s="16"/>
      <c r="BF1" s="16"/>
      <c r="BG1" s="16"/>
      <c r="BH1" s="16"/>
      <c r="BI1" s="16"/>
      <c r="BJ1" s="16"/>
      <c r="BK1" s="16"/>
      <c r="BL1" s="16"/>
      <c r="BM1" s="16"/>
      <c r="BN1" s="16"/>
      <c r="BO1" s="16"/>
      <c r="BP1" s="16"/>
      <c r="BQ1" s="16"/>
      <c r="BR1" s="16"/>
      <c r="BS1" s="16"/>
      <c r="BT1" s="16"/>
      <c r="BU1" s="16"/>
      <c r="BV1" s="16"/>
      <c r="BW1" s="16"/>
      <c r="BX1" s="16"/>
      <c r="BY1" s="16"/>
      <c r="BZ1" s="16"/>
      <c r="CA1" s="16"/>
      <c r="CB1" s="16"/>
      <c r="CC1" s="16"/>
      <c r="CD1" s="16"/>
      <c r="CE1" s="16"/>
      <c r="CF1" s="16"/>
      <c r="CG1" s="16"/>
      <c r="CH1" s="16"/>
      <c r="CI1" s="16"/>
      <c r="CJ1" s="16"/>
      <c r="CK1" s="16"/>
      <c r="CL1" s="16"/>
      <c r="CM1" s="16"/>
      <c r="CN1" s="16"/>
      <c r="CO1" s="16"/>
      <c r="CP1" s="16"/>
      <c r="CQ1" s="16"/>
      <c r="CR1" s="16"/>
      <c r="CS1" s="16"/>
      <c r="CT1" s="16"/>
      <c r="CU1" s="16"/>
      <c r="CV1" s="16"/>
      <c r="CW1" s="16"/>
      <c r="CX1" s="16"/>
      <c r="CY1" s="16"/>
      <c r="CZ1" s="16"/>
      <c r="DA1" s="16"/>
      <c r="DB1" s="16"/>
      <c r="DC1" s="16"/>
      <c r="DD1" s="16"/>
      <c r="DE1" s="16"/>
      <c r="DF1" s="16"/>
      <c r="DG1" s="16"/>
      <c r="DH1" s="16"/>
      <c r="DI1" s="16"/>
      <c r="DJ1" s="16"/>
      <c r="DK1" s="16"/>
      <c r="DL1" s="16"/>
      <c r="DM1" s="16"/>
      <c r="DN1" s="16"/>
      <c r="DO1" s="16"/>
      <c r="DP1" s="16"/>
      <c r="DQ1" s="16"/>
      <c r="DR1" s="16"/>
      <c r="DS1" s="16"/>
      <c r="DT1" s="4"/>
      <c r="DU1" s="4"/>
      <c r="DV1" s="4"/>
      <c r="DW1" s="4"/>
      <c r="DX1" s="4"/>
      <c r="DY1" s="4"/>
      <c r="EC1" s="4"/>
      <c r="ED1" s="4"/>
      <c r="EE1" s="4"/>
      <c r="EF1" s="16"/>
      <c r="EG1" s="16"/>
      <c r="EK1" s="4"/>
      <c r="EL1" s="4"/>
    </row>
    <row r="2" spans="1:142" s="28" customFormat="1" ht="51" customHeight="1" x14ac:dyDescent="0.5">
      <c r="A2" s="435"/>
      <c r="B2" s="436"/>
      <c r="C2" s="436"/>
      <c r="D2" s="436"/>
      <c r="E2" s="436"/>
      <c r="F2" s="436"/>
      <c r="G2" s="419" t="s">
        <v>72</v>
      </c>
      <c r="H2" s="420"/>
      <c r="I2" s="420"/>
      <c r="J2" s="420"/>
      <c r="K2" s="420"/>
      <c r="L2" s="420"/>
      <c r="M2" s="420"/>
      <c r="N2" s="420"/>
      <c r="O2" s="420"/>
      <c r="P2" s="420"/>
      <c r="Q2" s="420"/>
      <c r="R2" s="420"/>
      <c r="S2" s="420"/>
      <c r="T2" s="420"/>
      <c r="U2" s="420"/>
      <c r="V2" s="420"/>
      <c r="W2" s="420"/>
      <c r="X2" s="420"/>
      <c r="Y2" s="420"/>
      <c r="Z2" s="420"/>
      <c r="AA2" s="420"/>
      <c r="AB2" s="420"/>
      <c r="AC2" s="420"/>
      <c r="AD2" s="420"/>
      <c r="AE2" s="420"/>
      <c r="AF2" s="420"/>
      <c r="AG2" s="420"/>
      <c r="AH2" s="420"/>
      <c r="AI2" s="420"/>
      <c r="AJ2" s="420"/>
      <c r="AK2" s="420"/>
      <c r="AL2" s="420"/>
      <c r="AM2" s="420"/>
      <c r="AN2" s="420"/>
      <c r="AO2" s="420"/>
      <c r="AP2" s="420"/>
      <c r="AQ2" s="420"/>
      <c r="AR2" s="420"/>
      <c r="AS2" s="420"/>
      <c r="AT2" s="420"/>
      <c r="AU2" s="420"/>
      <c r="AV2" s="420"/>
      <c r="AW2" s="420"/>
      <c r="AX2" s="420"/>
      <c r="AY2" s="420"/>
      <c r="AZ2" s="420"/>
      <c r="BA2" s="420"/>
      <c r="BB2" s="420"/>
      <c r="BC2" s="420"/>
      <c r="BD2" s="420"/>
      <c r="BE2" s="420"/>
      <c r="BF2" s="420"/>
      <c r="BG2" s="420"/>
      <c r="BH2" s="420"/>
      <c r="BI2" s="420"/>
      <c r="BJ2" s="420"/>
      <c r="BK2" s="420"/>
      <c r="BL2" s="420"/>
      <c r="BM2" s="420"/>
      <c r="BN2" s="420"/>
      <c r="BO2" s="420"/>
      <c r="BP2" s="420"/>
      <c r="BQ2" s="420"/>
      <c r="BR2" s="420"/>
      <c r="BS2" s="420"/>
      <c r="BT2" s="420"/>
      <c r="BU2" s="420"/>
      <c r="BV2" s="420"/>
      <c r="BW2" s="420"/>
      <c r="BX2" s="420"/>
      <c r="BY2" s="420"/>
      <c r="BZ2" s="420"/>
      <c r="CA2" s="420"/>
      <c r="CB2" s="420"/>
      <c r="CC2" s="420"/>
      <c r="CD2" s="420"/>
      <c r="CE2" s="420"/>
      <c r="CF2" s="420"/>
      <c r="CG2" s="420"/>
      <c r="CH2" s="420"/>
      <c r="CI2" s="420"/>
      <c r="CJ2" s="420"/>
      <c r="CK2" s="420"/>
      <c r="CL2" s="420"/>
      <c r="CM2" s="420"/>
      <c r="CN2" s="420"/>
      <c r="CO2" s="420"/>
      <c r="CP2" s="420"/>
      <c r="CQ2" s="420"/>
      <c r="CR2" s="420"/>
      <c r="CS2" s="420"/>
      <c r="CT2" s="420"/>
      <c r="CU2" s="420"/>
      <c r="CV2" s="420"/>
      <c r="CW2" s="420"/>
      <c r="CX2" s="420"/>
      <c r="CY2" s="420"/>
      <c r="CZ2" s="420"/>
      <c r="DA2" s="420"/>
      <c r="DB2" s="420"/>
      <c r="DC2" s="420"/>
      <c r="DD2" s="420"/>
      <c r="DE2" s="420"/>
      <c r="DF2" s="420"/>
      <c r="DG2" s="420"/>
      <c r="DH2" s="420"/>
      <c r="DI2" s="420"/>
      <c r="DJ2" s="420"/>
      <c r="DK2" s="420"/>
      <c r="DL2" s="420"/>
      <c r="DM2" s="420"/>
      <c r="DN2" s="420"/>
      <c r="DO2" s="420"/>
      <c r="DP2" s="420"/>
      <c r="DQ2" s="420"/>
      <c r="DR2" s="420"/>
      <c r="DS2" s="420"/>
      <c r="DT2" s="420"/>
      <c r="DU2" s="420"/>
      <c r="DV2" s="420"/>
      <c r="DW2" s="420"/>
      <c r="DX2" s="420"/>
      <c r="DY2" s="420"/>
      <c r="DZ2" s="420"/>
      <c r="EA2" s="420"/>
      <c r="EB2" s="420"/>
      <c r="EC2" s="420"/>
      <c r="ED2" s="420"/>
      <c r="EE2" s="420"/>
      <c r="EF2" s="420"/>
      <c r="EG2" s="420"/>
      <c r="EH2" s="420"/>
      <c r="EI2" s="420"/>
      <c r="EJ2" s="420"/>
      <c r="EK2" s="420"/>
      <c r="EL2" s="421"/>
    </row>
    <row r="3" spans="1:142" s="28" customFormat="1" ht="52.5" customHeight="1" thickBot="1" x14ac:dyDescent="0.55000000000000004">
      <c r="A3" s="437"/>
      <c r="B3" s="438"/>
      <c r="C3" s="438"/>
      <c r="D3" s="438"/>
      <c r="E3" s="438"/>
      <c r="F3" s="438"/>
      <c r="G3" s="441" t="s">
        <v>427</v>
      </c>
      <c r="H3" s="442"/>
      <c r="I3" s="442"/>
      <c r="J3" s="442"/>
      <c r="K3" s="442"/>
      <c r="L3" s="442"/>
      <c r="M3" s="442"/>
      <c r="N3" s="442"/>
      <c r="O3" s="442"/>
      <c r="P3" s="442"/>
      <c r="Q3" s="442"/>
      <c r="R3" s="442"/>
      <c r="S3" s="442"/>
      <c r="T3" s="442"/>
      <c r="U3" s="442"/>
      <c r="V3" s="442"/>
      <c r="W3" s="442"/>
      <c r="X3" s="442"/>
      <c r="Y3" s="442"/>
      <c r="Z3" s="442"/>
      <c r="AA3" s="442"/>
      <c r="AB3" s="442"/>
      <c r="AC3" s="442"/>
      <c r="AD3" s="442"/>
      <c r="AE3" s="442"/>
      <c r="AF3" s="442"/>
      <c r="AG3" s="442"/>
      <c r="AH3" s="442"/>
      <c r="AI3" s="442"/>
      <c r="AJ3" s="442"/>
      <c r="AK3" s="442"/>
      <c r="AL3" s="442"/>
      <c r="AM3" s="442"/>
      <c r="AN3" s="442"/>
      <c r="AO3" s="442"/>
      <c r="AP3" s="442"/>
      <c r="AQ3" s="442"/>
      <c r="AR3" s="442"/>
      <c r="AS3" s="442"/>
      <c r="AT3" s="442"/>
      <c r="AU3" s="442"/>
      <c r="AV3" s="442"/>
      <c r="AW3" s="442"/>
      <c r="AX3" s="442"/>
      <c r="AY3" s="442"/>
      <c r="AZ3" s="442"/>
      <c r="BA3" s="442"/>
      <c r="BB3" s="442"/>
      <c r="BC3" s="442"/>
      <c r="BD3" s="442"/>
      <c r="BE3" s="442"/>
      <c r="BF3" s="442"/>
      <c r="BG3" s="442"/>
      <c r="BH3" s="442"/>
      <c r="BI3" s="442"/>
      <c r="BJ3" s="442"/>
      <c r="BK3" s="442"/>
      <c r="BL3" s="442"/>
      <c r="BM3" s="442"/>
      <c r="BN3" s="442"/>
      <c r="BO3" s="442"/>
      <c r="BP3" s="442"/>
      <c r="BQ3" s="442"/>
      <c r="BR3" s="442"/>
      <c r="BS3" s="442"/>
      <c r="BT3" s="442"/>
      <c r="BU3" s="442"/>
      <c r="BV3" s="442"/>
      <c r="BW3" s="442"/>
      <c r="BX3" s="442"/>
      <c r="BY3" s="442"/>
      <c r="BZ3" s="442"/>
      <c r="CA3" s="442"/>
      <c r="CB3" s="442"/>
      <c r="CC3" s="442"/>
      <c r="CD3" s="442"/>
      <c r="CE3" s="442"/>
      <c r="CF3" s="442"/>
      <c r="CG3" s="442"/>
      <c r="CH3" s="442"/>
      <c r="CI3" s="442"/>
      <c r="CJ3" s="442"/>
      <c r="CK3" s="442"/>
      <c r="CL3" s="442"/>
      <c r="CM3" s="442"/>
      <c r="CN3" s="442"/>
      <c r="CO3" s="442"/>
      <c r="CP3" s="442"/>
      <c r="CQ3" s="442"/>
      <c r="CR3" s="442"/>
      <c r="CS3" s="442"/>
      <c r="CT3" s="442"/>
      <c r="CU3" s="442"/>
      <c r="CV3" s="442"/>
      <c r="CW3" s="442"/>
      <c r="CX3" s="442"/>
      <c r="CY3" s="442"/>
      <c r="CZ3" s="442"/>
      <c r="DA3" s="442"/>
      <c r="DB3" s="442"/>
      <c r="DC3" s="442"/>
      <c r="DD3" s="442"/>
      <c r="DE3" s="442"/>
      <c r="DF3" s="442"/>
      <c r="DG3" s="442"/>
      <c r="DH3" s="442"/>
      <c r="DI3" s="442"/>
      <c r="DJ3" s="442"/>
      <c r="DK3" s="442"/>
      <c r="DL3" s="442"/>
      <c r="DM3" s="442"/>
      <c r="DN3" s="442"/>
      <c r="DO3" s="442"/>
      <c r="DP3" s="442"/>
      <c r="DQ3" s="442"/>
      <c r="DR3" s="442"/>
      <c r="DS3" s="442"/>
      <c r="DT3" s="443"/>
      <c r="DU3" s="443"/>
      <c r="DV3" s="443"/>
      <c r="DW3" s="443"/>
      <c r="DX3" s="443"/>
      <c r="DY3" s="443"/>
      <c r="DZ3" s="443"/>
      <c r="EA3" s="443"/>
      <c r="EB3" s="443"/>
      <c r="EC3" s="443"/>
      <c r="ED3" s="443"/>
      <c r="EE3" s="443"/>
      <c r="EF3" s="443"/>
      <c r="EG3" s="443"/>
      <c r="EH3" s="443"/>
      <c r="EI3" s="443"/>
      <c r="EJ3" s="443"/>
      <c r="EK3" s="443"/>
      <c r="EL3" s="444"/>
    </row>
    <row r="4" spans="1:142" s="27" customFormat="1" ht="62.25" customHeight="1" thickBot="1" x14ac:dyDescent="0.45">
      <c r="A4" s="439"/>
      <c r="B4" s="440"/>
      <c r="C4" s="440"/>
      <c r="D4" s="440"/>
      <c r="E4" s="440"/>
      <c r="F4" s="440"/>
      <c r="G4" s="422" t="s">
        <v>103</v>
      </c>
      <c r="H4" s="423"/>
      <c r="I4" s="423"/>
      <c r="J4" s="423"/>
      <c r="K4" s="423"/>
      <c r="L4" s="423"/>
      <c r="M4" s="423"/>
      <c r="N4" s="423"/>
      <c r="O4" s="423"/>
      <c r="P4" s="423"/>
      <c r="Q4" s="423"/>
      <c r="R4" s="423"/>
      <c r="S4" s="423"/>
      <c r="T4" s="423"/>
      <c r="U4" s="423"/>
      <c r="V4" s="423"/>
      <c r="W4" s="423"/>
      <c r="X4" s="423"/>
      <c r="Y4" s="423"/>
      <c r="Z4" s="423"/>
      <c r="AA4" s="423"/>
      <c r="AB4" s="423"/>
      <c r="AC4" s="423"/>
      <c r="AD4" s="423"/>
      <c r="AE4" s="423"/>
      <c r="AF4" s="423"/>
      <c r="AG4" s="423"/>
      <c r="AH4" s="423"/>
      <c r="AI4" s="423"/>
      <c r="AJ4" s="423"/>
      <c r="AK4" s="423"/>
      <c r="AL4" s="423"/>
      <c r="AM4" s="423"/>
      <c r="AN4" s="423"/>
      <c r="AO4" s="423"/>
      <c r="AP4" s="423"/>
      <c r="AQ4" s="423"/>
      <c r="AR4" s="423"/>
      <c r="AS4" s="423"/>
      <c r="AT4" s="423"/>
      <c r="AU4" s="423"/>
      <c r="AV4" s="423"/>
      <c r="AW4" s="423"/>
      <c r="AX4" s="423"/>
      <c r="AY4" s="423"/>
      <c r="AZ4" s="423"/>
      <c r="BA4" s="423"/>
      <c r="BB4" s="423"/>
      <c r="BC4" s="423"/>
      <c r="BD4" s="423"/>
      <c r="BE4" s="423"/>
      <c r="BF4" s="423"/>
      <c r="BG4" s="423"/>
      <c r="BH4" s="423"/>
      <c r="BI4" s="423"/>
      <c r="BJ4" s="423"/>
      <c r="BK4" s="423"/>
      <c r="BL4" s="423"/>
      <c r="BM4" s="423"/>
      <c r="BN4" s="423"/>
      <c r="BO4" s="423"/>
      <c r="BP4" s="423"/>
      <c r="BQ4" s="423"/>
      <c r="BR4" s="423"/>
      <c r="BS4" s="423"/>
      <c r="BT4" s="423"/>
      <c r="BU4" s="423"/>
      <c r="BV4" s="423"/>
      <c r="BW4" s="423"/>
      <c r="BX4" s="423"/>
      <c r="BY4" s="423"/>
      <c r="BZ4" s="423"/>
      <c r="CA4" s="423"/>
      <c r="CB4" s="423"/>
      <c r="CC4" s="423"/>
      <c r="CD4" s="423"/>
      <c r="CE4" s="423"/>
      <c r="CF4" s="423"/>
      <c r="CG4" s="423"/>
      <c r="CH4" s="423"/>
      <c r="CI4" s="423"/>
      <c r="CJ4" s="423"/>
      <c r="CK4" s="423"/>
      <c r="CL4" s="423"/>
      <c r="CM4" s="423"/>
      <c r="CN4" s="423"/>
      <c r="CO4" s="423"/>
      <c r="CP4" s="423"/>
      <c r="CQ4" s="423"/>
      <c r="CR4" s="423"/>
      <c r="CS4" s="423"/>
      <c r="CT4" s="423"/>
      <c r="CU4" s="423"/>
      <c r="CV4" s="423"/>
      <c r="CW4" s="423"/>
      <c r="CX4" s="423"/>
      <c r="CY4" s="423"/>
      <c r="CZ4" s="423"/>
      <c r="DA4" s="423"/>
      <c r="DB4" s="423"/>
      <c r="DC4" s="423"/>
      <c r="DD4" s="423"/>
      <c r="DE4" s="423"/>
      <c r="DF4" s="423"/>
      <c r="DG4" s="423"/>
      <c r="DH4" s="423"/>
      <c r="DI4" s="423"/>
      <c r="DJ4" s="423"/>
      <c r="DK4" s="423"/>
      <c r="DL4" s="423"/>
      <c r="DM4" s="423"/>
      <c r="DN4" s="423"/>
      <c r="DO4" s="423"/>
      <c r="DP4" s="423"/>
      <c r="DQ4" s="423"/>
      <c r="DR4" s="423"/>
      <c r="DS4" s="424"/>
      <c r="DT4" s="425" t="s">
        <v>183</v>
      </c>
      <c r="DU4" s="425"/>
      <c r="DV4" s="425"/>
      <c r="DW4" s="425"/>
      <c r="DX4" s="425"/>
      <c r="DY4" s="425"/>
      <c r="DZ4" s="425"/>
      <c r="EA4" s="425"/>
      <c r="EB4" s="425"/>
      <c r="EC4" s="425"/>
      <c r="ED4" s="425"/>
      <c r="EE4" s="425"/>
      <c r="EF4" s="425"/>
      <c r="EG4" s="425"/>
      <c r="EH4" s="425"/>
      <c r="EI4" s="425"/>
      <c r="EJ4" s="425"/>
      <c r="EK4" s="425"/>
      <c r="EL4" s="426"/>
    </row>
    <row r="5" spans="1:142" ht="30.75" customHeight="1" thickBot="1" x14ac:dyDescent="0.3">
      <c r="A5" s="411" t="s">
        <v>0</v>
      </c>
      <c r="B5" s="412"/>
      <c r="C5" s="412"/>
      <c r="D5" s="412"/>
      <c r="E5" s="412"/>
      <c r="F5" s="412"/>
      <c r="G5" s="413" t="s">
        <v>243</v>
      </c>
      <c r="H5" s="414"/>
      <c r="I5" s="414"/>
      <c r="J5" s="414"/>
      <c r="K5" s="414"/>
      <c r="L5" s="414"/>
      <c r="M5" s="414"/>
      <c r="N5" s="414"/>
      <c r="O5" s="414"/>
      <c r="P5" s="414"/>
      <c r="Q5" s="414"/>
      <c r="R5" s="414"/>
      <c r="S5" s="414"/>
      <c r="T5" s="414"/>
      <c r="U5" s="414"/>
      <c r="V5" s="414"/>
      <c r="W5" s="414"/>
      <c r="X5" s="414"/>
      <c r="Y5" s="414"/>
      <c r="Z5" s="414"/>
      <c r="AA5" s="414"/>
      <c r="AB5" s="414"/>
      <c r="AC5" s="414"/>
      <c r="AD5" s="414"/>
      <c r="AE5" s="414"/>
      <c r="AF5" s="414"/>
      <c r="AG5" s="414"/>
      <c r="AH5" s="414"/>
      <c r="AI5" s="414"/>
      <c r="AJ5" s="414"/>
      <c r="AK5" s="414"/>
      <c r="AL5" s="414"/>
      <c r="AM5" s="414"/>
      <c r="AN5" s="414"/>
      <c r="AO5" s="414"/>
      <c r="AP5" s="414"/>
      <c r="AQ5" s="414"/>
      <c r="AR5" s="414"/>
      <c r="AS5" s="414"/>
      <c r="AT5" s="414"/>
      <c r="AU5" s="414"/>
      <c r="AV5" s="414"/>
      <c r="AW5" s="414"/>
      <c r="AX5" s="414"/>
      <c r="AY5" s="414"/>
      <c r="AZ5" s="414"/>
      <c r="BA5" s="414"/>
      <c r="BB5" s="414"/>
      <c r="BC5" s="414"/>
      <c r="BD5" s="414"/>
      <c r="BE5" s="414"/>
      <c r="BF5" s="414"/>
      <c r="BG5" s="414"/>
      <c r="BH5" s="414"/>
      <c r="BI5" s="414"/>
      <c r="BJ5" s="414"/>
      <c r="BK5" s="414"/>
      <c r="BL5" s="414"/>
      <c r="BM5" s="414"/>
      <c r="BN5" s="414"/>
      <c r="BO5" s="414"/>
      <c r="BP5" s="414"/>
      <c r="BQ5" s="414"/>
      <c r="BR5" s="414"/>
      <c r="BS5" s="414"/>
      <c r="BT5" s="414"/>
      <c r="BU5" s="414"/>
      <c r="BV5" s="414"/>
      <c r="BW5" s="414"/>
      <c r="BX5" s="414"/>
      <c r="BY5" s="414"/>
      <c r="BZ5" s="414"/>
      <c r="CA5" s="414"/>
      <c r="CB5" s="414"/>
      <c r="CC5" s="414"/>
      <c r="CD5" s="414"/>
      <c r="CE5" s="414"/>
      <c r="CF5" s="414"/>
      <c r="CG5" s="414"/>
      <c r="CH5" s="414"/>
      <c r="CI5" s="414"/>
      <c r="CJ5" s="414"/>
      <c r="CK5" s="414"/>
      <c r="CL5" s="414"/>
      <c r="CM5" s="414"/>
      <c r="CN5" s="414"/>
      <c r="CO5" s="414"/>
      <c r="CP5" s="414"/>
      <c r="CQ5" s="414"/>
      <c r="CR5" s="414"/>
      <c r="CS5" s="414"/>
      <c r="CT5" s="414"/>
      <c r="CU5" s="414"/>
      <c r="CV5" s="414"/>
      <c r="CW5" s="414"/>
      <c r="CX5" s="414"/>
      <c r="CY5" s="414"/>
      <c r="CZ5" s="414"/>
      <c r="DA5" s="414"/>
      <c r="DB5" s="414"/>
      <c r="DC5" s="414"/>
      <c r="DD5" s="414"/>
      <c r="DE5" s="414"/>
      <c r="DF5" s="414"/>
      <c r="DG5" s="414"/>
      <c r="DH5" s="414"/>
      <c r="DI5" s="414"/>
      <c r="DJ5" s="414"/>
      <c r="DK5" s="414"/>
      <c r="DL5" s="414"/>
      <c r="DM5" s="414"/>
      <c r="DN5" s="414"/>
      <c r="DO5" s="414"/>
      <c r="DP5" s="414"/>
      <c r="DQ5" s="414"/>
      <c r="DR5" s="414"/>
      <c r="DS5" s="414"/>
      <c r="DT5" s="414"/>
      <c r="DU5" s="414"/>
      <c r="DV5" s="414"/>
      <c r="DW5" s="414"/>
      <c r="DX5" s="414"/>
      <c r="DY5" s="414"/>
      <c r="DZ5" s="414"/>
      <c r="EA5" s="414"/>
      <c r="EB5" s="414"/>
      <c r="EC5" s="414"/>
      <c r="ED5" s="414"/>
      <c r="EE5" s="414"/>
      <c r="EF5" s="414"/>
      <c r="EG5" s="414"/>
      <c r="EH5" s="414"/>
      <c r="EI5" s="414"/>
      <c r="EJ5" s="414"/>
      <c r="EK5" s="414"/>
      <c r="EL5" s="415"/>
    </row>
    <row r="6" spans="1:142" ht="30.75" customHeight="1" thickBot="1" x14ac:dyDescent="0.3">
      <c r="A6" s="411" t="s">
        <v>2</v>
      </c>
      <c r="B6" s="412"/>
      <c r="C6" s="412"/>
      <c r="D6" s="412"/>
      <c r="E6" s="412"/>
      <c r="F6" s="412"/>
      <c r="G6" s="413" t="s">
        <v>244</v>
      </c>
      <c r="H6" s="414"/>
      <c r="I6" s="414"/>
      <c r="J6" s="414"/>
      <c r="K6" s="414"/>
      <c r="L6" s="414"/>
      <c r="M6" s="414"/>
      <c r="N6" s="414"/>
      <c r="O6" s="414"/>
      <c r="P6" s="414"/>
      <c r="Q6" s="414"/>
      <c r="R6" s="414"/>
      <c r="S6" s="414"/>
      <c r="T6" s="414"/>
      <c r="U6" s="414"/>
      <c r="V6" s="414"/>
      <c r="W6" s="414"/>
      <c r="X6" s="414"/>
      <c r="Y6" s="414"/>
      <c r="Z6" s="414"/>
      <c r="AA6" s="414"/>
      <c r="AB6" s="414"/>
      <c r="AC6" s="414"/>
      <c r="AD6" s="414"/>
      <c r="AE6" s="414"/>
      <c r="AF6" s="414"/>
      <c r="AG6" s="414"/>
      <c r="AH6" s="414"/>
      <c r="AI6" s="414"/>
      <c r="AJ6" s="414"/>
      <c r="AK6" s="414"/>
      <c r="AL6" s="414"/>
      <c r="AM6" s="414"/>
      <c r="AN6" s="414"/>
      <c r="AO6" s="414"/>
      <c r="AP6" s="414"/>
      <c r="AQ6" s="414"/>
      <c r="AR6" s="414"/>
      <c r="AS6" s="414"/>
      <c r="AT6" s="414"/>
      <c r="AU6" s="414"/>
      <c r="AV6" s="414"/>
      <c r="AW6" s="414"/>
      <c r="AX6" s="414"/>
      <c r="AY6" s="414"/>
      <c r="AZ6" s="414"/>
      <c r="BA6" s="414"/>
      <c r="BB6" s="414"/>
      <c r="BC6" s="414"/>
      <c r="BD6" s="414"/>
      <c r="BE6" s="414"/>
      <c r="BF6" s="414"/>
      <c r="BG6" s="414"/>
      <c r="BH6" s="414"/>
      <c r="BI6" s="414"/>
      <c r="BJ6" s="414"/>
      <c r="BK6" s="414"/>
      <c r="BL6" s="414"/>
      <c r="BM6" s="414"/>
      <c r="BN6" s="414"/>
      <c r="BO6" s="414"/>
      <c r="BP6" s="414"/>
      <c r="BQ6" s="414"/>
      <c r="BR6" s="414"/>
      <c r="BS6" s="414"/>
      <c r="BT6" s="414"/>
      <c r="BU6" s="414"/>
      <c r="BV6" s="414"/>
      <c r="BW6" s="414"/>
      <c r="BX6" s="414"/>
      <c r="BY6" s="414"/>
      <c r="BZ6" s="414"/>
      <c r="CA6" s="414"/>
      <c r="CB6" s="414"/>
      <c r="CC6" s="414"/>
      <c r="CD6" s="414"/>
      <c r="CE6" s="414"/>
      <c r="CF6" s="414"/>
      <c r="CG6" s="414"/>
      <c r="CH6" s="414"/>
      <c r="CI6" s="414"/>
      <c r="CJ6" s="414"/>
      <c r="CK6" s="414"/>
      <c r="CL6" s="414"/>
      <c r="CM6" s="414"/>
      <c r="CN6" s="414"/>
      <c r="CO6" s="414"/>
      <c r="CP6" s="414"/>
      <c r="CQ6" s="414"/>
      <c r="CR6" s="414"/>
      <c r="CS6" s="414"/>
      <c r="CT6" s="414"/>
      <c r="CU6" s="414"/>
      <c r="CV6" s="414"/>
      <c r="CW6" s="414"/>
      <c r="CX6" s="414"/>
      <c r="CY6" s="414"/>
      <c r="CZ6" s="414"/>
      <c r="DA6" s="414"/>
      <c r="DB6" s="414"/>
      <c r="DC6" s="414"/>
      <c r="DD6" s="414"/>
      <c r="DE6" s="414"/>
      <c r="DF6" s="414"/>
      <c r="DG6" s="414"/>
      <c r="DH6" s="414"/>
      <c r="DI6" s="414"/>
      <c r="DJ6" s="414"/>
      <c r="DK6" s="414"/>
      <c r="DL6" s="414"/>
      <c r="DM6" s="414"/>
      <c r="DN6" s="414"/>
      <c r="DO6" s="414"/>
      <c r="DP6" s="414"/>
      <c r="DQ6" s="414"/>
      <c r="DR6" s="414"/>
      <c r="DS6" s="414"/>
      <c r="DT6" s="414"/>
      <c r="DU6" s="414"/>
      <c r="DV6" s="414"/>
      <c r="DW6" s="414"/>
      <c r="DX6" s="414"/>
      <c r="DY6" s="414"/>
      <c r="DZ6" s="414"/>
      <c r="EA6" s="414"/>
      <c r="EB6" s="414"/>
      <c r="EC6" s="414"/>
      <c r="ED6" s="414"/>
      <c r="EE6" s="414"/>
      <c r="EF6" s="414"/>
      <c r="EG6" s="414"/>
      <c r="EH6" s="414"/>
      <c r="EI6" s="414"/>
      <c r="EJ6" s="414"/>
      <c r="EK6" s="414"/>
      <c r="EL6" s="415"/>
    </row>
    <row r="7" spans="1:142" ht="30.75" customHeight="1" thickBot="1" x14ac:dyDescent="0.3">
      <c r="A7" s="411" t="s">
        <v>125</v>
      </c>
      <c r="B7" s="412"/>
      <c r="C7" s="412"/>
      <c r="D7" s="412"/>
      <c r="E7" s="412"/>
      <c r="F7" s="412"/>
      <c r="G7" s="413" t="s">
        <v>369</v>
      </c>
      <c r="H7" s="414"/>
      <c r="I7" s="414"/>
      <c r="J7" s="414"/>
      <c r="K7" s="414"/>
      <c r="L7" s="414"/>
      <c r="M7" s="414"/>
      <c r="N7" s="414"/>
      <c r="O7" s="414"/>
      <c r="P7" s="414"/>
      <c r="Q7" s="414"/>
      <c r="R7" s="414"/>
      <c r="S7" s="414"/>
      <c r="T7" s="414"/>
      <c r="U7" s="414"/>
      <c r="V7" s="414"/>
      <c r="W7" s="414"/>
      <c r="X7" s="414"/>
      <c r="Y7" s="414"/>
      <c r="Z7" s="414"/>
      <c r="AA7" s="414"/>
      <c r="AB7" s="414"/>
      <c r="AC7" s="414"/>
      <c r="AD7" s="414"/>
      <c r="AE7" s="414"/>
      <c r="AF7" s="414"/>
      <c r="AG7" s="414"/>
      <c r="AH7" s="414"/>
      <c r="AI7" s="414"/>
      <c r="AJ7" s="414"/>
      <c r="AK7" s="414"/>
      <c r="AL7" s="414"/>
      <c r="AM7" s="414"/>
      <c r="AN7" s="414"/>
      <c r="AO7" s="414"/>
      <c r="AP7" s="414"/>
      <c r="AQ7" s="414"/>
      <c r="AR7" s="414"/>
      <c r="AS7" s="414"/>
      <c r="AT7" s="414"/>
      <c r="AU7" s="414"/>
      <c r="AV7" s="414"/>
      <c r="AW7" s="414"/>
      <c r="AX7" s="414"/>
      <c r="AY7" s="414"/>
      <c r="AZ7" s="414"/>
      <c r="BA7" s="414"/>
      <c r="BB7" s="414"/>
      <c r="BC7" s="414"/>
      <c r="BD7" s="414"/>
      <c r="BE7" s="414"/>
      <c r="BF7" s="414"/>
      <c r="BG7" s="414"/>
      <c r="BH7" s="414"/>
      <c r="BI7" s="414"/>
      <c r="BJ7" s="414"/>
      <c r="BK7" s="414"/>
      <c r="BL7" s="414"/>
      <c r="BM7" s="414"/>
      <c r="BN7" s="414"/>
      <c r="BO7" s="414"/>
      <c r="BP7" s="414"/>
      <c r="BQ7" s="414"/>
      <c r="BR7" s="414"/>
      <c r="BS7" s="414"/>
      <c r="BT7" s="414"/>
      <c r="BU7" s="414"/>
      <c r="BV7" s="414"/>
      <c r="BW7" s="414"/>
      <c r="BX7" s="414"/>
      <c r="BY7" s="414"/>
      <c r="BZ7" s="414"/>
      <c r="CA7" s="414"/>
      <c r="CB7" s="414"/>
      <c r="CC7" s="414"/>
      <c r="CD7" s="414"/>
      <c r="CE7" s="414"/>
      <c r="CF7" s="414"/>
      <c r="CG7" s="414"/>
      <c r="CH7" s="414"/>
      <c r="CI7" s="414"/>
      <c r="CJ7" s="414"/>
      <c r="CK7" s="414"/>
      <c r="CL7" s="414"/>
      <c r="CM7" s="414"/>
      <c r="CN7" s="414"/>
      <c r="CO7" s="414"/>
      <c r="CP7" s="414"/>
      <c r="CQ7" s="414"/>
      <c r="CR7" s="414"/>
      <c r="CS7" s="414"/>
      <c r="CT7" s="414"/>
      <c r="CU7" s="414"/>
      <c r="CV7" s="414"/>
      <c r="CW7" s="414"/>
      <c r="CX7" s="414"/>
      <c r="CY7" s="414"/>
      <c r="CZ7" s="414"/>
      <c r="DA7" s="414"/>
      <c r="DB7" s="414"/>
      <c r="DC7" s="414"/>
      <c r="DD7" s="414"/>
      <c r="DE7" s="414"/>
      <c r="DF7" s="414"/>
      <c r="DG7" s="414"/>
      <c r="DH7" s="414"/>
      <c r="DI7" s="414"/>
      <c r="DJ7" s="414"/>
      <c r="DK7" s="414"/>
      <c r="DL7" s="414"/>
      <c r="DM7" s="414"/>
      <c r="DN7" s="414"/>
      <c r="DO7" s="414"/>
      <c r="DP7" s="414"/>
      <c r="DQ7" s="414"/>
      <c r="DR7" s="414"/>
      <c r="DS7" s="414"/>
      <c r="DT7" s="414"/>
      <c r="DU7" s="414"/>
      <c r="DV7" s="414"/>
      <c r="DW7" s="414"/>
      <c r="DX7" s="414"/>
      <c r="DY7" s="414"/>
      <c r="DZ7" s="414"/>
      <c r="EA7" s="414"/>
      <c r="EB7" s="414"/>
      <c r="EC7" s="414"/>
      <c r="ED7" s="414"/>
      <c r="EE7" s="414"/>
      <c r="EF7" s="414"/>
      <c r="EG7" s="414"/>
      <c r="EH7" s="414"/>
      <c r="EI7" s="414"/>
      <c r="EJ7" s="414"/>
      <c r="EK7" s="414"/>
      <c r="EL7" s="415"/>
    </row>
    <row r="8" spans="1:142" ht="30.75" customHeight="1" thickBot="1" x14ac:dyDescent="0.3">
      <c r="A8" s="411" t="s">
        <v>1</v>
      </c>
      <c r="B8" s="412"/>
      <c r="C8" s="412"/>
      <c r="D8" s="412"/>
      <c r="E8" s="412"/>
      <c r="F8" s="412"/>
      <c r="G8" s="416" t="s">
        <v>370</v>
      </c>
      <c r="H8" s="417"/>
      <c r="I8" s="417"/>
      <c r="J8" s="417"/>
      <c r="K8" s="417"/>
      <c r="L8" s="417"/>
      <c r="M8" s="417"/>
      <c r="N8" s="417"/>
      <c r="O8" s="417"/>
      <c r="P8" s="417"/>
      <c r="Q8" s="417"/>
      <c r="R8" s="417"/>
      <c r="S8" s="417"/>
      <c r="T8" s="417"/>
      <c r="U8" s="417"/>
      <c r="V8" s="417"/>
      <c r="W8" s="417"/>
      <c r="X8" s="417"/>
      <c r="Y8" s="417"/>
      <c r="Z8" s="417"/>
      <c r="AA8" s="417"/>
      <c r="AB8" s="417"/>
      <c r="AC8" s="417"/>
      <c r="AD8" s="417"/>
      <c r="AE8" s="417"/>
      <c r="AF8" s="417"/>
      <c r="AG8" s="417"/>
      <c r="AH8" s="417"/>
      <c r="AI8" s="417"/>
      <c r="AJ8" s="417"/>
      <c r="AK8" s="417"/>
      <c r="AL8" s="417"/>
      <c r="AM8" s="417"/>
      <c r="AN8" s="417"/>
      <c r="AO8" s="417"/>
      <c r="AP8" s="417"/>
      <c r="AQ8" s="417"/>
      <c r="AR8" s="417"/>
      <c r="AS8" s="417"/>
      <c r="AT8" s="417"/>
      <c r="AU8" s="417"/>
      <c r="AV8" s="417"/>
      <c r="AW8" s="417"/>
      <c r="AX8" s="417"/>
      <c r="AY8" s="417"/>
      <c r="AZ8" s="417"/>
      <c r="BA8" s="417"/>
      <c r="BB8" s="417"/>
      <c r="BC8" s="417"/>
      <c r="BD8" s="417"/>
      <c r="BE8" s="417"/>
      <c r="BF8" s="417"/>
      <c r="BG8" s="417"/>
      <c r="BH8" s="417"/>
      <c r="BI8" s="417"/>
      <c r="BJ8" s="417"/>
      <c r="BK8" s="417"/>
      <c r="BL8" s="417"/>
      <c r="BM8" s="417"/>
      <c r="BN8" s="417"/>
      <c r="BO8" s="417"/>
      <c r="BP8" s="417"/>
      <c r="BQ8" s="417"/>
      <c r="BR8" s="417"/>
      <c r="BS8" s="417"/>
      <c r="BT8" s="417"/>
      <c r="BU8" s="417"/>
      <c r="BV8" s="417"/>
      <c r="BW8" s="417"/>
      <c r="BX8" s="417"/>
      <c r="BY8" s="417"/>
      <c r="BZ8" s="417"/>
      <c r="CA8" s="417"/>
      <c r="CB8" s="417"/>
      <c r="CC8" s="417"/>
      <c r="CD8" s="417"/>
      <c r="CE8" s="417"/>
      <c r="CF8" s="417"/>
      <c r="CG8" s="417"/>
      <c r="CH8" s="417"/>
      <c r="CI8" s="417"/>
      <c r="CJ8" s="417"/>
      <c r="CK8" s="417"/>
      <c r="CL8" s="417"/>
      <c r="CM8" s="417"/>
      <c r="CN8" s="417"/>
      <c r="CO8" s="417"/>
      <c r="CP8" s="417"/>
      <c r="CQ8" s="417"/>
      <c r="CR8" s="417"/>
      <c r="CS8" s="417"/>
      <c r="CT8" s="417"/>
      <c r="CU8" s="417"/>
      <c r="CV8" s="417"/>
      <c r="CW8" s="417"/>
      <c r="CX8" s="417"/>
      <c r="CY8" s="417"/>
      <c r="CZ8" s="417"/>
      <c r="DA8" s="417"/>
      <c r="DB8" s="417"/>
      <c r="DC8" s="417"/>
      <c r="DD8" s="417"/>
      <c r="DE8" s="417"/>
      <c r="DF8" s="417"/>
      <c r="DG8" s="417"/>
      <c r="DH8" s="417"/>
      <c r="DI8" s="417"/>
      <c r="DJ8" s="417"/>
      <c r="DK8" s="417"/>
      <c r="DL8" s="417"/>
      <c r="DM8" s="417"/>
      <c r="DN8" s="417"/>
      <c r="DO8" s="417"/>
      <c r="DP8" s="417"/>
      <c r="DQ8" s="417"/>
      <c r="DR8" s="417"/>
      <c r="DS8" s="417"/>
      <c r="DT8" s="417"/>
      <c r="DU8" s="417"/>
      <c r="DV8" s="417"/>
      <c r="DW8" s="417"/>
      <c r="DX8" s="417"/>
      <c r="DY8" s="417"/>
      <c r="DZ8" s="417"/>
      <c r="EA8" s="417"/>
      <c r="EB8" s="417"/>
      <c r="EC8" s="417"/>
      <c r="ED8" s="417"/>
      <c r="EE8" s="417"/>
      <c r="EF8" s="417"/>
      <c r="EG8" s="417"/>
      <c r="EH8" s="417"/>
      <c r="EI8" s="417"/>
      <c r="EJ8" s="417"/>
      <c r="EK8" s="417"/>
      <c r="EL8" s="418"/>
    </row>
    <row r="9" spans="1:142" ht="30.75" customHeight="1" thickBot="1" x14ac:dyDescent="0.3">
      <c r="A9" s="52"/>
      <c r="B9" s="53"/>
      <c r="C9" s="53"/>
      <c r="D9" s="53"/>
      <c r="E9" s="53"/>
      <c r="F9" s="53"/>
      <c r="G9" s="53"/>
      <c r="H9" s="53"/>
      <c r="I9" s="53"/>
      <c r="J9" s="53"/>
      <c r="K9" s="53"/>
      <c r="L9" s="109"/>
      <c r="M9" s="53"/>
      <c r="N9" s="109"/>
      <c r="O9" s="85"/>
      <c r="P9" s="260"/>
      <c r="Q9" s="85"/>
      <c r="R9" s="260"/>
      <c r="S9" s="85"/>
      <c r="T9" s="260"/>
      <c r="U9" s="85"/>
      <c r="V9" s="260"/>
      <c r="W9" s="85"/>
      <c r="X9" s="53"/>
      <c r="Y9" s="53"/>
      <c r="Z9" s="53"/>
      <c r="AA9" s="53"/>
      <c r="AB9" s="53"/>
      <c r="AC9" s="53"/>
      <c r="AD9" s="53"/>
      <c r="AE9" s="53"/>
      <c r="AF9" s="53"/>
      <c r="AG9" s="53"/>
      <c r="AH9" s="53"/>
      <c r="AI9" s="53"/>
      <c r="AJ9" s="53"/>
      <c r="AK9" s="53"/>
      <c r="AL9" s="53"/>
      <c r="AM9" s="53"/>
      <c r="AN9" s="53"/>
      <c r="AO9" s="53"/>
      <c r="AP9" s="53"/>
      <c r="AQ9" s="53"/>
      <c r="AR9" s="53"/>
      <c r="AS9" s="53"/>
      <c r="AT9" s="53"/>
      <c r="AU9" s="24"/>
      <c r="AV9" s="24"/>
      <c r="AW9" s="24"/>
      <c r="AX9" s="24"/>
      <c r="AY9" s="24"/>
      <c r="AZ9" s="24"/>
      <c r="BA9" s="24"/>
      <c r="BB9" s="24"/>
      <c r="BC9" s="24"/>
      <c r="BD9" s="24"/>
      <c r="BE9" s="24"/>
      <c r="BF9" s="24"/>
      <c r="BG9" s="24"/>
      <c r="BH9" s="24"/>
      <c r="BI9" s="24"/>
      <c r="BJ9" s="24"/>
      <c r="BK9" s="24"/>
      <c r="BL9" s="24"/>
      <c r="BM9" s="24"/>
      <c r="BN9" s="24"/>
      <c r="BO9" s="24"/>
      <c r="BP9" s="24"/>
      <c r="BQ9" s="24"/>
      <c r="BR9" s="24"/>
      <c r="BS9" s="24"/>
      <c r="BT9" s="24"/>
      <c r="BU9" s="24"/>
      <c r="BV9" s="24"/>
      <c r="BW9" s="24"/>
      <c r="BX9" s="24"/>
      <c r="BY9" s="24"/>
      <c r="BZ9" s="24"/>
      <c r="CA9" s="24"/>
      <c r="CB9" s="24"/>
      <c r="CC9" s="24"/>
      <c r="CD9" s="24"/>
      <c r="CE9" s="24"/>
      <c r="CF9" s="24"/>
      <c r="CG9" s="24"/>
      <c r="CH9" s="24"/>
      <c r="CI9" s="24"/>
      <c r="CJ9" s="24"/>
      <c r="CK9" s="24"/>
      <c r="CL9" s="24"/>
      <c r="CM9" s="24"/>
      <c r="CN9" s="24"/>
      <c r="CO9" s="24"/>
      <c r="CP9" s="24"/>
      <c r="CQ9" s="24"/>
      <c r="CR9" s="24"/>
      <c r="CS9" s="24"/>
      <c r="CT9" s="24"/>
      <c r="CU9" s="24"/>
      <c r="CV9" s="24"/>
      <c r="CW9" s="24"/>
      <c r="CX9" s="24"/>
      <c r="CY9" s="24"/>
      <c r="CZ9" s="24"/>
      <c r="DA9" s="24"/>
      <c r="DB9" s="24"/>
      <c r="DC9" s="24"/>
      <c r="DD9" s="24"/>
      <c r="DE9" s="24"/>
      <c r="DF9" s="24"/>
      <c r="DG9" s="24"/>
      <c r="DH9" s="24"/>
      <c r="DI9" s="24"/>
      <c r="DJ9" s="24"/>
      <c r="DK9" s="24"/>
      <c r="DL9" s="24"/>
      <c r="DM9" s="24"/>
      <c r="DN9" s="24"/>
      <c r="DO9" s="24"/>
      <c r="DP9" s="24"/>
      <c r="DQ9" s="24"/>
      <c r="DR9" s="24"/>
      <c r="DS9" s="24"/>
      <c r="DT9" s="25"/>
      <c r="DU9" s="25"/>
      <c r="DV9" s="25"/>
      <c r="DW9" s="25"/>
      <c r="DX9" s="25"/>
      <c r="DY9" s="25"/>
      <c r="DZ9" s="25"/>
      <c r="EA9" s="25"/>
      <c r="EB9" s="25"/>
      <c r="EC9" s="25"/>
      <c r="ED9" s="25"/>
      <c r="EE9" s="25"/>
      <c r="EF9" s="112"/>
      <c r="EG9" s="112"/>
      <c r="EH9" s="25"/>
      <c r="EI9" s="25"/>
      <c r="EJ9" s="25"/>
      <c r="EK9" s="25"/>
      <c r="EL9" s="26"/>
    </row>
    <row r="10" spans="1:142" s="2" customFormat="1" ht="30.75" customHeight="1" thickBot="1" x14ac:dyDescent="0.3">
      <c r="A10" s="406" t="s">
        <v>184</v>
      </c>
      <c r="B10" s="457"/>
      <c r="C10" s="458" t="s">
        <v>45</v>
      </c>
      <c r="D10" s="458"/>
      <c r="E10" s="458" t="s">
        <v>47</v>
      </c>
      <c r="F10" s="458"/>
      <c r="G10" s="458"/>
      <c r="H10" s="458"/>
      <c r="I10" s="458"/>
      <c r="J10" s="458"/>
      <c r="K10" s="458"/>
      <c r="L10" s="458"/>
      <c r="M10" s="458"/>
      <c r="N10" s="458"/>
      <c r="O10" s="458"/>
      <c r="P10" s="458"/>
      <c r="Q10" s="458"/>
      <c r="R10" s="458"/>
      <c r="S10" s="458"/>
      <c r="T10" s="458"/>
      <c r="U10" s="458"/>
      <c r="V10" s="458"/>
      <c r="W10" s="458"/>
      <c r="X10" s="458"/>
      <c r="Y10" s="458"/>
      <c r="Z10" s="458"/>
      <c r="AA10" s="458"/>
      <c r="AB10" s="458"/>
      <c r="AC10" s="458"/>
      <c r="AD10" s="458"/>
      <c r="AE10" s="458"/>
      <c r="AF10" s="458"/>
      <c r="AG10" s="458"/>
      <c r="AH10" s="458"/>
      <c r="AI10" s="458"/>
      <c r="AJ10" s="458"/>
      <c r="AK10" s="458"/>
      <c r="AL10" s="458"/>
      <c r="AM10" s="458"/>
      <c r="AN10" s="458"/>
      <c r="AO10" s="458"/>
      <c r="AP10" s="458"/>
      <c r="AQ10" s="458"/>
      <c r="AR10" s="458"/>
      <c r="AS10" s="458"/>
      <c r="AT10" s="458"/>
      <c r="AU10" s="458"/>
      <c r="AV10" s="458"/>
      <c r="AW10" s="458"/>
      <c r="AX10" s="458"/>
      <c r="AY10" s="458"/>
      <c r="AZ10" s="458"/>
      <c r="BA10" s="458"/>
      <c r="BB10" s="458"/>
      <c r="BC10" s="458"/>
      <c r="BD10" s="458"/>
      <c r="BE10" s="458"/>
      <c r="BF10" s="458"/>
      <c r="BG10" s="458"/>
      <c r="BH10" s="458"/>
      <c r="BI10" s="458"/>
      <c r="BJ10" s="458"/>
      <c r="BK10" s="458"/>
      <c r="BL10" s="458"/>
      <c r="BM10" s="458"/>
      <c r="BN10" s="458"/>
      <c r="BO10" s="458"/>
      <c r="BP10" s="458"/>
      <c r="BQ10" s="458"/>
      <c r="BR10" s="458"/>
      <c r="BS10" s="458"/>
      <c r="BT10" s="458"/>
      <c r="BU10" s="458"/>
      <c r="BV10" s="458"/>
      <c r="BW10" s="458"/>
      <c r="BX10" s="458"/>
      <c r="BY10" s="458"/>
      <c r="BZ10" s="458"/>
      <c r="CA10" s="458"/>
      <c r="CB10" s="458"/>
      <c r="CC10" s="458"/>
      <c r="CD10" s="458"/>
      <c r="CE10" s="458"/>
      <c r="CF10" s="458"/>
      <c r="CG10" s="458"/>
      <c r="CH10" s="458"/>
      <c r="CI10" s="458"/>
      <c r="CJ10" s="458"/>
      <c r="CK10" s="458"/>
      <c r="CL10" s="458"/>
      <c r="CM10" s="458"/>
      <c r="CN10" s="458"/>
      <c r="CO10" s="458"/>
      <c r="CP10" s="458"/>
      <c r="CQ10" s="458"/>
      <c r="CR10" s="458"/>
      <c r="CS10" s="458"/>
      <c r="CT10" s="458"/>
      <c r="CU10" s="458"/>
      <c r="CV10" s="458"/>
      <c r="CW10" s="458"/>
      <c r="CX10" s="458"/>
      <c r="CY10" s="458"/>
      <c r="CZ10" s="458"/>
      <c r="DA10" s="458"/>
      <c r="DB10" s="458"/>
      <c r="DC10" s="458"/>
      <c r="DD10" s="458"/>
      <c r="DE10" s="458"/>
      <c r="DF10" s="458"/>
      <c r="DG10" s="458"/>
      <c r="DH10" s="458"/>
      <c r="DI10" s="458"/>
      <c r="DJ10" s="458"/>
      <c r="DK10" s="458"/>
      <c r="DL10" s="458"/>
      <c r="DM10" s="458"/>
      <c r="DN10" s="458"/>
      <c r="DO10" s="458"/>
      <c r="DP10" s="458"/>
      <c r="DQ10" s="458"/>
      <c r="DR10" s="458"/>
      <c r="DS10" s="458"/>
      <c r="DT10" s="427"/>
      <c r="DU10" s="427"/>
      <c r="DV10" s="427"/>
      <c r="DW10" s="427"/>
      <c r="DX10" s="427"/>
      <c r="DY10" s="427"/>
      <c r="DZ10" s="427"/>
      <c r="EA10" s="427"/>
      <c r="EB10" s="427"/>
      <c r="EC10" s="427"/>
      <c r="ED10" s="427"/>
      <c r="EE10" s="427"/>
      <c r="EF10" s="427" t="s">
        <v>55</v>
      </c>
      <c r="EG10" s="427" t="s">
        <v>56</v>
      </c>
      <c r="EH10" s="401" t="s">
        <v>57</v>
      </c>
      <c r="EI10" s="401" t="s">
        <v>58</v>
      </c>
      <c r="EJ10" s="401" t="s">
        <v>59</v>
      </c>
      <c r="EK10" s="401" t="s">
        <v>60</v>
      </c>
      <c r="EL10" s="450" t="s">
        <v>61</v>
      </c>
    </row>
    <row r="11" spans="1:142" s="3" customFormat="1" ht="30.75" customHeight="1" thickBot="1" x14ac:dyDescent="0.25">
      <c r="A11" s="462" t="s">
        <v>185</v>
      </c>
      <c r="B11" s="462" t="s">
        <v>186</v>
      </c>
      <c r="C11" s="427" t="s">
        <v>41</v>
      </c>
      <c r="D11" s="427" t="s">
        <v>46</v>
      </c>
      <c r="E11" s="427" t="s">
        <v>48</v>
      </c>
      <c r="F11" s="427" t="s">
        <v>49</v>
      </c>
      <c r="G11" s="427" t="s">
        <v>50</v>
      </c>
      <c r="H11" s="427" t="s">
        <v>51</v>
      </c>
      <c r="I11" s="459" t="s">
        <v>52</v>
      </c>
      <c r="J11" s="454" t="s">
        <v>53</v>
      </c>
      <c r="K11" s="454"/>
      <c r="L11" s="454"/>
      <c r="M11" s="454"/>
      <c r="N11" s="454"/>
      <c r="O11" s="454"/>
      <c r="P11" s="454"/>
      <c r="Q11" s="454"/>
      <c r="R11" s="454"/>
      <c r="S11" s="454"/>
      <c r="T11" s="454"/>
      <c r="U11" s="454"/>
      <c r="V11" s="454"/>
      <c r="W11" s="454"/>
      <c r="X11" s="454"/>
      <c r="Y11" s="454"/>
      <c r="Z11" s="454"/>
      <c r="AA11" s="454"/>
      <c r="AB11" s="454"/>
      <c r="AC11" s="454"/>
      <c r="AD11" s="454"/>
      <c r="AE11" s="454"/>
      <c r="AF11" s="454"/>
      <c r="AG11" s="454"/>
      <c r="AH11" s="454"/>
      <c r="AI11" s="454"/>
      <c r="AJ11" s="454"/>
      <c r="AK11" s="454"/>
      <c r="AL11" s="454"/>
      <c r="AM11" s="454"/>
      <c r="AN11" s="454"/>
      <c r="AO11" s="454"/>
      <c r="AP11" s="454"/>
      <c r="AQ11" s="454"/>
      <c r="AR11" s="454"/>
      <c r="AS11" s="454"/>
      <c r="AT11" s="454"/>
      <c r="AU11" s="454"/>
      <c r="AV11" s="454"/>
      <c r="AW11" s="454"/>
      <c r="AX11" s="454"/>
      <c r="AY11" s="454"/>
      <c r="AZ11" s="454"/>
      <c r="BA11" s="454"/>
      <c r="BB11" s="454"/>
      <c r="BC11" s="454"/>
      <c r="BD11" s="454"/>
      <c r="BE11" s="454"/>
      <c r="BF11" s="454"/>
      <c r="BG11" s="454"/>
      <c r="BH11" s="454"/>
      <c r="BI11" s="454"/>
      <c r="BJ11" s="454"/>
      <c r="BK11" s="454"/>
      <c r="BL11" s="454"/>
      <c r="BM11" s="454"/>
      <c r="BN11" s="454"/>
      <c r="BO11" s="454"/>
      <c r="BP11" s="454"/>
      <c r="BQ11" s="454"/>
      <c r="BR11" s="454"/>
      <c r="BS11" s="454"/>
      <c r="BT11" s="454"/>
      <c r="BU11" s="454"/>
      <c r="BV11" s="454"/>
      <c r="BW11" s="454"/>
      <c r="BX11" s="454"/>
      <c r="BY11" s="454"/>
      <c r="BZ11" s="454"/>
      <c r="CA11" s="454"/>
      <c r="CB11" s="454"/>
      <c r="CC11" s="454"/>
      <c r="CD11" s="454"/>
      <c r="CE11" s="454"/>
      <c r="CF11" s="454"/>
      <c r="CG11" s="454"/>
      <c r="CH11" s="454"/>
      <c r="CI11" s="454"/>
      <c r="CJ11" s="454"/>
      <c r="CK11" s="454"/>
      <c r="CL11" s="454"/>
      <c r="CM11" s="454"/>
      <c r="CN11" s="454"/>
      <c r="CO11" s="454"/>
      <c r="CP11" s="454"/>
      <c r="CQ11" s="454"/>
      <c r="CR11" s="454"/>
      <c r="CS11" s="454"/>
      <c r="CT11" s="454"/>
      <c r="CU11" s="454"/>
      <c r="CV11" s="454"/>
      <c r="CW11" s="454"/>
      <c r="CX11" s="454"/>
      <c r="CY11" s="454"/>
      <c r="CZ11" s="454"/>
      <c r="DA11" s="454"/>
      <c r="DB11" s="454"/>
      <c r="DC11" s="454"/>
      <c r="DD11" s="454"/>
      <c r="DE11" s="454"/>
      <c r="DF11" s="454"/>
      <c r="DG11" s="454"/>
      <c r="DH11" s="454"/>
      <c r="DI11" s="454"/>
      <c r="DJ11" s="454"/>
      <c r="DK11" s="454"/>
      <c r="DL11" s="454"/>
      <c r="DM11" s="454"/>
      <c r="DN11" s="454"/>
      <c r="DO11" s="454"/>
      <c r="DP11" s="454"/>
      <c r="DQ11" s="454"/>
      <c r="DR11" s="454"/>
      <c r="DS11" s="455"/>
      <c r="DT11" s="431" t="s">
        <v>54</v>
      </c>
      <c r="DU11" s="432"/>
      <c r="DV11" s="432"/>
      <c r="DW11" s="432"/>
      <c r="DX11" s="432"/>
      <c r="DY11" s="432"/>
      <c r="DZ11" s="432"/>
      <c r="EA11" s="432"/>
      <c r="EB11" s="432"/>
      <c r="EC11" s="432"/>
      <c r="ED11" s="432"/>
      <c r="EE11" s="432"/>
      <c r="EF11" s="428"/>
      <c r="EG11" s="428"/>
      <c r="EH11" s="402"/>
      <c r="EI11" s="402"/>
      <c r="EJ11" s="402"/>
      <c r="EK11" s="402"/>
      <c r="EL11" s="451"/>
    </row>
    <row r="12" spans="1:142" s="3" customFormat="1" ht="30.75" customHeight="1" x14ac:dyDescent="0.2">
      <c r="A12" s="463"/>
      <c r="B12" s="463"/>
      <c r="C12" s="428"/>
      <c r="D12" s="428"/>
      <c r="E12" s="428"/>
      <c r="F12" s="428"/>
      <c r="G12" s="428"/>
      <c r="H12" s="428"/>
      <c r="I12" s="460"/>
      <c r="J12" s="404" t="s">
        <v>66</v>
      </c>
      <c r="K12" s="408" t="s">
        <v>113</v>
      </c>
      <c r="L12" s="409"/>
      <c r="M12" s="409"/>
      <c r="N12" s="409"/>
      <c r="O12" s="409"/>
      <c r="P12" s="409"/>
      <c r="Q12" s="409"/>
      <c r="R12" s="409"/>
      <c r="S12" s="409"/>
      <c r="T12" s="409"/>
      <c r="U12" s="409"/>
      <c r="V12" s="409"/>
      <c r="W12" s="410"/>
      <c r="X12" s="408" t="s">
        <v>114</v>
      </c>
      <c r="Y12" s="409"/>
      <c r="Z12" s="409"/>
      <c r="AA12" s="409"/>
      <c r="AB12" s="409"/>
      <c r="AC12" s="409"/>
      <c r="AD12" s="409"/>
      <c r="AE12" s="409"/>
      <c r="AF12" s="409"/>
      <c r="AG12" s="409"/>
      <c r="AH12" s="409"/>
      <c r="AI12" s="409"/>
      <c r="AJ12" s="409"/>
      <c r="AK12" s="409"/>
      <c r="AL12" s="409"/>
      <c r="AM12" s="409"/>
      <c r="AN12" s="409"/>
      <c r="AO12" s="409"/>
      <c r="AP12" s="409"/>
      <c r="AQ12" s="409"/>
      <c r="AR12" s="409"/>
      <c r="AS12" s="409"/>
      <c r="AT12" s="409"/>
      <c r="AU12" s="409"/>
      <c r="AV12" s="410"/>
      <c r="AW12" s="408" t="s">
        <v>134</v>
      </c>
      <c r="AX12" s="409"/>
      <c r="AY12" s="409"/>
      <c r="AZ12" s="409"/>
      <c r="BA12" s="409"/>
      <c r="BB12" s="409"/>
      <c r="BC12" s="409"/>
      <c r="BD12" s="409"/>
      <c r="BE12" s="409"/>
      <c r="BF12" s="409"/>
      <c r="BG12" s="409"/>
      <c r="BH12" s="409"/>
      <c r="BI12" s="409"/>
      <c r="BJ12" s="409"/>
      <c r="BK12" s="409"/>
      <c r="BL12" s="409"/>
      <c r="BM12" s="409"/>
      <c r="BN12" s="409"/>
      <c r="BO12" s="409"/>
      <c r="BP12" s="409"/>
      <c r="BQ12" s="409"/>
      <c r="BR12" s="409"/>
      <c r="BS12" s="409"/>
      <c r="BT12" s="409"/>
      <c r="BU12" s="410"/>
      <c r="BV12" s="408" t="s">
        <v>135</v>
      </c>
      <c r="BW12" s="409"/>
      <c r="BX12" s="409"/>
      <c r="BY12" s="409"/>
      <c r="BZ12" s="409"/>
      <c r="CA12" s="409"/>
      <c r="CB12" s="409"/>
      <c r="CC12" s="409"/>
      <c r="CD12" s="409"/>
      <c r="CE12" s="409"/>
      <c r="CF12" s="409"/>
      <c r="CG12" s="409"/>
      <c r="CH12" s="409"/>
      <c r="CI12" s="409"/>
      <c r="CJ12" s="409"/>
      <c r="CK12" s="409"/>
      <c r="CL12" s="409"/>
      <c r="CM12" s="409"/>
      <c r="CN12" s="409"/>
      <c r="CO12" s="409"/>
      <c r="CP12" s="409"/>
      <c r="CQ12" s="409"/>
      <c r="CR12" s="409"/>
      <c r="CS12" s="409"/>
      <c r="CT12" s="410"/>
      <c r="CU12" s="408" t="s">
        <v>138</v>
      </c>
      <c r="CV12" s="409"/>
      <c r="CW12" s="409"/>
      <c r="CX12" s="409"/>
      <c r="CY12" s="409"/>
      <c r="CZ12" s="409"/>
      <c r="DA12" s="409"/>
      <c r="DB12" s="409"/>
      <c r="DC12" s="409"/>
      <c r="DD12" s="409"/>
      <c r="DE12" s="409"/>
      <c r="DF12" s="409"/>
      <c r="DG12" s="409"/>
      <c r="DH12" s="409"/>
      <c r="DI12" s="409"/>
      <c r="DJ12" s="409"/>
      <c r="DK12" s="409"/>
      <c r="DL12" s="409"/>
      <c r="DM12" s="409"/>
      <c r="DN12" s="409"/>
      <c r="DO12" s="409"/>
      <c r="DP12" s="409"/>
      <c r="DQ12" s="409"/>
      <c r="DR12" s="409"/>
      <c r="DS12" s="410"/>
      <c r="DT12" s="406" t="s">
        <v>84</v>
      </c>
      <c r="DU12" s="406" t="s">
        <v>104</v>
      </c>
      <c r="DV12" s="406" t="s">
        <v>3</v>
      </c>
      <c r="DW12" s="406" t="s">
        <v>105</v>
      </c>
      <c r="DX12" s="406" t="s">
        <v>106</v>
      </c>
      <c r="DY12" s="406" t="s">
        <v>4</v>
      </c>
      <c r="DZ12" s="406" t="s">
        <v>107</v>
      </c>
      <c r="EA12" s="406" t="s">
        <v>108</v>
      </c>
      <c r="EB12" s="406" t="s">
        <v>109</v>
      </c>
      <c r="EC12" s="406" t="s">
        <v>110</v>
      </c>
      <c r="ED12" s="406" t="s">
        <v>111</v>
      </c>
      <c r="EE12" s="433" t="s">
        <v>5</v>
      </c>
      <c r="EF12" s="429"/>
      <c r="EG12" s="428"/>
      <c r="EH12" s="402"/>
      <c r="EI12" s="402"/>
      <c r="EJ12" s="402"/>
      <c r="EK12" s="402"/>
      <c r="EL12" s="451"/>
    </row>
    <row r="13" spans="1:142" s="3" customFormat="1" ht="74.25" customHeight="1" thickBot="1" x14ac:dyDescent="0.25">
      <c r="A13" s="464"/>
      <c r="B13" s="464"/>
      <c r="C13" s="456"/>
      <c r="D13" s="456"/>
      <c r="E13" s="453"/>
      <c r="F13" s="456"/>
      <c r="G13" s="456"/>
      <c r="H13" s="456"/>
      <c r="I13" s="461"/>
      <c r="J13" s="405"/>
      <c r="K13" s="81" t="s">
        <v>67</v>
      </c>
      <c r="L13" s="110" t="s">
        <v>325</v>
      </c>
      <c r="M13" s="81" t="s">
        <v>115</v>
      </c>
      <c r="N13" s="88" t="s">
        <v>326</v>
      </c>
      <c r="O13" s="797" t="s">
        <v>116</v>
      </c>
      <c r="P13" s="231" t="s">
        <v>327</v>
      </c>
      <c r="Q13" s="797" t="s">
        <v>117</v>
      </c>
      <c r="R13" s="231" t="s">
        <v>328</v>
      </c>
      <c r="S13" s="231" t="s">
        <v>118</v>
      </c>
      <c r="T13" s="231" t="s">
        <v>329</v>
      </c>
      <c r="U13" s="231" t="s">
        <v>119</v>
      </c>
      <c r="V13" s="231" t="s">
        <v>330</v>
      </c>
      <c r="W13" s="231" t="s">
        <v>120</v>
      </c>
      <c r="X13" s="83" t="s">
        <v>67</v>
      </c>
      <c r="Y13" s="80" t="s">
        <v>74</v>
      </c>
      <c r="Z13" s="81" t="s">
        <v>121</v>
      </c>
      <c r="AA13" s="80" t="s">
        <v>75</v>
      </c>
      <c r="AB13" s="81" t="s">
        <v>122</v>
      </c>
      <c r="AC13" s="80" t="s">
        <v>76</v>
      </c>
      <c r="AD13" s="81" t="s">
        <v>123</v>
      </c>
      <c r="AE13" s="80" t="s">
        <v>77</v>
      </c>
      <c r="AF13" s="81" t="s">
        <v>124</v>
      </c>
      <c r="AG13" s="80" t="s">
        <v>78</v>
      </c>
      <c r="AH13" s="81" t="s">
        <v>126</v>
      </c>
      <c r="AI13" s="80" t="s">
        <v>79</v>
      </c>
      <c r="AJ13" s="81" t="s">
        <v>127</v>
      </c>
      <c r="AK13" s="80" t="s">
        <v>80</v>
      </c>
      <c r="AL13" s="81" t="s">
        <v>128</v>
      </c>
      <c r="AM13" s="80" t="s">
        <v>81</v>
      </c>
      <c r="AN13" s="81" t="s">
        <v>129</v>
      </c>
      <c r="AO13" s="80" t="s">
        <v>82</v>
      </c>
      <c r="AP13" s="81" t="s">
        <v>130</v>
      </c>
      <c r="AQ13" s="80" t="s">
        <v>112</v>
      </c>
      <c r="AR13" s="81" t="s">
        <v>131</v>
      </c>
      <c r="AS13" s="80" t="s">
        <v>83</v>
      </c>
      <c r="AT13" s="81" t="s">
        <v>132</v>
      </c>
      <c r="AU13" s="80" t="s">
        <v>98</v>
      </c>
      <c r="AV13" s="82" t="s">
        <v>133</v>
      </c>
      <c r="AW13" s="83" t="s">
        <v>67</v>
      </c>
      <c r="AX13" s="80" t="s">
        <v>74</v>
      </c>
      <c r="AY13" s="81" t="s">
        <v>121</v>
      </c>
      <c r="AZ13" s="80" t="s">
        <v>75</v>
      </c>
      <c r="BA13" s="81" t="s">
        <v>122</v>
      </c>
      <c r="BB13" s="80" t="s">
        <v>76</v>
      </c>
      <c r="BC13" s="81" t="s">
        <v>123</v>
      </c>
      <c r="BD13" s="80" t="s">
        <v>77</v>
      </c>
      <c r="BE13" s="81" t="s">
        <v>124</v>
      </c>
      <c r="BF13" s="80" t="s">
        <v>78</v>
      </c>
      <c r="BG13" s="81" t="s">
        <v>126</v>
      </c>
      <c r="BH13" s="80" t="s">
        <v>79</v>
      </c>
      <c r="BI13" s="81" t="s">
        <v>127</v>
      </c>
      <c r="BJ13" s="80" t="s">
        <v>80</v>
      </c>
      <c r="BK13" s="81" t="s">
        <v>128</v>
      </c>
      <c r="BL13" s="80" t="s">
        <v>81</v>
      </c>
      <c r="BM13" s="81" t="s">
        <v>129</v>
      </c>
      <c r="BN13" s="80" t="s">
        <v>82</v>
      </c>
      <c r="BO13" s="81" t="s">
        <v>130</v>
      </c>
      <c r="BP13" s="80" t="s">
        <v>112</v>
      </c>
      <c r="BQ13" s="81" t="s">
        <v>131</v>
      </c>
      <c r="BR13" s="80" t="s">
        <v>83</v>
      </c>
      <c r="BS13" s="81" t="s">
        <v>132</v>
      </c>
      <c r="BT13" s="80" t="s">
        <v>98</v>
      </c>
      <c r="BU13" s="82" t="s">
        <v>136</v>
      </c>
      <c r="BV13" s="83" t="s">
        <v>67</v>
      </c>
      <c r="BW13" s="80" t="s">
        <v>74</v>
      </c>
      <c r="BX13" s="81" t="s">
        <v>121</v>
      </c>
      <c r="BY13" s="80" t="s">
        <v>75</v>
      </c>
      <c r="BZ13" s="81" t="s">
        <v>122</v>
      </c>
      <c r="CA13" s="80" t="s">
        <v>76</v>
      </c>
      <c r="CB13" s="81" t="s">
        <v>123</v>
      </c>
      <c r="CC13" s="80" t="s">
        <v>77</v>
      </c>
      <c r="CD13" s="81" t="s">
        <v>124</v>
      </c>
      <c r="CE13" s="80" t="s">
        <v>78</v>
      </c>
      <c r="CF13" s="81" t="s">
        <v>126</v>
      </c>
      <c r="CG13" s="80" t="s">
        <v>79</v>
      </c>
      <c r="CH13" s="81" t="s">
        <v>127</v>
      </c>
      <c r="CI13" s="80" t="s">
        <v>80</v>
      </c>
      <c r="CJ13" s="81" t="s">
        <v>128</v>
      </c>
      <c r="CK13" s="80" t="s">
        <v>81</v>
      </c>
      <c r="CL13" s="81" t="s">
        <v>129</v>
      </c>
      <c r="CM13" s="80" t="s">
        <v>82</v>
      </c>
      <c r="CN13" s="81" t="s">
        <v>130</v>
      </c>
      <c r="CO13" s="80" t="s">
        <v>112</v>
      </c>
      <c r="CP13" s="81" t="s">
        <v>131</v>
      </c>
      <c r="CQ13" s="80" t="s">
        <v>83</v>
      </c>
      <c r="CR13" s="81" t="s">
        <v>132</v>
      </c>
      <c r="CS13" s="80" t="s">
        <v>98</v>
      </c>
      <c r="CT13" s="82" t="s">
        <v>137</v>
      </c>
      <c r="CU13" s="83" t="s">
        <v>67</v>
      </c>
      <c r="CV13" s="80" t="s">
        <v>74</v>
      </c>
      <c r="CW13" s="81" t="s">
        <v>121</v>
      </c>
      <c r="CX13" s="80" t="s">
        <v>75</v>
      </c>
      <c r="CY13" s="81" t="s">
        <v>122</v>
      </c>
      <c r="CZ13" s="80" t="s">
        <v>76</v>
      </c>
      <c r="DA13" s="81" t="s">
        <v>123</v>
      </c>
      <c r="DB13" s="80" t="s">
        <v>77</v>
      </c>
      <c r="DC13" s="81" t="s">
        <v>124</v>
      </c>
      <c r="DD13" s="80" t="s">
        <v>78</v>
      </c>
      <c r="DE13" s="81" t="s">
        <v>126</v>
      </c>
      <c r="DF13" s="80" t="s">
        <v>79</v>
      </c>
      <c r="DG13" s="81" t="s">
        <v>127</v>
      </c>
      <c r="DH13" s="80" t="s">
        <v>80</v>
      </c>
      <c r="DI13" s="81" t="s">
        <v>128</v>
      </c>
      <c r="DJ13" s="80" t="s">
        <v>81</v>
      </c>
      <c r="DK13" s="81" t="s">
        <v>129</v>
      </c>
      <c r="DL13" s="80" t="s">
        <v>82</v>
      </c>
      <c r="DM13" s="81" t="s">
        <v>130</v>
      </c>
      <c r="DN13" s="80" t="s">
        <v>112</v>
      </c>
      <c r="DO13" s="81" t="s">
        <v>131</v>
      </c>
      <c r="DP13" s="80" t="s">
        <v>83</v>
      </c>
      <c r="DQ13" s="81" t="s">
        <v>132</v>
      </c>
      <c r="DR13" s="80" t="s">
        <v>98</v>
      </c>
      <c r="DS13" s="82" t="s">
        <v>139</v>
      </c>
      <c r="DT13" s="407"/>
      <c r="DU13" s="407"/>
      <c r="DV13" s="407"/>
      <c r="DW13" s="407"/>
      <c r="DX13" s="407"/>
      <c r="DY13" s="407"/>
      <c r="DZ13" s="407"/>
      <c r="EA13" s="407"/>
      <c r="EB13" s="407"/>
      <c r="EC13" s="407"/>
      <c r="ED13" s="407"/>
      <c r="EE13" s="434"/>
      <c r="EF13" s="430"/>
      <c r="EG13" s="456"/>
      <c r="EH13" s="403"/>
      <c r="EI13" s="403"/>
      <c r="EJ13" s="403"/>
      <c r="EK13" s="403"/>
      <c r="EL13" s="452"/>
    </row>
    <row r="14" spans="1:142" s="3" customFormat="1" ht="50.1" customHeight="1" x14ac:dyDescent="0.2">
      <c r="A14" s="446">
        <v>2</v>
      </c>
      <c r="B14" s="446">
        <v>27</v>
      </c>
      <c r="C14" s="385">
        <v>198</v>
      </c>
      <c r="D14" s="386" t="s">
        <v>247</v>
      </c>
      <c r="E14" s="385">
        <v>212</v>
      </c>
      <c r="F14" s="387" t="s">
        <v>371</v>
      </c>
      <c r="G14" s="385" t="s">
        <v>372</v>
      </c>
      <c r="H14" s="385" t="s">
        <v>249</v>
      </c>
      <c r="I14" s="388">
        <v>1</v>
      </c>
      <c r="J14" s="389">
        <v>1</v>
      </c>
      <c r="K14" s="391">
        <v>0.15</v>
      </c>
      <c r="L14" s="391">
        <v>0.15</v>
      </c>
      <c r="M14" s="391">
        <v>0.03</v>
      </c>
      <c r="N14" s="391">
        <v>0.15</v>
      </c>
      <c r="O14" s="391">
        <v>0.05</v>
      </c>
      <c r="P14" s="391">
        <v>0.15</v>
      </c>
      <c r="Q14" s="391">
        <v>0.08</v>
      </c>
      <c r="R14" s="391"/>
      <c r="S14" s="391"/>
      <c r="T14" s="391"/>
      <c r="U14" s="391"/>
      <c r="V14" s="391"/>
      <c r="W14" s="391">
        <f>+Q14</f>
        <v>0.08</v>
      </c>
      <c r="X14" s="392">
        <v>0.25</v>
      </c>
      <c r="Y14" s="392"/>
      <c r="Z14" s="392"/>
      <c r="AA14" s="392"/>
      <c r="AB14" s="392"/>
      <c r="AC14" s="392"/>
      <c r="AD14" s="392"/>
      <c r="AE14" s="392"/>
      <c r="AF14" s="392"/>
      <c r="AG14" s="392"/>
      <c r="AH14" s="392"/>
      <c r="AI14" s="392"/>
      <c r="AJ14" s="392"/>
      <c r="AK14" s="392"/>
      <c r="AL14" s="392"/>
      <c r="AM14" s="392"/>
      <c r="AN14" s="392"/>
      <c r="AO14" s="391"/>
      <c r="AP14" s="391"/>
      <c r="AQ14" s="391"/>
      <c r="AR14" s="391"/>
      <c r="AS14" s="391"/>
      <c r="AT14" s="391"/>
      <c r="AU14" s="391"/>
      <c r="AV14" s="392"/>
      <c r="AW14" s="391">
        <v>0.25</v>
      </c>
      <c r="AX14" s="391"/>
      <c r="AY14" s="391"/>
      <c r="AZ14" s="391"/>
      <c r="BA14" s="391"/>
      <c r="BB14" s="391"/>
      <c r="BC14" s="391"/>
      <c r="BD14" s="391"/>
      <c r="BE14" s="391"/>
      <c r="BF14" s="391"/>
      <c r="BG14" s="391"/>
      <c r="BH14" s="391"/>
      <c r="BI14" s="391"/>
      <c r="BJ14" s="391"/>
      <c r="BK14" s="391"/>
      <c r="BL14" s="391"/>
      <c r="BM14" s="391"/>
      <c r="BN14" s="391"/>
      <c r="BO14" s="391"/>
      <c r="BP14" s="391"/>
      <c r="BQ14" s="391"/>
      <c r="BR14" s="391"/>
      <c r="BS14" s="391"/>
      <c r="BT14" s="391"/>
      <c r="BU14" s="391"/>
      <c r="BV14" s="392">
        <v>0.25</v>
      </c>
      <c r="BW14" s="392"/>
      <c r="BX14" s="392"/>
      <c r="BY14" s="392"/>
      <c r="BZ14" s="392"/>
      <c r="CA14" s="392"/>
      <c r="CB14" s="392"/>
      <c r="CC14" s="392"/>
      <c r="CD14" s="392"/>
      <c r="CE14" s="392"/>
      <c r="CF14" s="392"/>
      <c r="CG14" s="392"/>
      <c r="CH14" s="392"/>
      <c r="CI14" s="392"/>
      <c r="CJ14" s="392"/>
      <c r="CK14" s="392"/>
      <c r="CL14" s="392"/>
      <c r="CM14" s="392"/>
      <c r="CN14" s="392"/>
      <c r="CO14" s="392"/>
      <c r="CP14" s="392"/>
      <c r="CQ14" s="392"/>
      <c r="CR14" s="392"/>
      <c r="CS14" s="392"/>
      <c r="CT14" s="391"/>
      <c r="CU14" s="392">
        <v>0.1</v>
      </c>
      <c r="CV14" s="389"/>
      <c r="CW14" s="389"/>
      <c r="CX14" s="389"/>
      <c r="CY14" s="389"/>
      <c r="CZ14" s="389"/>
      <c r="DA14" s="389"/>
      <c r="DB14" s="389"/>
      <c r="DC14" s="389"/>
      <c r="DD14" s="389"/>
      <c r="DE14" s="389"/>
      <c r="DF14" s="389"/>
      <c r="DG14" s="389"/>
      <c r="DH14" s="389"/>
      <c r="DI14" s="389"/>
      <c r="DJ14" s="389"/>
      <c r="DK14" s="389"/>
      <c r="DL14" s="389"/>
      <c r="DM14" s="389"/>
      <c r="DN14" s="389"/>
      <c r="DO14" s="389"/>
      <c r="DP14" s="389"/>
      <c r="DQ14" s="389"/>
      <c r="DR14" s="389"/>
      <c r="DS14" s="389"/>
      <c r="DT14" s="389"/>
      <c r="DU14" s="389"/>
      <c r="DV14" s="389"/>
      <c r="DW14" s="389"/>
      <c r="DX14" s="389"/>
      <c r="DY14" s="389"/>
      <c r="DZ14" s="391">
        <v>0.03</v>
      </c>
      <c r="EA14" s="392">
        <v>0.05</v>
      </c>
      <c r="EB14" s="390">
        <v>0.08</v>
      </c>
      <c r="EC14" s="389"/>
      <c r="ED14" s="389"/>
      <c r="EE14" s="389"/>
      <c r="EF14" s="393">
        <f>EB14/P14</f>
        <v>0.53333333333333333</v>
      </c>
      <c r="EG14" s="393">
        <f>EB14/J14</f>
        <v>0.08</v>
      </c>
      <c r="EH14" s="394" t="s">
        <v>429</v>
      </c>
      <c r="EI14" s="395" t="s">
        <v>241</v>
      </c>
      <c r="EJ14" s="395" t="s">
        <v>241</v>
      </c>
      <c r="EK14" s="396" t="s">
        <v>293</v>
      </c>
      <c r="EL14" s="84" t="s">
        <v>294</v>
      </c>
    </row>
    <row r="15" spans="1:142" s="3" customFormat="1" ht="50.1" customHeight="1" x14ac:dyDescent="0.2">
      <c r="A15" s="447"/>
      <c r="B15" s="447"/>
      <c r="C15" s="385">
        <v>199</v>
      </c>
      <c r="D15" s="386" t="s">
        <v>248</v>
      </c>
      <c r="E15" s="385">
        <v>213</v>
      </c>
      <c r="F15" s="387" t="s">
        <v>278</v>
      </c>
      <c r="G15" s="385" t="s">
        <v>372</v>
      </c>
      <c r="H15" s="385" t="s">
        <v>249</v>
      </c>
      <c r="I15" s="389">
        <v>1</v>
      </c>
      <c r="J15" s="389">
        <v>1</v>
      </c>
      <c r="K15" s="391">
        <v>0.05</v>
      </c>
      <c r="L15" s="391">
        <v>0.05</v>
      </c>
      <c r="M15" s="391">
        <v>0</v>
      </c>
      <c r="N15" s="391">
        <v>0.05</v>
      </c>
      <c r="O15" s="391">
        <v>0.01</v>
      </c>
      <c r="P15" s="391">
        <v>0.05</v>
      </c>
      <c r="Q15" s="391">
        <v>0.02</v>
      </c>
      <c r="R15" s="391"/>
      <c r="S15" s="391"/>
      <c r="T15" s="391"/>
      <c r="U15" s="391"/>
      <c r="V15" s="391"/>
      <c r="W15" s="391">
        <f t="shared" ref="W15:W18" si="0">+Q15</f>
        <v>0.02</v>
      </c>
      <c r="X15" s="392">
        <v>0.3</v>
      </c>
      <c r="Y15" s="392"/>
      <c r="Z15" s="392"/>
      <c r="AA15" s="392"/>
      <c r="AB15" s="392"/>
      <c r="AC15" s="392"/>
      <c r="AD15" s="392"/>
      <c r="AE15" s="392"/>
      <c r="AF15" s="392"/>
      <c r="AG15" s="392"/>
      <c r="AH15" s="392"/>
      <c r="AI15" s="392"/>
      <c r="AJ15" s="392"/>
      <c r="AK15" s="392"/>
      <c r="AL15" s="392"/>
      <c r="AM15" s="392"/>
      <c r="AN15" s="392"/>
      <c r="AO15" s="391"/>
      <c r="AP15" s="391"/>
      <c r="AQ15" s="391"/>
      <c r="AR15" s="391"/>
      <c r="AS15" s="391"/>
      <c r="AT15" s="391"/>
      <c r="AU15" s="391"/>
      <c r="AV15" s="392"/>
      <c r="AW15" s="391">
        <v>0.3</v>
      </c>
      <c r="AX15" s="391"/>
      <c r="AY15" s="391"/>
      <c r="AZ15" s="391"/>
      <c r="BA15" s="391"/>
      <c r="BB15" s="391"/>
      <c r="BC15" s="391"/>
      <c r="BD15" s="391"/>
      <c r="BE15" s="391"/>
      <c r="BF15" s="391"/>
      <c r="BG15" s="391"/>
      <c r="BH15" s="391"/>
      <c r="BI15" s="391"/>
      <c r="BJ15" s="391"/>
      <c r="BK15" s="391"/>
      <c r="BL15" s="391"/>
      <c r="BM15" s="391"/>
      <c r="BN15" s="391"/>
      <c r="BO15" s="391"/>
      <c r="BP15" s="391"/>
      <c r="BQ15" s="391"/>
      <c r="BR15" s="391"/>
      <c r="BS15" s="391"/>
      <c r="BT15" s="391"/>
      <c r="BU15" s="391"/>
      <c r="BV15" s="392">
        <v>0.3</v>
      </c>
      <c r="BW15" s="392"/>
      <c r="BX15" s="392"/>
      <c r="BY15" s="392"/>
      <c r="BZ15" s="392"/>
      <c r="CA15" s="392"/>
      <c r="CB15" s="392"/>
      <c r="CC15" s="392"/>
      <c r="CD15" s="392"/>
      <c r="CE15" s="392"/>
      <c r="CF15" s="392"/>
      <c r="CG15" s="392"/>
      <c r="CH15" s="392"/>
      <c r="CI15" s="392"/>
      <c r="CJ15" s="392"/>
      <c r="CK15" s="392"/>
      <c r="CL15" s="392"/>
      <c r="CM15" s="392"/>
      <c r="CN15" s="392"/>
      <c r="CO15" s="392"/>
      <c r="CP15" s="392"/>
      <c r="CQ15" s="392"/>
      <c r="CR15" s="392"/>
      <c r="CS15" s="392"/>
      <c r="CT15" s="391"/>
      <c r="CU15" s="392">
        <v>0.05</v>
      </c>
      <c r="CV15" s="389"/>
      <c r="CW15" s="389"/>
      <c r="CX15" s="389"/>
      <c r="CY15" s="389"/>
      <c r="CZ15" s="389"/>
      <c r="DA15" s="389"/>
      <c r="DB15" s="389"/>
      <c r="DC15" s="389"/>
      <c r="DD15" s="389"/>
      <c r="DE15" s="389"/>
      <c r="DF15" s="389"/>
      <c r="DG15" s="389"/>
      <c r="DH15" s="389"/>
      <c r="DI15" s="389"/>
      <c r="DJ15" s="389"/>
      <c r="DK15" s="389"/>
      <c r="DL15" s="389"/>
      <c r="DM15" s="389"/>
      <c r="DN15" s="389"/>
      <c r="DO15" s="389"/>
      <c r="DP15" s="389"/>
      <c r="DQ15" s="389"/>
      <c r="DR15" s="389"/>
      <c r="DS15" s="389"/>
      <c r="DT15" s="389"/>
      <c r="DU15" s="389"/>
      <c r="DV15" s="389"/>
      <c r="DW15" s="389"/>
      <c r="DX15" s="389"/>
      <c r="DY15" s="389"/>
      <c r="DZ15" s="389">
        <v>0</v>
      </c>
      <c r="EA15" s="392">
        <v>0.01</v>
      </c>
      <c r="EB15" s="391">
        <v>0.02</v>
      </c>
      <c r="EC15" s="389"/>
      <c r="ED15" s="389"/>
      <c r="EE15" s="389"/>
      <c r="EF15" s="393">
        <f t="shared" ref="EF15:EF18" si="1">EB15/P15</f>
        <v>0.39999999999999997</v>
      </c>
      <c r="EG15" s="393">
        <f t="shared" ref="EG15:EG18" si="2">EB15/J15</f>
        <v>0.02</v>
      </c>
      <c r="EH15" s="394" t="s">
        <v>418</v>
      </c>
      <c r="EI15" s="395" t="s">
        <v>241</v>
      </c>
      <c r="EJ15" s="395" t="s">
        <v>241</v>
      </c>
      <c r="EK15" s="396" t="s">
        <v>295</v>
      </c>
      <c r="EL15" s="84" t="s">
        <v>296</v>
      </c>
    </row>
    <row r="16" spans="1:142" s="3" customFormat="1" ht="50.1" customHeight="1" x14ac:dyDescent="0.2">
      <c r="A16" s="447"/>
      <c r="B16" s="447"/>
      <c r="C16" s="449">
        <v>200</v>
      </c>
      <c r="D16" s="445" t="s">
        <v>250</v>
      </c>
      <c r="E16" s="385">
        <v>214</v>
      </c>
      <c r="F16" s="387" t="s">
        <v>303</v>
      </c>
      <c r="G16" s="385" t="s">
        <v>190</v>
      </c>
      <c r="H16" s="385" t="s">
        <v>249</v>
      </c>
      <c r="I16" s="389">
        <v>600</v>
      </c>
      <c r="J16" s="389">
        <v>600</v>
      </c>
      <c r="K16" s="397">
        <v>66</v>
      </c>
      <c r="L16" s="397">
        <v>66</v>
      </c>
      <c r="M16" s="397">
        <v>11</v>
      </c>
      <c r="N16" s="397">
        <v>66</v>
      </c>
      <c r="O16" s="397">
        <v>22</v>
      </c>
      <c r="P16" s="398">
        <v>66</v>
      </c>
      <c r="Q16" s="398">
        <v>33</v>
      </c>
      <c r="R16" s="397"/>
      <c r="S16" s="397"/>
      <c r="T16" s="397"/>
      <c r="U16" s="397"/>
      <c r="V16" s="397"/>
      <c r="W16" s="391">
        <f t="shared" si="0"/>
        <v>33</v>
      </c>
      <c r="X16" s="389">
        <v>109</v>
      </c>
      <c r="Y16" s="389"/>
      <c r="Z16" s="389"/>
      <c r="AA16" s="389"/>
      <c r="AB16" s="389"/>
      <c r="AC16" s="389"/>
      <c r="AD16" s="389"/>
      <c r="AE16" s="389"/>
      <c r="AF16" s="389"/>
      <c r="AG16" s="389"/>
      <c r="AH16" s="389"/>
      <c r="AI16" s="389"/>
      <c r="AJ16" s="389"/>
      <c r="AK16" s="389"/>
      <c r="AL16" s="389"/>
      <c r="AM16" s="389"/>
      <c r="AN16" s="389"/>
      <c r="AO16" s="397"/>
      <c r="AP16" s="397"/>
      <c r="AQ16" s="397"/>
      <c r="AR16" s="397"/>
      <c r="AS16" s="397"/>
      <c r="AT16" s="397"/>
      <c r="AU16" s="397"/>
      <c r="AV16" s="389"/>
      <c r="AW16" s="389">
        <v>172</v>
      </c>
      <c r="AX16" s="397"/>
      <c r="AY16" s="397"/>
      <c r="AZ16" s="397"/>
      <c r="BA16" s="397"/>
      <c r="BB16" s="397"/>
      <c r="BC16" s="397"/>
      <c r="BD16" s="397"/>
      <c r="BE16" s="397"/>
      <c r="BF16" s="397"/>
      <c r="BG16" s="397"/>
      <c r="BH16" s="397"/>
      <c r="BI16" s="397"/>
      <c r="BJ16" s="397"/>
      <c r="BK16" s="397"/>
      <c r="BL16" s="397"/>
      <c r="BM16" s="397"/>
      <c r="BN16" s="397"/>
      <c r="BO16" s="397"/>
      <c r="BP16" s="397"/>
      <c r="BQ16" s="397"/>
      <c r="BR16" s="397"/>
      <c r="BS16" s="397"/>
      <c r="BT16" s="397"/>
      <c r="BU16" s="397"/>
      <c r="BV16" s="389">
        <v>172</v>
      </c>
      <c r="BW16" s="389"/>
      <c r="BX16" s="389"/>
      <c r="BY16" s="389"/>
      <c r="BZ16" s="389"/>
      <c r="CA16" s="389"/>
      <c r="CB16" s="389"/>
      <c r="CC16" s="389"/>
      <c r="CD16" s="389"/>
      <c r="CE16" s="389"/>
      <c r="CF16" s="389"/>
      <c r="CG16" s="389"/>
      <c r="CH16" s="389"/>
      <c r="CI16" s="389"/>
      <c r="CJ16" s="389"/>
      <c r="CK16" s="389"/>
      <c r="CL16" s="389"/>
      <c r="CM16" s="389"/>
      <c r="CN16" s="389"/>
      <c r="CO16" s="389"/>
      <c r="CP16" s="389"/>
      <c r="CQ16" s="389"/>
      <c r="CR16" s="389"/>
      <c r="CS16" s="389"/>
      <c r="CT16" s="397"/>
      <c r="CU16" s="389">
        <v>81</v>
      </c>
      <c r="CV16" s="389"/>
      <c r="CW16" s="389"/>
      <c r="CX16" s="389"/>
      <c r="CY16" s="389"/>
      <c r="CZ16" s="389"/>
      <c r="DA16" s="389"/>
      <c r="DB16" s="389"/>
      <c r="DC16" s="389"/>
      <c r="DD16" s="389"/>
      <c r="DE16" s="389"/>
      <c r="DF16" s="389"/>
      <c r="DG16" s="389"/>
      <c r="DH16" s="389"/>
      <c r="DI16" s="389"/>
      <c r="DJ16" s="389"/>
      <c r="DK16" s="389"/>
      <c r="DL16" s="389"/>
      <c r="DM16" s="389"/>
      <c r="DN16" s="389"/>
      <c r="DO16" s="389"/>
      <c r="DP16" s="389"/>
      <c r="DQ16" s="389"/>
      <c r="DR16" s="389"/>
      <c r="DS16" s="389"/>
      <c r="DT16" s="389"/>
      <c r="DU16" s="389"/>
      <c r="DV16" s="389"/>
      <c r="DW16" s="389"/>
      <c r="DX16" s="389"/>
      <c r="DY16" s="389"/>
      <c r="DZ16" s="389">
        <v>11</v>
      </c>
      <c r="EA16" s="389">
        <v>22</v>
      </c>
      <c r="EB16" s="399">
        <v>33</v>
      </c>
      <c r="EC16" s="389"/>
      <c r="ED16" s="389"/>
      <c r="EE16" s="389"/>
      <c r="EF16" s="393">
        <f t="shared" si="1"/>
        <v>0.5</v>
      </c>
      <c r="EG16" s="393">
        <f t="shared" si="2"/>
        <v>5.5E-2</v>
      </c>
      <c r="EH16" s="394" t="s">
        <v>413</v>
      </c>
      <c r="EI16" s="395" t="s">
        <v>241</v>
      </c>
      <c r="EJ16" s="395" t="s">
        <v>241</v>
      </c>
      <c r="EK16" s="396" t="s">
        <v>288</v>
      </c>
      <c r="EL16" s="84" t="s">
        <v>287</v>
      </c>
    </row>
    <row r="17" spans="1:142" s="3" customFormat="1" ht="50.1" customHeight="1" x14ac:dyDescent="0.2">
      <c r="A17" s="447"/>
      <c r="B17" s="447"/>
      <c r="C17" s="449"/>
      <c r="D17" s="445"/>
      <c r="E17" s="385">
        <v>215</v>
      </c>
      <c r="F17" s="387" t="s">
        <v>279</v>
      </c>
      <c r="G17" s="385" t="s">
        <v>190</v>
      </c>
      <c r="H17" s="385" t="s">
        <v>249</v>
      </c>
      <c r="I17" s="389">
        <v>400</v>
      </c>
      <c r="J17" s="389">
        <v>400</v>
      </c>
      <c r="K17" s="397">
        <v>20</v>
      </c>
      <c r="L17" s="397">
        <v>20</v>
      </c>
      <c r="M17" s="397">
        <v>0</v>
      </c>
      <c r="N17" s="397">
        <v>20</v>
      </c>
      <c r="O17" s="397">
        <v>0</v>
      </c>
      <c r="P17" s="398">
        <v>20</v>
      </c>
      <c r="Q17" s="398">
        <v>2</v>
      </c>
      <c r="R17" s="397"/>
      <c r="S17" s="397"/>
      <c r="T17" s="397"/>
      <c r="U17" s="397"/>
      <c r="V17" s="397"/>
      <c r="W17" s="391">
        <f t="shared" si="0"/>
        <v>2</v>
      </c>
      <c r="X17" s="389">
        <v>77</v>
      </c>
      <c r="Y17" s="389"/>
      <c r="Z17" s="389"/>
      <c r="AA17" s="389"/>
      <c r="AB17" s="389"/>
      <c r="AC17" s="389"/>
      <c r="AD17" s="389"/>
      <c r="AE17" s="389"/>
      <c r="AF17" s="389"/>
      <c r="AG17" s="389"/>
      <c r="AH17" s="389"/>
      <c r="AI17" s="389"/>
      <c r="AJ17" s="389"/>
      <c r="AK17" s="389"/>
      <c r="AL17" s="389"/>
      <c r="AM17" s="389"/>
      <c r="AN17" s="389"/>
      <c r="AO17" s="397"/>
      <c r="AP17" s="397"/>
      <c r="AQ17" s="397"/>
      <c r="AR17" s="397"/>
      <c r="AS17" s="397"/>
      <c r="AT17" s="397"/>
      <c r="AU17" s="397"/>
      <c r="AV17" s="389"/>
      <c r="AW17" s="389">
        <v>121</v>
      </c>
      <c r="AX17" s="397"/>
      <c r="AY17" s="397"/>
      <c r="AZ17" s="397"/>
      <c r="BA17" s="397"/>
      <c r="BB17" s="397"/>
      <c r="BC17" s="397"/>
      <c r="BD17" s="397"/>
      <c r="BE17" s="397"/>
      <c r="BF17" s="397"/>
      <c r="BG17" s="397"/>
      <c r="BH17" s="397"/>
      <c r="BI17" s="397"/>
      <c r="BJ17" s="397"/>
      <c r="BK17" s="397"/>
      <c r="BL17" s="397"/>
      <c r="BM17" s="397"/>
      <c r="BN17" s="397"/>
      <c r="BO17" s="397"/>
      <c r="BP17" s="397"/>
      <c r="BQ17" s="397"/>
      <c r="BR17" s="397"/>
      <c r="BS17" s="397"/>
      <c r="BT17" s="397"/>
      <c r="BU17" s="397"/>
      <c r="BV17" s="389">
        <v>121</v>
      </c>
      <c r="BW17" s="389"/>
      <c r="BX17" s="389"/>
      <c r="BY17" s="389"/>
      <c r="BZ17" s="389"/>
      <c r="CA17" s="389"/>
      <c r="CB17" s="389"/>
      <c r="CC17" s="389"/>
      <c r="CD17" s="389"/>
      <c r="CE17" s="389"/>
      <c r="CF17" s="389"/>
      <c r="CG17" s="389"/>
      <c r="CH17" s="389"/>
      <c r="CI17" s="389"/>
      <c r="CJ17" s="389"/>
      <c r="CK17" s="389"/>
      <c r="CL17" s="389"/>
      <c r="CM17" s="389"/>
      <c r="CN17" s="389"/>
      <c r="CO17" s="389"/>
      <c r="CP17" s="389"/>
      <c r="CQ17" s="389"/>
      <c r="CR17" s="389"/>
      <c r="CS17" s="389"/>
      <c r="CT17" s="397"/>
      <c r="CU17" s="389">
        <v>61</v>
      </c>
      <c r="CV17" s="389"/>
      <c r="CW17" s="389"/>
      <c r="CX17" s="389"/>
      <c r="CY17" s="389"/>
      <c r="CZ17" s="389"/>
      <c r="DA17" s="389"/>
      <c r="DB17" s="389"/>
      <c r="DC17" s="389"/>
      <c r="DD17" s="389"/>
      <c r="DE17" s="389"/>
      <c r="DF17" s="389"/>
      <c r="DG17" s="389"/>
      <c r="DH17" s="389"/>
      <c r="DI17" s="389"/>
      <c r="DJ17" s="389"/>
      <c r="DK17" s="389"/>
      <c r="DL17" s="389"/>
      <c r="DM17" s="389"/>
      <c r="DN17" s="389"/>
      <c r="DO17" s="389"/>
      <c r="DP17" s="389"/>
      <c r="DQ17" s="389"/>
      <c r="DR17" s="389"/>
      <c r="DS17" s="389"/>
      <c r="DT17" s="389"/>
      <c r="DU17" s="389"/>
      <c r="DV17" s="389"/>
      <c r="DW17" s="389"/>
      <c r="DX17" s="389"/>
      <c r="DY17" s="389"/>
      <c r="DZ17" s="389">
        <v>0</v>
      </c>
      <c r="EA17" s="389">
        <v>0</v>
      </c>
      <c r="EB17" s="399">
        <v>2</v>
      </c>
      <c r="EC17" s="389"/>
      <c r="ED17" s="389"/>
      <c r="EE17" s="389"/>
      <c r="EF17" s="393">
        <f t="shared" si="1"/>
        <v>0.1</v>
      </c>
      <c r="EG17" s="393">
        <f t="shared" si="2"/>
        <v>5.0000000000000001E-3</v>
      </c>
      <c r="EH17" s="394" t="s">
        <v>419</v>
      </c>
      <c r="EI17" s="395" t="s">
        <v>241</v>
      </c>
      <c r="EJ17" s="395" t="s">
        <v>241</v>
      </c>
      <c r="EK17" s="396" t="s">
        <v>289</v>
      </c>
      <c r="EL17" s="84" t="s">
        <v>287</v>
      </c>
    </row>
    <row r="18" spans="1:142" s="3" customFormat="1" ht="50.1" customHeight="1" x14ac:dyDescent="0.2">
      <c r="A18" s="448"/>
      <c r="B18" s="448"/>
      <c r="C18" s="385">
        <v>201</v>
      </c>
      <c r="D18" s="386" t="s">
        <v>188</v>
      </c>
      <c r="E18" s="385">
        <v>216</v>
      </c>
      <c r="F18" s="387" t="s">
        <v>280</v>
      </c>
      <c r="G18" s="385" t="s">
        <v>189</v>
      </c>
      <c r="H18" s="385" t="s">
        <v>249</v>
      </c>
      <c r="I18" s="389">
        <v>20000</v>
      </c>
      <c r="J18" s="389">
        <v>20000</v>
      </c>
      <c r="K18" s="397">
        <v>2500</v>
      </c>
      <c r="L18" s="397">
        <v>2500</v>
      </c>
      <c r="M18" s="397">
        <v>0</v>
      </c>
      <c r="N18" s="397">
        <v>2500</v>
      </c>
      <c r="O18" s="397">
        <v>741</v>
      </c>
      <c r="P18" s="398">
        <v>2500</v>
      </c>
      <c r="Q18" s="398">
        <v>1257</v>
      </c>
      <c r="R18" s="397"/>
      <c r="S18" s="397"/>
      <c r="T18" s="397"/>
      <c r="U18" s="397"/>
      <c r="V18" s="397"/>
      <c r="W18" s="391">
        <f t="shared" si="0"/>
        <v>1257</v>
      </c>
      <c r="X18" s="389">
        <v>3500</v>
      </c>
      <c r="Y18" s="389"/>
      <c r="Z18" s="389"/>
      <c r="AA18" s="389"/>
      <c r="AB18" s="389"/>
      <c r="AC18" s="389"/>
      <c r="AD18" s="389"/>
      <c r="AE18" s="389"/>
      <c r="AF18" s="389"/>
      <c r="AG18" s="389"/>
      <c r="AH18" s="389"/>
      <c r="AI18" s="389"/>
      <c r="AJ18" s="389"/>
      <c r="AK18" s="389"/>
      <c r="AL18" s="389"/>
      <c r="AM18" s="389"/>
      <c r="AN18" s="389"/>
      <c r="AO18" s="397"/>
      <c r="AP18" s="397"/>
      <c r="AQ18" s="397"/>
      <c r="AR18" s="397"/>
      <c r="AS18" s="397"/>
      <c r="AT18" s="397"/>
      <c r="AU18" s="397"/>
      <c r="AV18" s="389"/>
      <c r="AW18" s="397">
        <v>5500</v>
      </c>
      <c r="AX18" s="397"/>
      <c r="AY18" s="397"/>
      <c r="AZ18" s="397"/>
      <c r="BA18" s="397"/>
      <c r="BB18" s="397"/>
      <c r="BC18" s="397"/>
      <c r="BD18" s="397"/>
      <c r="BE18" s="397"/>
      <c r="BF18" s="397"/>
      <c r="BG18" s="397"/>
      <c r="BH18" s="397"/>
      <c r="BI18" s="397"/>
      <c r="BJ18" s="397"/>
      <c r="BK18" s="397"/>
      <c r="BL18" s="397"/>
      <c r="BM18" s="397"/>
      <c r="BN18" s="397"/>
      <c r="BO18" s="397"/>
      <c r="BP18" s="397"/>
      <c r="BQ18" s="397"/>
      <c r="BR18" s="397"/>
      <c r="BS18" s="397"/>
      <c r="BT18" s="397"/>
      <c r="BU18" s="397"/>
      <c r="BV18" s="389">
        <v>5500</v>
      </c>
      <c r="BW18" s="389"/>
      <c r="BX18" s="389"/>
      <c r="BY18" s="389"/>
      <c r="BZ18" s="389"/>
      <c r="CA18" s="389"/>
      <c r="CB18" s="389"/>
      <c r="CC18" s="389"/>
      <c r="CD18" s="389"/>
      <c r="CE18" s="389"/>
      <c r="CF18" s="389"/>
      <c r="CG18" s="389"/>
      <c r="CH18" s="389"/>
      <c r="CI18" s="389"/>
      <c r="CJ18" s="389"/>
      <c r="CK18" s="389"/>
      <c r="CL18" s="389"/>
      <c r="CM18" s="389"/>
      <c r="CN18" s="389"/>
      <c r="CO18" s="389"/>
      <c r="CP18" s="389"/>
      <c r="CQ18" s="389"/>
      <c r="CR18" s="389"/>
      <c r="CS18" s="389"/>
      <c r="CT18" s="397"/>
      <c r="CU18" s="389">
        <v>3000</v>
      </c>
      <c r="CV18" s="389"/>
      <c r="CW18" s="389"/>
      <c r="CX18" s="389"/>
      <c r="CY18" s="389"/>
      <c r="CZ18" s="389"/>
      <c r="DA18" s="389"/>
      <c r="DB18" s="389"/>
      <c r="DC18" s="389"/>
      <c r="DD18" s="389"/>
      <c r="DE18" s="389"/>
      <c r="DF18" s="389"/>
      <c r="DG18" s="389"/>
      <c r="DH18" s="389"/>
      <c r="DI18" s="389"/>
      <c r="DJ18" s="389"/>
      <c r="DK18" s="389"/>
      <c r="DL18" s="389"/>
      <c r="DM18" s="389"/>
      <c r="DN18" s="389"/>
      <c r="DO18" s="389"/>
      <c r="DP18" s="389"/>
      <c r="DQ18" s="389"/>
      <c r="DR18" s="389"/>
      <c r="DS18" s="389"/>
      <c r="DT18" s="389"/>
      <c r="DU18" s="389"/>
      <c r="DV18" s="389"/>
      <c r="DW18" s="389"/>
      <c r="DX18" s="389"/>
      <c r="DY18" s="389"/>
      <c r="DZ18" s="389">
        <v>0</v>
      </c>
      <c r="EA18" s="389">
        <v>741</v>
      </c>
      <c r="EB18" s="399">
        <v>1257</v>
      </c>
      <c r="EC18" s="389"/>
      <c r="ED18" s="389"/>
      <c r="EE18" s="389"/>
      <c r="EF18" s="393">
        <f t="shared" si="1"/>
        <v>0.50280000000000002</v>
      </c>
      <c r="EG18" s="393">
        <f t="shared" si="2"/>
        <v>6.2850000000000003E-2</v>
      </c>
      <c r="EH18" s="396" t="s">
        <v>374</v>
      </c>
      <c r="EI18" s="395" t="s">
        <v>241</v>
      </c>
      <c r="EJ18" s="395" t="s">
        <v>241</v>
      </c>
      <c r="EK18" s="396" t="s">
        <v>304</v>
      </c>
      <c r="EL18" s="84" t="s">
        <v>292</v>
      </c>
    </row>
    <row r="19" spans="1:142" ht="30.75" customHeight="1" x14ac:dyDescent="0.25">
      <c r="A19" s="4"/>
      <c r="B19" s="4"/>
      <c r="C19" s="4"/>
      <c r="D19" s="4"/>
      <c r="E19" s="4"/>
      <c r="F19" s="4"/>
      <c r="G19" s="4"/>
      <c r="H19" s="4"/>
      <c r="I19" s="16"/>
      <c r="J19" s="16"/>
      <c r="K19" s="16"/>
      <c r="L19" s="108"/>
      <c r="M19" s="16"/>
      <c r="N19" s="108"/>
      <c r="X19" s="16"/>
      <c r="Y19" s="16"/>
      <c r="Z19" s="16"/>
      <c r="AA19" s="16"/>
      <c r="AB19" s="16"/>
      <c r="AC19" s="16"/>
      <c r="AD19" s="16"/>
      <c r="AE19" s="16"/>
      <c r="AF19" s="16"/>
      <c r="AG19" s="16"/>
      <c r="AH19" s="16"/>
      <c r="AI19" s="16"/>
      <c r="AJ19" s="16"/>
      <c r="AK19" s="16"/>
      <c r="AL19" s="16"/>
      <c r="AM19" s="16"/>
      <c r="AN19" s="16"/>
      <c r="AO19" s="16"/>
      <c r="AP19" s="16"/>
      <c r="AQ19" s="16"/>
      <c r="AR19" s="16"/>
      <c r="AS19" s="16"/>
      <c r="AT19" s="16"/>
      <c r="AU19" s="16"/>
      <c r="AV19" s="16"/>
      <c r="AW19" s="16"/>
      <c r="AX19" s="16"/>
      <c r="AY19" s="16"/>
      <c r="AZ19" s="16"/>
      <c r="BA19" s="16"/>
      <c r="BB19" s="16"/>
      <c r="BC19" s="16"/>
      <c r="BD19" s="16"/>
      <c r="BE19" s="16"/>
      <c r="BF19" s="16"/>
      <c r="BG19" s="16"/>
      <c r="BH19" s="16"/>
      <c r="BI19" s="16"/>
      <c r="BJ19" s="16"/>
      <c r="BK19" s="16"/>
      <c r="BL19" s="16"/>
      <c r="BM19" s="16"/>
      <c r="BN19" s="16"/>
      <c r="BO19" s="16"/>
      <c r="BP19" s="16"/>
      <c r="BQ19" s="16"/>
      <c r="BR19" s="16"/>
      <c r="BS19" s="16"/>
      <c r="BT19" s="16"/>
      <c r="BU19" s="16"/>
      <c r="BV19" s="16"/>
      <c r="BW19" s="16"/>
      <c r="BX19" s="16"/>
      <c r="BY19" s="16"/>
      <c r="BZ19" s="16"/>
      <c r="CA19" s="16"/>
      <c r="CB19" s="16"/>
      <c r="CC19" s="16"/>
      <c r="CD19" s="16"/>
      <c r="CE19" s="16"/>
      <c r="CF19" s="16"/>
      <c r="CG19" s="16"/>
      <c r="CH19" s="16"/>
      <c r="CI19" s="16"/>
      <c r="CJ19" s="16"/>
      <c r="CK19" s="16"/>
      <c r="CL19" s="16"/>
      <c r="CM19" s="16"/>
      <c r="CN19" s="16"/>
      <c r="CO19" s="16"/>
      <c r="CP19" s="16"/>
      <c r="CQ19" s="16"/>
      <c r="CR19" s="16"/>
      <c r="CS19" s="16"/>
      <c r="CT19" s="16"/>
      <c r="CU19" s="16"/>
      <c r="CV19" s="16"/>
      <c r="CW19" s="16"/>
      <c r="CX19" s="16"/>
      <c r="CY19" s="16"/>
      <c r="CZ19" s="16"/>
      <c r="DA19" s="16"/>
      <c r="DB19" s="16"/>
      <c r="DC19" s="16"/>
      <c r="DD19" s="16"/>
      <c r="DE19" s="16"/>
      <c r="DF19" s="16"/>
      <c r="DG19" s="16"/>
      <c r="DH19" s="16"/>
      <c r="DI19" s="16"/>
      <c r="DJ19" s="16"/>
      <c r="DK19" s="16"/>
      <c r="DL19" s="16"/>
      <c r="DM19" s="16"/>
      <c r="DN19" s="16"/>
      <c r="DO19" s="16"/>
      <c r="DP19" s="16"/>
      <c r="DQ19" s="16"/>
      <c r="DR19" s="16"/>
      <c r="DS19" s="16"/>
      <c r="DT19" s="4"/>
      <c r="DU19" s="4"/>
      <c r="DV19" s="4"/>
      <c r="DW19" s="4"/>
      <c r="DX19" s="4"/>
      <c r="DY19" s="4"/>
      <c r="EC19" s="4"/>
      <c r="ED19" s="4"/>
      <c r="EE19" s="4"/>
      <c r="EF19" s="16"/>
      <c r="EG19" s="16"/>
      <c r="EK19" s="4"/>
      <c r="EL19" s="4"/>
    </row>
    <row r="20" spans="1:142" ht="30" customHeight="1" x14ac:dyDescent="0.25">
      <c r="D20" s="30" t="s">
        <v>68</v>
      </c>
      <c r="E20"/>
      <c r="F20"/>
      <c r="G20"/>
      <c r="H20"/>
      <c r="I20" s="274"/>
      <c r="J20" s="274"/>
      <c r="K20" s="274"/>
      <c r="L20" s="274"/>
      <c r="M20" s="274"/>
      <c r="N20" s="274"/>
      <c r="O20" s="274"/>
      <c r="P20" s="274"/>
      <c r="Q20" s="274"/>
      <c r="R20" s="274"/>
      <c r="S20" s="21"/>
      <c r="T20" s="21"/>
      <c r="U20" s="21"/>
      <c r="V20" s="21"/>
      <c r="W20" s="21"/>
      <c r="AO20" s="21"/>
      <c r="AS20" s="21"/>
      <c r="AU20" s="21"/>
      <c r="AV20" s="21"/>
      <c r="BU20" s="21"/>
      <c r="CT20" s="21"/>
      <c r="DZ20" s="1"/>
      <c r="EA20" s="1"/>
      <c r="EB20" s="1"/>
      <c r="EF20" s="1"/>
      <c r="EG20" s="1"/>
      <c r="EH20" s="1"/>
      <c r="EI20" s="1"/>
      <c r="EJ20" s="1"/>
    </row>
    <row r="21" spans="1:142" ht="15" customHeight="1" x14ac:dyDescent="0.25">
      <c r="D21" s="273" t="s">
        <v>69</v>
      </c>
      <c r="E21" s="465" t="s">
        <v>70</v>
      </c>
      <c r="F21" s="465"/>
      <c r="G21" s="465"/>
      <c r="H21" s="465"/>
      <c r="I21" s="465"/>
      <c r="J21" s="465"/>
      <c r="K21" s="465"/>
      <c r="L21" s="466" t="s">
        <v>71</v>
      </c>
      <c r="M21" s="466"/>
      <c r="N21" s="466"/>
      <c r="O21" s="466"/>
      <c r="P21" s="466"/>
      <c r="Q21" s="466"/>
      <c r="R21" s="467"/>
      <c r="S21" s="21"/>
      <c r="T21" s="21"/>
      <c r="U21" s="21"/>
      <c r="V21" s="21"/>
      <c r="W21" s="21"/>
      <c r="AO21" s="21"/>
      <c r="AS21" s="21"/>
      <c r="AU21" s="21"/>
      <c r="AV21" s="21"/>
      <c r="BU21" s="21"/>
      <c r="CT21" s="21"/>
      <c r="DZ21" s="1"/>
      <c r="EA21" s="1"/>
      <c r="EB21" s="1"/>
      <c r="EF21" s="1"/>
      <c r="EG21" s="1"/>
      <c r="EH21" s="1"/>
      <c r="EI21" s="1"/>
      <c r="EJ21" s="1"/>
    </row>
    <row r="22" spans="1:142" ht="15" x14ac:dyDescent="0.25">
      <c r="D22" s="400">
        <v>12</v>
      </c>
      <c r="E22" s="468" t="s">
        <v>423</v>
      </c>
      <c r="F22" s="468"/>
      <c r="G22" s="468"/>
      <c r="H22" s="468"/>
      <c r="I22" s="468"/>
      <c r="J22" s="468"/>
      <c r="K22" s="468"/>
      <c r="L22" s="469" t="s">
        <v>424</v>
      </c>
      <c r="M22" s="469"/>
      <c r="N22" s="469"/>
      <c r="O22" s="469"/>
      <c r="P22" s="469"/>
      <c r="Q22" s="469"/>
      <c r="R22" s="470"/>
      <c r="S22" s="21"/>
      <c r="T22" s="21"/>
      <c r="U22" s="21"/>
      <c r="V22" s="21"/>
      <c r="W22" s="21"/>
      <c r="AO22" s="21"/>
      <c r="AS22" s="21"/>
      <c r="AU22" s="21"/>
      <c r="AV22" s="21"/>
      <c r="BU22" s="21"/>
      <c r="CT22" s="21"/>
      <c r="DZ22" s="1"/>
      <c r="EA22" s="1"/>
      <c r="EB22" s="1"/>
      <c r="EF22" s="1"/>
      <c r="EG22" s="1"/>
      <c r="EH22" s="1"/>
      <c r="EI22" s="1"/>
      <c r="EJ22" s="1"/>
    </row>
    <row r="23" spans="1:142" ht="15" x14ac:dyDescent="0.25">
      <c r="I23" s="21"/>
      <c r="L23" s="21"/>
      <c r="N23" s="21"/>
      <c r="O23" s="21"/>
      <c r="P23" s="21"/>
      <c r="Q23" s="21"/>
      <c r="R23" s="21"/>
      <c r="S23" s="21"/>
      <c r="T23" s="21"/>
      <c r="U23" s="21"/>
      <c r="V23" s="21"/>
      <c r="W23" s="21"/>
      <c r="AO23" s="21"/>
      <c r="AS23" s="21"/>
      <c r="AU23" s="21"/>
      <c r="AV23" s="21"/>
      <c r="BU23" s="21"/>
      <c r="CT23" s="21"/>
      <c r="DZ23" s="1"/>
      <c r="EA23" s="1"/>
      <c r="EB23" s="1"/>
      <c r="EF23" s="1"/>
      <c r="EG23" s="1"/>
      <c r="EH23" s="1"/>
      <c r="EI23" s="1"/>
      <c r="EJ23" s="1"/>
    </row>
  </sheetData>
  <mergeCells count="60">
    <mergeCell ref="E21:K21"/>
    <mergeCell ref="L21:R21"/>
    <mergeCell ref="E22:K22"/>
    <mergeCell ref="L22:R22"/>
    <mergeCell ref="A11:A13"/>
    <mergeCell ref="A10:B10"/>
    <mergeCell ref="C10:D10"/>
    <mergeCell ref="I11:I13"/>
    <mergeCell ref="C11:C13"/>
    <mergeCell ref="D11:D13"/>
    <mergeCell ref="F11:F13"/>
    <mergeCell ref="G11:G13"/>
    <mergeCell ref="B11:B13"/>
    <mergeCell ref="E10:EE10"/>
    <mergeCell ref="A2:F4"/>
    <mergeCell ref="G3:EL3"/>
    <mergeCell ref="D16:D17"/>
    <mergeCell ref="A14:A18"/>
    <mergeCell ref="B14:B18"/>
    <mergeCell ref="C16:C17"/>
    <mergeCell ref="EL10:EL13"/>
    <mergeCell ref="EI10:EI13"/>
    <mergeCell ref="E11:E13"/>
    <mergeCell ref="DY12:DY13"/>
    <mergeCell ref="AW12:BU12"/>
    <mergeCell ref="BV12:CT12"/>
    <mergeCell ref="CU12:DS12"/>
    <mergeCell ref="J11:DS11"/>
    <mergeCell ref="EG10:EG13"/>
    <mergeCell ref="H11:H13"/>
    <mergeCell ref="G2:EL2"/>
    <mergeCell ref="G4:DS4"/>
    <mergeCell ref="DT4:EL4"/>
    <mergeCell ref="EB12:EB13"/>
    <mergeCell ref="EF10:EF13"/>
    <mergeCell ref="EK10:EK13"/>
    <mergeCell ref="EC12:EC13"/>
    <mergeCell ref="ED12:ED13"/>
    <mergeCell ref="DV12:DV13"/>
    <mergeCell ref="DW12:DW13"/>
    <mergeCell ref="DZ12:DZ13"/>
    <mergeCell ref="EJ10:EJ13"/>
    <mergeCell ref="DT11:EE11"/>
    <mergeCell ref="X12:AV12"/>
    <mergeCell ref="DT12:DT13"/>
    <mergeCell ref="EE12:EE13"/>
    <mergeCell ref="A8:F8"/>
    <mergeCell ref="G5:EL5"/>
    <mergeCell ref="G6:EL6"/>
    <mergeCell ref="G7:EL7"/>
    <mergeCell ref="G8:EL8"/>
    <mergeCell ref="A7:F7"/>
    <mergeCell ref="A5:F5"/>
    <mergeCell ref="A6:F6"/>
    <mergeCell ref="EH10:EH13"/>
    <mergeCell ref="J12:J13"/>
    <mergeCell ref="EA12:EA13"/>
    <mergeCell ref="DX12:DX13"/>
    <mergeCell ref="DU12:DU13"/>
    <mergeCell ref="K12:W12"/>
  </mergeCells>
  <phoneticPr fontId="7" type="noConversion"/>
  <printOptions horizontalCentered="1" verticalCentered="1"/>
  <pageMargins left="0" right="0" top="0.55118110236220474" bottom="0" header="0.31496062992125984" footer="0.31496062992125984"/>
  <pageSetup scale="20" fitToWidth="0" orientation="landscape"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L78"/>
  <sheetViews>
    <sheetView zoomScale="64" zoomScaleNormal="64" zoomScaleSheetLayoutView="40" workbookViewId="0">
      <pane xSplit="6" ySplit="9" topLeftCell="H10" activePane="bottomRight" state="frozen"/>
      <selection pane="topRight" activeCell="G1" sqref="G1"/>
      <selection pane="bottomLeft" activeCell="A10" sqref="A10"/>
      <selection pane="bottomRight" activeCell="L17" sqref="L17"/>
    </sheetView>
  </sheetViews>
  <sheetFormatPr baseColWidth="10" defaultColWidth="11.42578125" defaultRowHeight="22.5" customHeight="1" x14ac:dyDescent="0.25"/>
  <cols>
    <col min="1" max="1" width="15.42578125" style="1" customWidth="1"/>
    <col min="2" max="2" width="5.85546875" style="1" customWidth="1"/>
    <col min="3" max="3" width="24" style="1" customWidth="1"/>
    <col min="4" max="4" width="8.28515625" style="6" customWidth="1"/>
    <col min="5" max="5" width="11.7109375" style="6" customWidth="1"/>
    <col min="6" max="6" width="13.42578125" style="119" customWidth="1"/>
    <col min="7" max="7" width="18" style="32" customWidth="1"/>
    <col min="8" max="8" width="17.42578125" style="32" customWidth="1"/>
    <col min="9" max="9" width="20.140625" style="32" customWidth="1"/>
    <col min="10" max="10" width="16.28515625" style="32" customWidth="1"/>
    <col min="11" max="11" width="20" style="32" customWidth="1"/>
    <col min="12" max="12" width="18.5703125" style="32" customWidth="1"/>
    <col min="13" max="13" width="19.7109375" style="32" customWidth="1"/>
    <col min="14" max="14" width="16.28515625" style="32" customWidth="1"/>
    <col min="15" max="18" width="16.28515625" style="32" hidden="1" customWidth="1"/>
    <col min="19" max="19" width="15.7109375" style="32" hidden="1" customWidth="1"/>
    <col min="20" max="20" width="16.7109375" style="32" hidden="1" customWidth="1"/>
    <col min="21" max="21" width="18.28515625" style="7" customWidth="1"/>
    <col min="22" max="35" width="18.28515625" style="7" hidden="1" customWidth="1"/>
    <col min="36" max="45" width="15.7109375" style="7" hidden="1" customWidth="1"/>
    <col min="46" max="46" width="18.28515625" style="7" customWidth="1"/>
    <col min="47" max="62" width="18.28515625" style="7" hidden="1" customWidth="1"/>
    <col min="63" max="70" width="15.7109375" style="7" hidden="1" customWidth="1"/>
    <col min="71" max="71" width="18.28515625" style="7" customWidth="1"/>
    <col min="72" max="84" width="18.28515625" style="7" hidden="1" customWidth="1"/>
    <col min="85" max="94" width="15.7109375" style="7" hidden="1" customWidth="1"/>
    <col min="95" max="95" width="13.7109375" style="7" hidden="1" customWidth="1"/>
    <col min="96" max="96" width="16.28515625" style="7" customWidth="1"/>
    <col min="97" max="119" width="16.28515625" style="7" hidden="1" customWidth="1"/>
    <col min="120" max="120" width="23" style="7" hidden="1" customWidth="1"/>
    <col min="121" max="126" width="10" style="1" hidden="1" customWidth="1"/>
    <col min="127" max="127" width="15.140625" style="4" customWidth="1"/>
    <col min="128" max="128" width="16.7109375" style="4" customWidth="1"/>
    <col min="129" max="129" width="18.140625" style="16" bestFit="1" customWidth="1"/>
    <col min="130" max="131" width="9.85546875" style="21" hidden="1" customWidth="1"/>
    <col min="132" max="132" width="10.28515625" style="17" hidden="1" customWidth="1"/>
    <col min="133" max="133" width="10.28515625" style="230" customWidth="1"/>
    <col min="134" max="134" width="10.7109375" style="1" customWidth="1"/>
    <col min="135" max="135" width="80.140625" style="4" customWidth="1"/>
    <col min="136" max="136" width="14.140625" style="4" customWidth="1"/>
    <col min="137" max="137" width="17.85546875" style="4" customWidth="1"/>
    <col min="138" max="138" width="37.5703125" style="1" customWidth="1"/>
    <col min="139" max="139" width="25.28515625" style="1" customWidth="1"/>
    <col min="140" max="140" width="4.42578125" style="1" customWidth="1"/>
    <col min="141" max="141" width="14.28515625" style="1" bestFit="1" customWidth="1"/>
    <col min="142" max="16384" width="11.42578125" style="1"/>
  </cols>
  <sheetData>
    <row r="1" spans="1:142" s="28" customFormat="1" ht="22.5" customHeight="1" x14ac:dyDescent="0.5">
      <c r="A1" s="506"/>
      <c r="B1" s="507"/>
      <c r="C1" s="507"/>
      <c r="D1" s="507"/>
      <c r="E1" s="508"/>
      <c r="F1" s="420" t="s">
        <v>72</v>
      </c>
      <c r="G1" s="420"/>
      <c r="H1" s="420"/>
      <c r="I1" s="420"/>
      <c r="J1" s="420"/>
      <c r="K1" s="420"/>
      <c r="L1" s="420"/>
      <c r="M1" s="420"/>
      <c r="N1" s="420"/>
      <c r="O1" s="420"/>
      <c r="P1" s="420"/>
      <c r="Q1" s="420"/>
      <c r="R1" s="420"/>
      <c r="S1" s="420"/>
      <c r="T1" s="420"/>
      <c r="U1" s="420"/>
      <c r="V1" s="420"/>
      <c r="W1" s="420"/>
      <c r="X1" s="420"/>
      <c r="Y1" s="420"/>
      <c r="Z1" s="420"/>
      <c r="AA1" s="420"/>
      <c r="AB1" s="420"/>
      <c r="AC1" s="420"/>
      <c r="AD1" s="420"/>
      <c r="AE1" s="420"/>
      <c r="AF1" s="420"/>
      <c r="AG1" s="420"/>
      <c r="AH1" s="420"/>
      <c r="AI1" s="420"/>
      <c r="AJ1" s="420"/>
      <c r="AK1" s="420"/>
      <c r="AL1" s="420"/>
      <c r="AM1" s="420"/>
      <c r="AN1" s="420"/>
      <c r="AO1" s="420"/>
      <c r="AP1" s="420"/>
      <c r="AQ1" s="420"/>
      <c r="AR1" s="420"/>
      <c r="AS1" s="420"/>
      <c r="AT1" s="420"/>
      <c r="AU1" s="420"/>
      <c r="AV1" s="420"/>
      <c r="AW1" s="420"/>
      <c r="AX1" s="420"/>
      <c r="AY1" s="420"/>
      <c r="AZ1" s="420"/>
      <c r="BA1" s="420"/>
      <c r="BB1" s="420"/>
      <c r="BC1" s="420"/>
      <c r="BD1" s="420"/>
      <c r="BE1" s="420"/>
      <c r="BF1" s="420"/>
      <c r="BG1" s="420"/>
      <c r="BH1" s="420"/>
      <c r="BI1" s="420"/>
      <c r="BJ1" s="420"/>
      <c r="BK1" s="420"/>
      <c r="BL1" s="420"/>
      <c r="BM1" s="420"/>
      <c r="BN1" s="420"/>
      <c r="BO1" s="420"/>
      <c r="BP1" s="420"/>
      <c r="BQ1" s="420"/>
      <c r="BR1" s="420"/>
      <c r="BS1" s="420"/>
      <c r="BT1" s="420"/>
      <c r="BU1" s="420"/>
      <c r="BV1" s="420"/>
      <c r="BW1" s="420"/>
      <c r="BX1" s="420"/>
      <c r="BY1" s="420"/>
      <c r="BZ1" s="420"/>
      <c r="CA1" s="420"/>
      <c r="CB1" s="420"/>
      <c r="CC1" s="420"/>
      <c r="CD1" s="420"/>
      <c r="CE1" s="420"/>
      <c r="CF1" s="420"/>
      <c r="CG1" s="420"/>
      <c r="CH1" s="420"/>
      <c r="CI1" s="420"/>
      <c r="CJ1" s="420"/>
      <c r="CK1" s="420"/>
      <c r="CL1" s="420"/>
      <c r="CM1" s="420"/>
      <c r="CN1" s="420"/>
      <c r="CO1" s="420"/>
      <c r="CP1" s="420"/>
      <c r="CQ1" s="420"/>
      <c r="CR1" s="420"/>
      <c r="CS1" s="420"/>
      <c r="CT1" s="420"/>
      <c r="CU1" s="420"/>
      <c r="CV1" s="420"/>
      <c r="CW1" s="420"/>
      <c r="CX1" s="420"/>
      <c r="CY1" s="420"/>
      <c r="CZ1" s="420"/>
      <c r="DA1" s="420"/>
      <c r="DB1" s="420"/>
      <c r="DC1" s="420"/>
      <c r="DD1" s="420"/>
      <c r="DE1" s="420"/>
      <c r="DF1" s="420"/>
      <c r="DG1" s="420"/>
      <c r="DH1" s="420"/>
      <c r="DI1" s="420"/>
      <c r="DJ1" s="420"/>
      <c r="DK1" s="420"/>
      <c r="DL1" s="420"/>
      <c r="DM1" s="420"/>
      <c r="DN1" s="420"/>
      <c r="DO1" s="420"/>
      <c r="DP1" s="420"/>
      <c r="DQ1" s="420"/>
      <c r="DR1" s="420"/>
      <c r="DS1" s="420"/>
      <c r="DT1" s="420"/>
      <c r="DU1" s="420"/>
      <c r="DV1" s="420"/>
      <c r="DW1" s="420"/>
      <c r="DX1" s="420"/>
      <c r="DY1" s="420"/>
      <c r="DZ1" s="420"/>
      <c r="EA1" s="420"/>
      <c r="EB1" s="420"/>
      <c r="EC1" s="420"/>
      <c r="ED1" s="420"/>
      <c r="EE1" s="420"/>
      <c r="EF1" s="420"/>
      <c r="EG1" s="420"/>
      <c r="EH1" s="420"/>
      <c r="EI1" s="421"/>
    </row>
    <row r="2" spans="1:142" s="28" customFormat="1" ht="22.5" customHeight="1" thickBot="1" x14ac:dyDescent="0.55000000000000004">
      <c r="A2" s="509"/>
      <c r="B2" s="510"/>
      <c r="C2" s="510"/>
      <c r="D2" s="510"/>
      <c r="E2" s="511"/>
      <c r="F2" s="443" t="s">
        <v>426</v>
      </c>
      <c r="G2" s="443"/>
      <c r="H2" s="443"/>
      <c r="I2" s="443"/>
      <c r="J2" s="443"/>
      <c r="K2" s="443"/>
      <c r="L2" s="443"/>
      <c r="M2" s="443"/>
      <c r="N2" s="443"/>
      <c r="O2" s="443"/>
      <c r="P2" s="443"/>
      <c r="Q2" s="443"/>
      <c r="R2" s="443"/>
      <c r="S2" s="443"/>
      <c r="T2" s="443"/>
      <c r="U2" s="443"/>
      <c r="V2" s="443"/>
      <c r="W2" s="443"/>
      <c r="X2" s="443"/>
      <c r="Y2" s="443"/>
      <c r="Z2" s="443"/>
      <c r="AA2" s="443"/>
      <c r="AB2" s="443"/>
      <c r="AC2" s="443"/>
      <c r="AD2" s="443"/>
      <c r="AE2" s="443"/>
      <c r="AF2" s="443"/>
      <c r="AG2" s="443"/>
      <c r="AH2" s="443"/>
      <c r="AI2" s="443"/>
      <c r="AJ2" s="443"/>
      <c r="AK2" s="443"/>
      <c r="AL2" s="443"/>
      <c r="AM2" s="443"/>
      <c r="AN2" s="443"/>
      <c r="AO2" s="443"/>
      <c r="AP2" s="443"/>
      <c r="AQ2" s="443"/>
      <c r="AR2" s="443"/>
      <c r="AS2" s="443"/>
      <c r="AT2" s="443"/>
      <c r="AU2" s="443"/>
      <c r="AV2" s="443"/>
      <c r="AW2" s="443"/>
      <c r="AX2" s="443"/>
      <c r="AY2" s="443"/>
      <c r="AZ2" s="443"/>
      <c r="BA2" s="443"/>
      <c r="BB2" s="443"/>
      <c r="BC2" s="443"/>
      <c r="BD2" s="443"/>
      <c r="BE2" s="443"/>
      <c r="BF2" s="443"/>
      <c r="BG2" s="443"/>
      <c r="BH2" s="443"/>
      <c r="BI2" s="443"/>
      <c r="BJ2" s="443"/>
      <c r="BK2" s="443"/>
      <c r="BL2" s="443"/>
      <c r="BM2" s="443"/>
      <c r="BN2" s="443"/>
      <c r="BO2" s="443"/>
      <c r="BP2" s="443"/>
      <c r="BQ2" s="443"/>
      <c r="BR2" s="443"/>
      <c r="BS2" s="443"/>
      <c r="BT2" s="443"/>
      <c r="BU2" s="443"/>
      <c r="BV2" s="443"/>
      <c r="BW2" s="443"/>
      <c r="BX2" s="443"/>
      <c r="BY2" s="443"/>
      <c r="BZ2" s="443"/>
      <c r="CA2" s="443"/>
      <c r="CB2" s="443"/>
      <c r="CC2" s="443"/>
      <c r="CD2" s="443"/>
      <c r="CE2" s="443"/>
      <c r="CF2" s="443"/>
      <c r="CG2" s="443"/>
      <c r="CH2" s="443"/>
      <c r="CI2" s="443"/>
      <c r="CJ2" s="443"/>
      <c r="CK2" s="443"/>
      <c r="CL2" s="443"/>
      <c r="CM2" s="443"/>
      <c r="CN2" s="443"/>
      <c r="CO2" s="443"/>
      <c r="CP2" s="443"/>
      <c r="CQ2" s="443"/>
      <c r="CR2" s="443"/>
      <c r="CS2" s="443"/>
      <c r="CT2" s="443"/>
      <c r="CU2" s="443"/>
      <c r="CV2" s="443"/>
      <c r="CW2" s="443"/>
      <c r="CX2" s="443"/>
      <c r="CY2" s="443"/>
      <c r="CZ2" s="443"/>
      <c r="DA2" s="443"/>
      <c r="DB2" s="443"/>
      <c r="DC2" s="443"/>
      <c r="DD2" s="443"/>
      <c r="DE2" s="443"/>
      <c r="DF2" s="443"/>
      <c r="DG2" s="443"/>
      <c r="DH2" s="443"/>
      <c r="DI2" s="443"/>
      <c r="DJ2" s="443"/>
      <c r="DK2" s="443"/>
      <c r="DL2" s="443"/>
      <c r="DM2" s="443"/>
      <c r="DN2" s="443"/>
      <c r="DO2" s="443"/>
      <c r="DP2" s="443"/>
      <c r="DQ2" s="443"/>
      <c r="DR2" s="443"/>
      <c r="DS2" s="442"/>
      <c r="DT2" s="442"/>
      <c r="DU2" s="442"/>
      <c r="DV2" s="442"/>
      <c r="DW2" s="442"/>
      <c r="DX2" s="442"/>
      <c r="DY2" s="442"/>
      <c r="DZ2" s="442"/>
      <c r="EA2" s="442"/>
      <c r="EB2" s="442"/>
      <c r="EC2" s="442"/>
      <c r="ED2" s="442"/>
      <c r="EE2" s="442"/>
      <c r="EF2" s="442"/>
      <c r="EG2" s="442"/>
      <c r="EH2" s="442"/>
      <c r="EI2" s="515"/>
    </row>
    <row r="3" spans="1:142" s="27" customFormat="1" ht="22.5" customHeight="1" thickBot="1" x14ac:dyDescent="0.45">
      <c r="A3" s="512"/>
      <c r="B3" s="513"/>
      <c r="C3" s="513"/>
      <c r="D3" s="513"/>
      <c r="E3" s="514"/>
      <c r="F3" s="516" t="s">
        <v>103</v>
      </c>
      <c r="G3" s="517"/>
      <c r="H3" s="517"/>
      <c r="I3" s="517"/>
      <c r="J3" s="517"/>
      <c r="K3" s="517"/>
      <c r="L3" s="517"/>
      <c r="M3" s="517"/>
      <c r="N3" s="517"/>
      <c r="O3" s="517"/>
      <c r="P3" s="517"/>
      <c r="Q3" s="517"/>
      <c r="R3" s="517"/>
      <c r="S3" s="517"/>
      <c r="T3" s="517"/>
      <c r="U3" s="517"/>
      <c r="V3" s="517"/>
      <c r="W3" s="517"/>
      <c r="X3" s="517"/>
      <c r="Y3" s="517"/>
      <c r="Z3" s="517"/>
      <c r="AA3" s="517"/>
      <c r="AB3" s="517"/>
      <c r="AC3" s="517"/>
      <c r="AD3" s="517"/>
      <c r="AE3" s="517"/>
      <c r="AF3" s="517"/>
      <c r="AG3" s="517"/>
      <c r="AH3" s="517"/>
      <c r="AI3" s="517"/>
      <c r="AJ3" s="517"/>
      <c r="AK3" s="517"/>
      <c r="AL3" s="517"/>
      <c r="AM3" s="517"/>
      <c r="AN3" s="517"/>
      <c r="AO3" s="517"/>
      <c r="AP3" s="517"/>
      <c r="AQ3" s="517"/>
      <c r="AR3" s="517"/>
      <c r="AS3" s="517"/>
      <c r="AT3" s="517"/>
      <c r="AU3" s="517"/>
      <c r="AV3" s="517"/>
      <c r="AW3" s="517"/>
      <c r="AX3" s="517"/>
      <c r="AY3" s="517"/>
      <c r="AZ3" s="517"/>
      <c r="BA3" s="517"/>
      <c r="BB3" s="517"/>
      <c r="BC3" s="517"/>
      <c r="BD3" s="517"/>
      <c r="BE3" s="517"/>
      <c r="BF3" s="517"/>
      <c r="BG3" s="517"/>
      <c r="BH3" s="517"/>
      <c r="BI3" s="517"/>
      <c r="BJ3" s="517"/>
      <c r="BK3" s="517"/>
      <c r="BL3" s="517"/>
      <c r="BM3" s="517"/>
      <c r="BN3" s="517"/>
      <c r="BO3" s="517"/>
      <c r="BP3" s="517"/>
      <c r="BQ3" s="517"/>
      <c r="BR3" s="517"/>
      <c r="BS3" s="517"/>
      <c r="BT3" s="517"/>
      <c r="BU3" s="517"/>
      <c r="BV3" s="517"/>
      <c r="BW3" s="517"/>
      <c r="BX3" s="517"/>
      <c r="BY3" s="517"/>
      <c r="BZ3" s="517"/>
      <c r="CA3" s="517"/>
      <c r="CB3" s="517"/>
      <c r="CC3" s="517"/>
      <c r="CD3" s="517"/>
      <c r="CE3" s="517"/>
      <c r="CF3" s="517"/>
      <c r="CG3" s="517"/>
      <c r="CH3" s="517"/>
      <c r="CI3" s="517"/>
      <c r="CJ3" s="517"/>
      <c r="CK3" s="517"/>
      <c r="CL3" s="517"/>
      <c r="CM3" s="517"/>
      <c r="CN3" s="517"/>
      <c r="CO3" s="517"/>
      <c r="CP3" s="517"/>
      <c r="CQ3" s="517"/>
      <c r="CR3" s="517"/>
      <c r="CS3" s="517"/>
      <c r="CT3" s="517"/>
      <c r="CU3" s="517"/>
      <c r="CV3" s="517"/>
      <c r="CW3" s="517"/>
      <c r="CX3" s="517"/>
      <c r="CY3" s="517"/>
      <c r="CZ3" s="517"/>
      <c r="DA3" s="517"/>
      <c r="DB3" s="517"/>
      <c r="DC3" s="517"/>
      <c r="DD3" s="517"/>
      <c r="DE3" s="517"/>
      <c r="DF3" s="517"/>
      <c r="DG3" s="517"/>
      <c r="DH3" s="517"/>
      <c r="DI3" s="517"/>
      <c r="DJ3" s="517"/>
      <c r="DK3" s="517"/>
      <c r="DL3" s="517"/>
      <c r="DM3" s="517"/>
      <c r="DN3" s="517"/>
      <c r="DO3" s="517"/>
      <c r="DP3" s="517"/>
      <c r="DQ3" s="517"/>
      <c r="DR3" s="518"/>
      <c r="DS3" s="516" t="s">
        <v>183</v>
      </c>
      <c r="DT3" s="517"/>
      <c r="DU3" s="517"/>
      <c r="DV3" s="517"/>
      <c r="DW3" s="517"/>
      <c r="DX3" s="517"/>
      <c r="DY3" s="517"/>
      <c r="DZ3" s="517"/>
      <c r="EA3" s="517"/>
      <c r="EB3" s="517"/>
      <c r="EC3" s="517"/>
      <c r="ED3" s="517"/>
      <c r="EE3" s="517"/>
      <c r="EF3" s="517"/>
      <c r="EG3" s="517"/>
      <c r="EH3" s="517"/>
      <c r="EI3" s="518"/>
    </row>
    <row r="4" spans="1:142" ht="22.5" customHeight="1" thickBot="1" x14ac:dyDescent="0.3">
      <c r="A4" s="525" t="s">
        <v>0</v>
      </c>
      <c r="B4" s="526"/>
      <c r="C4" s="526"/>
      <c r="D4" s="526"/>
      <c r="E4" s="527"/>
      <c r="F4" s="519" t="s">
        <v>243</v>
      </c>
      <c r="G4" s="520"/>
      <c r="H4" s="520"/>
      <c r="I4" s="520"/>
      <c r="J4" s="520"/>
      <c r="K4" s="520"/>
      <c r="L4" s="520"/>
      <c r="M4" s="520"/>
      <c r="N4" s="520"/>
      <c r="O4" s="520"/>
      <c r="P4" s="520"/>
      <c r="Q4" s="520"/>
      <c r="R4" s="520"/>
      <c r="S4" s="520"/>
      <c r="T4" s="520"/>
      <c r="U4" s="520"/>
      <c r="V4" s="520"/>
      <c r="W4" s="520"/>
      <c r="X4" s="520"/>
      <c r="Y4" s="520"/>
      <c r="Z4" s="520"/>
      <c r="AA4" s="520"/>
      <c r="AB4" s="520"/>
      <c r="AC4" s="520"/>
      <c r="AD4" s="520"/>
      <c r="AE4" s="520"/>
      <c r="AF4" s="520"/>
      <c r="AG4" s="520"/>
      <c r="AH4" s="520"/>
      <c r="AI4" s="520"/>
      <c r="AJ4" s="520"/>
      <c r="AK4" s="520"/>
      <c r="AL4" s="520"/>
      <c r="AM4" s="520"/>
      <c r="AN4" s="520"/>
      <c r="AO4" s="520"/>
      <c r="AP4" s="520"/>
      <c r="AQ4" s="520"/>
      <c r="AR4" s="520"/>
      <c r="AS4" s="520"/>
      <c r="AT4" s="520"/>
      <c r="AU4" s="520"/>
      <c r="AV4" s="520"/>
      <c r="AW4" s="520"/>
      <c r="AX4" s="520"/>
      <c r="AY4" s="520"/>
      <c r="AZ4" s="520"/>
      <c r="BA4" s="520"/>
      <c r="BB4" s="520"/>
      <c r="BC4" s="520"/>
      <c r="BD4" s="520"/>
      <c r="BE4" s="520"/>
      <c r="BF4" s="520"/>
      <c r="BG4" s="520"/>
      <c r="BH4" s="520"/>
      <c r="BI4" s="520"/>
      <c r="BJ4" s="520"/>
      <c r="BK4" s="520"/>
      <c r="BL4" s="520"/>
      <c r="BM4" s="520"/>
      <c r="BN4" s="520"/>
      <c r="BO4" s="520"/>
      <c r="BP4" s="520"/>
      <c r="BQ4" s="520"/>
      <c r="BR4" s="520"/>
      <c r="BS4" s="520"/>
      <c r="BT4" s="520"/>
      <c r="BU4" s="520"/>
      <c r="BV4" s="520"/>
      <c r="BW4" s="520"/>
      <c r="BX4" s="520"/>
      <c r="BY4" s="520"/>
      <c r="BZ4" s="520"/>
      <c r="CA4" s="520"/>
      <c r="CB4" s="520"/>
      <c r="CC4" s="520"/>
      <c r="CD4" s="520"/>
      <c r="CE4" s="520"/>
      <c r="CF4" s="520"/>
      <c r="CG4" s="520"/>
      <c r="CH4" s="520"/>
      <c r="CI4" s="520"/>
      <c r="CJ4" s="520"/>
      <c r="CK4" s="520"/>
      <c r="CL4" s="520"/>
      <c r="CM4" s="520"/>
      <c r="CN4" s="520"/>
      <c r="CO4" s="520"/>
      <c r="CP4" s="520"/>
      <c r="CQ4" s="520"/>
      <c r="CR4" s="520"/>
      <c r="CS4" s="520"/>
      <c r="CT4" s="520"/>
      <c r="CU4" s="520"/>
      <c r="CV4" s="520"/>
      <c r="CW4" s="520"/>
      <c r="CX4" s="520"/>
      <c r="CY4" s="520"/>
      <c r="CZ4" s="520"/>
      <c r="DA4" s="520"/>
      <c r="DB4" s="520"/>
      <c r="DC4" s="520"/>
      <c r="DD4" s="520"/>
      <c r="DE4" s="520"/>
      <c r="DF4" s="520"/>
      <c r="DG4" s="520"/>
      <c r="DH4" s="520"/>
      <c r="DI4" s="520"/>
      <c r="DJ4" s="520"/>
      <c r="DK4" s="520"/>
      <c r="DL4" s="520"/>
      <c r="DM4" s="520"/>
      <c r="DN4" s="520"/>
      <c r="DO4" s="520"/>
      <c r="DP4" s="520"/>
      <c r="DQ4" s="520"/>
      <c r="DR4" s="520"/>
      <c r="DS4" s="520"/>
      <c r="DT4" s="520"/>
      <c r="DU4" s="520"/>
      <c r="DV4" s="520"/>
      <c r="DW4" s="520"/>
      <c r="DX4" s="520"/>
      <c r="DY4" s="520"/>
      <c r="DZ4" s="520"/>
      <c r="EA4" s="520"/>
      <c r="EB4" s="520"/>
      <c r="EC4" s="520"/>
      <c r="ED4" s="520"/>
      <c r="EE4" s="520"/>
      <c r="EF4" s="520"/>
      <c r="EG4" s="520"/>
      <c r="EH4" s="520"/>
      <c r="EI4" s="521"/>
    </row>
    <row r="5" spans="1:142" ht="22.5" customHeight="1" thickBot="1" x14ac:dyDescent="0.3">
      <c r="A5" s="525" t="s">
        <v>2</v>
      </c>
      <c r="B5" s="526"/>
      <c r="C5" s="526"/>
      <c r="D5" s="526"/>
      <c r="E5" s="527"/>
      <c r="F5" s="519" t="s">
        <v>244</v>
      </c>
      <c r="G5" s="520"/>
      <c r="H5" s="520"/>
      <c r="I5" s="520"/>
      <c r="J5" s="520"/>
      <c r="K5" s="520"/>
      <c r="L5" s="520"/>
      <c r="M5" s="520"/>
      <c r="N5" s="520"/>
      <c r="O5" s="520"/>
      <c r="P5" s="520"/>
      <c r="Q5" s="520"/>
      <c r="R5" s="520"/>
      <c r="S5" s="520"/>
      <c r="T5" s="520"/>
      <c r="U5" s="520"/>
      <c r="V5" s="520"/>
      <c r="W5" s="520"/>
      <c r="X5" s="520"/>
      <c r="Y5" s="520"/>
      <c r="Z5" s="520"/>
      <c r="AA5" s="520"/>
      <c r="AB5" s="520"/>
      <c r="AC5" s="520"/>
      <c r="AD5" s="520"/>
      <c r="AE5" s="520"/>
      <c r="AF5" s="520"/>
      <c r="AG5" s="520"/>
      <c r="AH5" s="520"/>
      <c r="AI5" s="520"/>
      <c r="AJ5" s="520"/>
      <c r="AK5" s="520"/>
      <c r="AL5" s="520"/>
      <c r="AM5" s="520"/>
      <c r="AN5" s="520"/>
      <c r="AO5" s="520"/>
      <c r="AP5" s="520"/>
      <c r="AQ5" s="520"/>
      <c r="AR5" s="520"/>
      <c r="AS5" s="520"/>
      <c r="AT5" s="520"/>
      <c r="AU5" s="520"/>
      <c r="AV5" s="520"/>
      <c r="AW5" s="520"/>
      <c r="AX5" s="520"/>
      <c r="AY5" s="520"/>
      <c r="AZ5" s="520"/>
      <c r="BA5" s="520"/>
      <c r="BB5" s="520"/>
      <c r="BC5" s="520"/>
      <c r="BD5" s="520"/>
      <c r="BE5" s="520"/>
      <c r="BF5" s="520"/>
      <c r="BG5" s="520"/>
      <c r="BH5" s="520"/>
      <c r="BI5" s="520"/>
      <c r="BJ5" s="520"/>
      <c r="BK5" s="520"/>
      <c r="BL5" s="520"/>
      <c r="BM5" s="520"/>
      <c r="BN5" s="520"/>
      <c r="BO5" s="520"/>
      <c r="BP5" s="520"/>
      <c r="BQ5" s="520"/>
      <c r="BR5" s="520"/>
      <c r="BS5" s="520"/>
      <c r="BT5" s="520"/>
      <c r="BU5" s="520"/>
      <c r="BV5" s="520"/>
      <c r="BW5" s="520"/>
      <c r="BX5" s="520"/>
      <c r="BY5" s="520"/>
      <c r="BZ5" s="520"/>
      <c r="CA5" s="520"/>
      <c r="CB5" s="520"/>
      <c r="CC5" s="520"/>
      <c r="CD5" s="520"/>
      <c r="CE5" s="520"/>
      <c r="CF5" s="520"/>
      <c r="CG5" s="520"/>
      <c r="CH5" s="520"/>
      <c r="CI5" s="520"/>
      <c r="CJ5" s="520"/>
      <c r="CK5" s="520"/>
      <c r="CL5" s="520"/>
      <c r="CM5" s="520"/>
      <c r="CN5" s="520"/>
      <c r="CO5" s="520"/>
      <c r="CP5" s="520"/>
      <c r="CQ5" s="520"/>
      <c r="CR5" s="520"/>
      <c r="CS5" s="520"/>
      <c r="CT5" s="520"/>
      <c r="CU5" s="520"/>
      <c r="CV5" s="520"/>
      <c r="CW5" s="520"/>
      <c r="CX5" s="520"/>
      <c r="CY5" s="520"/>
      <c r="CZ5" s="520"/>
      <c r="DA5" s="520"/>
      <c r="DB5" s="520"/>
      <c r="DC5" s="520"/>
      <c r="DD5" s="520"/>
      <c r="DE5" s="520"/>
      <c r="DF5" s="520"/>
      <c r="DG5" s="520"/>
      <c r="DH5" s="520"/>
      <c r="DI5" s="520"/>
      <c r="DJ5" s="520"/>
      <c r="DK5" s="520"/>
      <c r="DL5" s="520"/>
      <c r="DM5" s="520"/>
      <c r="DN5" s="520"/>
      <c r="DO5" s="520"/>
      <c r="DP5" s="520"/>
      <c r="DQ5" s="520"/>
      <c r="DR5" s="520"/>
      <c r="DS5" s="520"/>
      <c r="DT5" s="520"/>
      <c r="DU5" s="520"/>
      <c r="DV5" s="520"/>
      <c r="DW5" s="520"/>
      <c r="DX5" s="520"/>
      <c r="DY5" s="520"/>
      <c r="DZ5" s="520"/>
      <c r="EA5" s="520"/>
      <c r="EB5" s="520"/>
      <c r="EC5" s="520"/>
      <c r="ED5" s="520"/>
      <c r="EE5" s="520"/>
      <c r="EF5" s="520"/>
      <c r="EG5" s="520"/>
      <c r="EH5" s="520"/>
      <c r="EI5" s="521"/>
    </row>
    <row r="6" spans="1:142" ht="22.5" customHeight="1" thickBot="1" x14ac:dyDescent="0.3">
      <c r="A6" s="4"/>
      <c r="B6" s="4"/>
      <c r="C6" s="4"/>
      <c r="D6" s="31"/>
      <c r="E6" s="31"/>
      <c r="F6" s="117"/>
      <c r="U6" s="32"/>
      <c r="V6" s="32"/>
      <c r="W6" s="32"/>
      <c r="X6" s="32"/>
      <c r="Y6" s="32"/>
      <c r="Z6" s="32"/>
      <c r="AA6" s="32"/>
      <c r="AB6" s="32"/>
      <c r="AC6" s="32"/>
      <c r="AD6" s="32"/>
      <c r="AE6" s="32"/>
      <c r="AF6" s="32"/>
      <c r="AG6" s="32"/>
      <c r="AH6" s="32"/>
      <c r="AI6" s="32"/>
      <c r="AJ6" s="32"/>
      <c r="AK6" s="32"/>
      <c r="AL6" s="32"/>
      <c r="AM6" s="32"/>
      <c r="AN6" s="32"/>
      <c r="AO6" s="32"/>
      <c r="AP6" s="32"/>
      <c r="AQ6" s="32"/>
      <c r="AR6" s="32"/>
      <c r="AS6" s="32"/>
      <c r="AT6" s="32"/>
      <c r="AU6" s="32"/>
      <c r="AV6" s="32"/>
      <c r="AW6" s="32"/>
      <c r="AX6" s="32"/>
      <c r="AY6" s="32"/>
      <c r="AZ6" s="32"/>
      <c r="BA6" s="32"/>
      <c r="BB6" s="32"/>
      <c r="BC6" s="32"/>
      <c r="BD6" s="32"/>
      <c r="BE6" s="32"/>
      <c r="BF6" s="32"/>
      <c r="BG6" s="32"/>
      <c r="BH6" s="32"/>
      <c r="BI6" s="32"/>
      <c r="BJ6" s="32"/>
      <c r="BK6" s="32"/>
      <c r="BL6" s="32"/>
      <c r="BM6" s="32"/>
      <c r="BN6" s="32"/>
      <c r="BO6" s="32"/>
      <c r="BP6" s="32"/>
      <c r="BQ6" s="32"/>
      <c r="BR6" s="32"/>
      <c r="BS6" s="32"/>
      <c r="BT6" s="32"/>
      <c r="BU6" s="32"/>
      <c r="BV6" s="32"/>
      <c r="BW6" s="32"/>
      <c r="BX6" s="32"/>
      <c r="BY6" s="32"/>
      <c r="BZ6" s="32"/>
      <c r="CA6" s="32"/>
      <c r="CB6" s="32"/>
      <c r="CC6" s="32"/>
      <c r="CD6" s="32"/>
      <c r="CE6" s="32"/>
      <c r="CF6" s="32"/>
      <c r="CG6" s="32"/>
      <c r="CH6" s="32"/>
      <c r="CI6" s="32"/>
      <c r="CJ6" s="32"/>
      <c r="CK6" s="32"/>
      <c r="CL6" s="32"/>
      <c r="CM6" s="32"/>
      <c r="CN6" s="32"/>
      <c r="CO6" s="32"/>
      <c r="CP6" s="32"/>
      <c r="CQ6" s="32"/>
      <c r="CR6" s="32"/>
      <c r="CS6" s="32"/>
      <c r="CT6" s="32"/>
      <c r="CU6" s="32"/>
      <c r="CV6" s="32"/>
      <c r="CW6" s="32"/>
      <c r="CX6" s="32"/>
      <c r="CY6" s="32"/>
      <c r="CZ6" s="32"/>
      <c r="DA6" s="32"/>
      <c r="DB6" s="32"/>
      <c r="DC6" s="32"/>
      <c r="DD6" s="32"/>
      <c r="DE6" s="32"/>
      <c r="DF6" s="32"/>
      <c r="DG6" s="32"/>
      <c r="DH6" s="32"/>
      <c r="DI6" s="32"/>
      <c r="DJ6" s="32"/>
      <c r="DK6" s="32"/>
      <c r="DL6" s="32"/>
      <c r="DM6" s="32"/>
      <c r="DN6" s="32"/>
      <c r="DO6" s="32"/>
      <c r="DP6" s="32"/>
      <c r="DQ6" s="4"/>
      <c r="DR6" s="4"/>
      <c r="DS6" s="4"/>
      <c r="DT6" s="4"/>
      <c r="DU6" s="4"/>
      <c r="DV6" s="4"/>
      <c r="DZ6" s="16"/>
      <c r="EA6" s="16"/>
      <c r="EB6" s="33"/>
      <c r="EC6" s="229"/>
      <c r="ED6" s="4"/>
      <c r="EH6" s="4"/>
      <c r="EI6" s="4"/>
    </row>
    <row r="7" spans="1:142" s="23" customFormat="1" ht="22.5" customHeight="1" thickBot="1" x14ac:dyDescent="0.3">
      <c r="A7" s="462" t="s">
        <v>31</v>
      </c>
      <c r="B7" s="427" t="s">
        <v>40</v>
      </c>
      <c r="C7" s="427"/>
      <c r="D7" s="427"/>
      <c r="E7" s="427" t="s">
        <v>44</v>
      </c>
      <c r="F7" s="522" t="s">
        <v>140</v>
      </c>
      <c r="G7" s="498" t="s">
        <v>182</v>
      </c>
      <c r="H7" s="504" t="s">
        <v>141</v>
      </c>
      <c r="I7" s="505"/>
      <c r="J7" s="505"/>
      <c r="K7" s="505"/>
      <c r="L7" s="505"/>
      <c r="M7" s="505"/>
      <c r="N7" s="505"/>
      <c r="O7" s="505"/>
      <c r="P7" s="505"/>
      <c r="Q7" s="505"/>
      <c r="R7" s="505"/>
      <c r="S7" s="505"/>
      <c r="T7" s="505"/>
      <c r="U7" s="454"/>
      <c r="V7" s="454"/>
      <c r="W7" s="454"/>
      <c r="X7" s="454"/>
      <c r="Y7" s="454"/>
      <c r="Z7" s="454"/>
      <c r="AA7" s="454"/>
      <c r="AB7" s="454"/>
      <c r="AC7" s="454"/>
      <c r="AD7" s="454"/>
      <c r="AE7" s="454"/>
      <c r="AF7" s="454"/>
      <c r="AG7" s="454"/>
      <c r="AH7" s="454"/>
      <c r="AI7" s="454"/>
      <c r="AJ7" s="454"/>
      <c r="AK7" s="454"/>
      <c r="AL7" s="454"/>
      <c r="AM7" s="454"/>
      <c r="AN7" s="454"/>
      <c r="AO7" s="454"/>
      <c r="AP7" s="454"/>
      <c r="AQ7" s="454"/>
      <c r="AR7" s="454"/>
      <c r="AS7" s="454"/>
      <c r="AT7" s="454"/>
      <c r="AU7" s="454"/>
      <c r="AV7" s="454"/>
      <c r="AW7" s="454"/>
      <c r="AX7" s="454"/>
      <c r="AY7" s="454"/>
      <c r="AZ7" s="454"/>
      <c r="BA7" s="454"/>
      <c r="BB7" s="454"/>
      <c r="BC7" s="454"/>
      <c r="BD7" s="454"/>
      <c r="BE7" s="454"/>
      <c r="BF7" s="454"/>
      <c r="BG7" s="454"/>
      <c r="BH7" s="454"/>
      <c r="BI7" s="454"/>
      <c r="BJ7" s="454"/>
      <c r="BK7" s="454"/>
      <c r="BL7" s="454"/>
      <c r="BM7" s="454"/>
      <c r="BN7" s="454"/>
      <c r="BO7" s="454"/>
      <c r="BP7" s="454"/>
      <c r="BQ7" s="454"/>
      <c r="BR7" s="454"/>
      <c r="BS7" s="454"/>
      <c r="BT7" s="454"/>
      <c r="BU7" s="454"/>
      <c r="BV7" s="454"/>
      <c r="BW7" s="454"/>
      <c r="BX7" s="454"/>
      <c r="BY7" s="454"/>
      <c r="BZ7" s="454"/>
      <c r="CA7" s="454"/>
      <c r="CB7" s="454"/>
      <c r="CC7" s="454"/>
      <c r="CD7" s="454"/>
      <c r="CE7" s="454"/>
      <c r="CF7" s="454"/>
      <c r="CG7" s="454"/>
      <c r="CH7" s="454"/>
      <c r="CI7" s="454"/>
      <c r="CJ7" s="454"/>
      <c r="CK7" s="454"/>
      <c r="CL7" s="454"/>
      <c r="CM7" s="454"/>
      <c r="CN7" s="454"/>
      <c r="CO7" s="454"/>
      <c r="CP7" s="454"/>
      <c r="CQ7" s="454"/>
      <c r="CR7" s="454"/>
      <c r="CS7" s="454"/>
      <c r="CT7" s="454"/>
      <c r="CU7" s="454"/>
      <c r="CV7" s="454"/>
      <c r="CW7" s="454"/>
      <c r="CX7" s="454"/>
      <c r="CY7" s="454"/>
      <c r="CZ7" s="454"/>
      <c r="DA7" s="454"/>
      <c r="DB7" s="454"/>
      <c r="DC7" s="454"/>
      <c r="DD7" s="454"/>
      <c r="DE7" s="454"/>
      <c r="DF7" s="454"/>
      <c r="DG7" s="454"/>
      <c r="DH7" s="454"/>
      <c r="DI7" s="454"/>
      <c r="DJ7" s="454"/>
      <c r="DK7" s="454"/>
      <c r="DL7" s="454"/>
      <c r="DM7" s="454"/>
      <c r="DN7" s="454"/>
      <c r="DO7" s="454"/>
      <c r="DP7" s="455"/>
      <c r="DQ7" s="457" t="s">
        <v>143</v>
      </c>
      <c r="DR7" s="458"/>
      <c r="DS7" s="458"/>
      <c r="DT7" s="458"/>
      <c r="DU7" s="458"/>
      <c r="DV7" s="458"/>
      <c r="DW7" s="458"/>
      <c r="DX7" s="458"/>
      <c r="DY7" s="458"/>
      <c r="DZ7" s="458"/>
      <c r="EA7" s="458"/>
      <c r="EB7" s="458"/>
      <c r="EC7" s="495" t="s">
        <v>145</v>
      </c>
      <c r="ED7" s="427" t="s">
        <v>146</v>
      </c>
      <c r="EE7" s="427" t="s">
        <v>147</v>
      </c>
      <c r="EF7" s="427" t="s">
        <v>148</v>
      </c>
      <c r="EG7" s="427" t="s">
        <v>149</v>
      </c>
      <c r="EH7" s="427" t="s">
        <v>150</v>
      </c>
      <c r="EI7" s="459" t="s">
        <v>151</v>
      </c>
    </row>
    <row r="8" spans="1:142" s="23" customFormat="1" ht="22.5" customHeight="1" x14ac:dyDescent="0.25">
      <c r="A8" s="463"/>
      <c r="B8" s="428"/>
      <c r="C8" s="428"/>
      <c r="D8" s="428"/>
      <c r="E8" s="428"/>
      <c r="F8" s="523"/>
      <c r="G8" s="499"/>
      <c r="H8" s="501" t="s">
        <v>142</v>
      </c>
      <c r="I8" s="502"/>
      <c r="J8" s="502"/>
      <c r="K8" s="502"/>
      <c r="L8" s="502"/>
      <c r="M8" s="502"/>
      <c r="N8" s="502"/>
      <c r="O8" s="502"/>
      <c r="P8" s="502"/>
      <c r="Q8" s="502"/>
      <c r="R8" s="502"/>
      <c r="S8" s="502"/>
      <c r="T8" s="503"/>
      <c r="U8" s="487" t="s">
        <v>114</v>
      </c>
      <c r="V8" s="487"/>
      <c r="W8" s="487"/>
      <c r="X8" s="487"/>
      <c r="Y8" s="487"/>
      <c r="Z8" s="487"/>
      <c r="AA8" s="487"/>
      <c r="AB8" s="487"/>
      <c r="AC8" s="487"/>
      <c r="AD8" s="487"/>
      <c r="AE8" s="487"/>
      <c r="AF8" s="487"/>
      <c r="AG8" s="487"/>
      <c r="AH8" s="487"/>
      <c r="AI8" s="487"/>
      <c r="AJ8" s="487"/>
      <c r="AK8" s="487"/>
      <c r="AL8" s="487"/>
      <c r="AM8" s="487"/>
      <c r="AN8" s="487"/>
      <c r="AO8" s="487"/>
      <c r="AP8" s="487"/>
      <c r="AQ8" s="487"/>
      <c r="AR8" s="487"/>
      <c r="AS8" s="488"/>
      <c r="AT8" s="486" t="s">
        <v>134</v>
      </c>
      <c r="AU8" s="487"/>
      <c r="AV8" s="487"/>
      <c r="AW8" s="487"/>
      <c r="AX8" s="487"/>
      <c r="AY8" s="487"/>
      <c r="AZ8" s="487"/>
      <c r="BA8" s="487"/>
      <c r="BB8" s="487"/>
      <c r="BC8" s="487"/>
      <c r="BD8" s="487"/>
      <c r="BE8" s="487"/>
      <c r="BF8" s="487"/>
      <c r="BG8" s="487"/>
      <c r="BH8" s="487"/>
      <c r="BI8" s="487"/>
      <c r="BJ8" s="487"/>
      <c r="BK8" s="487"/>
      <c r="BL8" s="487"/>
      <c r="BM8" s="487"/>
      <c r="BN8" s="487"/>
      <c r="BO8" s="487"/>
      <c r="BP8" s="487"/>
      <c r="BQ8" s="487"/>
      <c r="BR8" s="488"/>
      <c r="BS8" s="486" t="s">
        <v>135</v>
      </c>
      <c r="BT8" s="487"/>
      <c r="BU8" s="487"/>
      <c r="BV8" s="487"/>
      <c r="BW8" s="487"/>
      <c r="BX8" s="487"/>
      <c r="BY8" s="487"/>
      <c r="BZ8" s="487"/>
      <c r="CA8" s="487"/>
      <c r="CB8" s="487"/>
      <c r="CC8" s="487"/>
      <c r="CD8" s="487"/>
      <c r="CE8" s="487"/>
      <c r="CF8" s="487"/>
      <c r="CG8" s="487"/>
      <c r="CH8" s="487"/>
      <c r="CI8" s="487"/>
      <c r="CJ8" s="487"/>
      <c r="CK8" s="487"/>
      <c r="CL8" s="487"/>
      <c r="CM8" s="487"/>
      <c r="CN8" s="487"/>
      <c r="CO8" s="487"/>
      <c r="CP8" s="487"/>
      <c r="CQ8" s="488"/>
      <c r="CR8" s="528" t="s">
        <v>138</v>
      </c>
      <c r="CS8" s="529"/>
      <c r="CT8" s="529"/>
      <c r="CU8" s="529"/>
      <c r="CV8" s="529"/>
      <c r="CW8" s="529"/>
      <c r="CX8" s="529"/>
      <c r="CY8" s="529"/>
      <c r="CZ8" s="529"/>
      <c r="DA8" s="529"/>
      <c r="DB8" s="529"/>
      <c r="DC8" s="529"/>
      <c r="DD8" s="529"/>
      <c r="DE8" s="529"/>
      <c r="DF8" s="529"/>
      <c r="DG8" s="529"/>
      <c r="DH8" s="529"/>
      <c r="DI8" s="529"/>
      <c r="DJ8" s="529"/>
      <c r="DK8" s="529"/>
      <c r="DL8" s="529"/>
      <c r="DM8" s="529"/>
      <c r="DN8" s="529"/>
      <c r="DO8" s="529"/>
      <c r="DP8" s="530"/>
      <c r="DQ8" s="489" t="s">
        <v>144</v>
      </c>
      <c r="DR8" s="490"/>
      <c r="DS8" s="490"/>
      <c r="DT8" s="490"/>
      <c r="DU8" s="490"/>
      <c r="DV8" s="490"/>
      <c r="DW8" s="490"/>
      <c r="DX8" s="491"/>
      <c r="DY8" s="491"/>
      <c r="DZ8" s="491"/>
      <c r="EA8" s="491"/>
      <c r="EB8" s="492"/>
      <c r="EC8" s="496"/>
      <c r="ED8" s="428"/>
      <c r="EE8" s="428"/>
      <c r="EF8" s="428"/>
      <c r="EG8" s="428"/>
      <c r="EH8" s="428"/>
      <c r="EI8" s="460"/>
    </row>
    <row r="9" spans="1:142" s="270" customFormat="1" ht="48" customHeight="1" thickBot="1" x14ac:dyDescent="0.3">
      <c r="A9" s="464"/>
      <c r="B9" s="262" t="s">
        <v>41</v>
      </c>
      <c r="C9" s="262" t="s">
        <v>42</v>
      </c>
      <c r="D9" s="262" t="s">
        <v>43</v>
      </c>
      <c r="E9" s="456"/>
      <c r="F9" s="524"/>
      <c r="G9" s="500"/>
      <c r="H9" s="263" t="s">
        <v>174</v>
      </c>
      <c r="I9" s="262" t="s">
        <v>80</v>
      </c>
      <c r="J9" s="265" t="s">
        <v>115</v>
      </c>
      <c r="K9" s="262" t="s">
        <v>81</v>
      </c>
      <c r="L9" s="265" t="s">
        <v>116</v>
      </c>
      <c r="M9" s="262" t="s">
        <v>82</v>
      </c>
      <c r="N9" s="265" t="s">
        <v>117</v>
      </c>
      <c r="O9" s="262" t="s">
        <v>112</v>
      </c>
      <c r="P9" s="262" t="s">
        <v>118</v>
      </c>
      <c r="Q9" s="262" t="s">
        <v>83</v>
      </c>
      <c r="R9" s="262" t="s">
        <v>119</v>
      </c>
      <c r="S9" s="262" t="s">
        <v>98</v>
      </c>
      <c r="T9" s="262" t="s">
        <v>120</v>
      </c>
      <c r="U9" s="264" t="s">
        <v>67</v>
      </c>
      <c r="V9" s="262" t="s">
        <v>74</v>
      </c>
      <c r="W9" s="265" t="s">
        <v>121</v>
      </c>
      <c r="X9" s="262" t="s">
        <v>75</v>
      </c>
      <c r="Y9" s="265" t="s">
        <v>122</v>
      </c>
      <c r="Z9" s="262" t="s">
        <v>76</v>
      </c>
      <c r="AA9" s="265" t="s">
        <v>123</v>
      </c>
      <c r="AB9" s="262" t="s">
        <v>77</v>
      </c>
      <c r="AC9" s="265" t="s">
        <v>124</v>
      </c>
      <c r="AD9" s="262" t="s">
        <v>78</v>
      </c>
      <c r="AE9" s="265" t="s">
        <v>126</v>
      </c>
      <c r="AF9" s="262" t="s">
        <v>79</v>
      </c>
      <c r="AG9" s="265" t="s">
        <v>127</v>
      </c>
      <c r="AH9" s="262" t="s">
        <v>80</v>
      </c>
      <c r="AI9" s="265" t="s">
        <v>128</v>
      </c>
      <c r="AJ9" s="262" t="s">
        <v>81</v>
      </c>
      <c r="AK9" s="265" t="s">
        <v>129</v>
      </c>
      <c r="AL9" s="262" t="s">
        <v>82</v>
      </c>
      <c r="AM9" s="265" t="s">
        <v>130</v>
      </c>
      <c r="AN9" s="262" t="s">
        <v>112</v>
      </c>
      <c r="AO9" s="265" t="s">
        <v>131</v>
      </c>
      <c r="AP9" s="262" t="s">
        <v>83</v>
      </c>
      <c r="AQ9" s="265" t="s">
        <v>132</v>
      </c>
      <c r="AR9" s="262" t="s">
        <v>98</v>
      </c>
      <c r="AS9" s="266" t="s">
        <v>133</v>
      </c>
      <c r="AT9" s="263" t="s">
        <v>67</v>
      </c>
      <c r="AU9" s="262" t="s">
        <v>74</v>
      </c>
      <c r="AV9" s="265" t="s">
        <v>121</v>
      </c>
      <c r="AW9" s="262" t="s">
        <v>75</v>
      </c>
      <c r="AX9" s="265" t="s">
        <v>122</v>
      </c>
      <c r="AY9" s="262" t="s">
        <v>76</v>
      </c>
      <c r="AZ9" s="265" t="s">
        <v>123</v>
      </c>
      <c r="BA9" s="262" t="s">
        <v>77</v>
      </c>
      <c r="BB9" s="265" t="s">
        <v>124</v>
      </c>
      <c r="BC9" s="262" t="s">
        <v>78</v>
      </c>
      <c r="BD9" s="265" t="s">
        <v>126</v>
      </c>
      <c r="BE9" s="262" t="s">
        <v>79</v>
      </c>
      <c r="BF9" s="265" t="s">
        <v>127</v>
      </c>
      <c r="BG9" s="262" t="s">
        <v>80</v>
      </c>
      <c r="BH9" s="265" t="s">
        <v>128</v>
      </c>
      <c r="BI9" s="262" t="s">
        <v>81</v>
      </c>
      <c r="BJ9" s="265" t="s">
        <v>129</v>
      </c>
      <c r="BK9" s="262" t="s">
        <v>82</v>
      </c>
      <c r="BL9" s="265" t="s">
        <v>130</v>
      </c>
      <c r="BM9" s="262" t="s">
        <v>112</v>
      </c>
      <c r="BN9" s="265" t="s">
        <v>131</v>
      </c>
      <c r="BO9" s="262" t="s">
        <v>83</v>
      </c>
      <c r="BP9" s="265" t="s">
        <v>132</v>
      </c>
      <c r="BQ9" s="262" t="s">
        <v>98</v>
      </c>
      <c r="BR9" s="266" t="s">
        <v>152</v>
      </c>
      <c r="BS9" s="263" t="s">
        <v>67</v>
      </c>
      <c r="BT9" s="262" t="s">
        <v>74</v>
      </c>
      <c r="BU9" s="265" t="s">
        <v>121</v>
      </c>
      <c r="BV9" s="262" t="s">
        <v>75</v>
      </c>
      <c r="BW9" s="265" t="s">
        <v>122</v>
      </c>
      <c r="BX9" s="262" t="s">
        <v>76</v>
      </c>
      <c r="BY9" s="265" t="s">
        <v>123</v>
      </c>
      <c r="BZ9" s="262" t="s">
        <v>77</v>
      </c>
      <c r="CA9" s="265" t="s">
        <v>124</v>
      </c>
      <c r="CB9" s="262" t="s">
        <v>78</v>
      </c>
      <c r="CC9" s="265" t="s">
        <v>126</v>
      </c>
      <c r="CD9" s="262" t="s">
        <v>79</v>
      </c>
      <c r="CE9" s="265" t="s">
        <v>127</v>
      </c>
      <c r="CF9" s="262" t="s">
        <v>80</v>
      </c>
      <c r="CG9" s="265" t="s">
        <v>128</v>
      </c>
      <c r="CH9" s="262" t="s">
        <v>81</v>
      </c>
      <c r="CI9" s="265" t="s">
        <v>129</v>
      </c>
      <c r="CJ9" s="262" t="s">
        <v>82</v>
      </c>
      <c r="CK9" s="265" t="s">
        <v>130</v>
      </c>
      <c r="CL9" s="262" t="s">
        <v>112</v>
      </c>
      <c r="CM9" s="265" t="s">
        <v>131</v>
      </c>
      <c r="CN9" s="262" t="s">
        <v>83</v>
      </c>
      <c r="CO9" s="265" t="s">
        <v>132</v>
      </c>
      <c r="CP9" s="262" t="s">
        <v>98</v>
      </c>
      <c r="CQ9" s="266" t="s">
        <v>137</v>
      </c>
      <c r="CR9" s="263" t="s">
        <v>67</v>
      </c>
      <c r="CS9" s="262" t="s">
        <v>74</v>
      </c>
      <c r="CT9" s="265" t="s">
        <v>121</v>
      </c>
      <c r="CU9" s="262" t="s">
        <v>75</v>
      </c>
      <c r="CV9" s="265" t="s">
        <v>122</v>
      </c>
      <c r="CW9" s="262" t="s">
        <v>76</v>
      </c>
      <c r="CX9" s="265" t="s">
        <v>123</v>
      </c>
      <c r="CY9" s="262" t="s">
        <v>77</v>
      </c>
      <c r="CZ9" s="265" t="s">
        <v>124</v>
      </c>
      <c r="DA9" s="262" t="s">
        <v>78</v>
      </c>
      <c r="DB9" s="265" t="s">
        <v>126</v>
      </c>
      <c r="DC9" s="262" t="s">
        <v>79</v>
      </c>
      <c r="DD9" s="265" t="s">
        <v>127</v>
      </c>
      <c r="DE9" s="262" t="s">
        <v>80</v>
      </c>
      <c r="DF9" s="265" t="s">
        <v>128</v>
      </c>
      <c r="DG9" s="262" t="s">
        <v>81</v>
      </c>
      <c r="DH9" s="265" t="s">
        <v>129</v>
      </c>
      <c r="DI9" s="262" t="s">
        <v>82</v>
      </c>
      <c r="DJ9" s="265" t="s">
        <v>130</v>
      </c>
      <c r="DK9" s="262" t="s">
        <v>112</v>
      </c>
      <c r="DL9" s="265" t="s">
        <v>131</v>
      </c>
      <c r="DM9" s="262" t="s">
        <v>83</v>
      </c>
      <c r="DN9" s="265" t="s">
        <v>132</v>
      </c>
      <c r="DO9" s="262" t="s">
        <v>98</v>
      </c>
      <c r="DP9" s="266" t="s">
        <v>139</v>
      </c>
      <c r="DQ9" s="267" t="s">
        <v>84</v>
      </c>
      <c r="DR9" s="268" t="s">
        <v>85</v>
      </c>
      <c r="DS9" s="268" t="s">
        <v>86</v>
      </c>
      <c r="DT9" s="268" t="s">
        <v>87</v>
      </c>
      <c r="DU9" s="268" t="s">
        <v>88</v>
      </c>
      <c r="DV9" s="268" t="s">
        <v>89</v>
      </c>
      <c r="DW9" s="262" t="s">
        <v>90</v>
      </c>
      <c r="DX9" s="262" t="s">
        <v>91</v>
      </c>
      <c r="DY9" s="262" t="s">
        <v>92</v>
      </c>
      <c r="DZ9" s="262" t="s">
        <v>93</v>
      </c>
      <c r="EA9" s="262" t="s">
        <v>94</v>
      </c>
      <c r="EB9" s="269" t="s">
        <v>5</v>
      </c>
      <c r="EC9" s="497"/>
      <c r="ED9" s="456"/>
      <c r="EE9" s="456"/>
      <c r="EF9" s="456"/>
      <c r="EG9" s="456"/>
      <c r="EH9" s="456"/>
      <c r="EI9" s="461"/>
    </row>
    <row r="10" spans="1:142" s="5" customFormat="1" ht="22.5" customHeight="1" x14ac:dyDescent="0.25">
      <c r="A10" s="485" t="s">
        <v>191</v>
      </c>
      <c r="B10" s="485">
        <v>1</v>
      </c>
      <c r="C10" s="482" t="s">
        <v>192</v>
      </c>
      <c r="D10" s="483" t="s">
        <v>249</v>
      </c>
      <c r="E10" s="483">
        <v>200</v>
      </c>
      <c r="F10" s="346" t="s">
        <v>95</v>
      </c>
      <c r="G10" s="351">
        <f>+H10+U10+AT10+BS10+CR10</f>
        <v>600</v>
      </c>
      <c r="H10" s="352">
        <v>66</v>
      </c>
      <c r="I10" s="352">
        <v>66</v>
      </c>
      <c r="J10" s="352">
        <v>11</v>
      </c>
      <c r="K10" s="352">
        <v>66</v>
      </c>
      <c r="L10" s="352">
        <v>22</v>
      </c>
      <c r="M10" s="352">
        <v>66</v>
      </c>
      <c r="N10" s="352">
        <v>33</v>
      </c>
      <c r="O10" s="352"/>
      <c r="P10" s="352"/>
      <c r="Q10" s="352"/>
      <c r="R10" s="352"/>
      <c r="S10" s="352"/>
      <c r="T10" s="352">
        <f>+N10</f>
        <v>33</v>
      </c>
      <c r="U10" s="352">
        <v>109</v>
      </c>
      <c r="V10" s="352"/>
      <c r="W10" s="352"/>
      <c r="X10" s="352"/>
      <c r="Y10" s="352"/>
      <c r="Z10" s="352"/>
      <c r="AA10" s="352"/>
      <c r="AB10" s="352"/>
      <c r="AC10" s="352"/>
      <c r="AD10" s="352"/>
      <c r="AE10" s="352"/>
      <c r="AF10" s="352"/>
      <c r="AG10" s="352"/>
      <c r="AH10" s="352"/>
      <c r="AI10" s="352"/>
      <c r="AJ10" s="352"/>
      <c r="AK10" s="352"/>
      <c r="AL10" s="352"/>
      <c r="AM10" s="352"/>
      <c r="AN10" s="352"/>
      <c r="AO10" s="352"/>
      <c r="AP10" s="352"/>
      <c r="AQ10" s="352"/>
      <c r="AR10" s="352"/>
      <c r="AS10" s="352"/>
      <c r="AT10" s="352">
        <v>172</v>
      </c>
      <c r="AU10" s="352"/>
      <c r="AV10" s="352"/>
      <c r="AW10" s="352"/>
      <c r="AX10" s="352"/>
      <c r="AY10" s="352"/>
      <c r="AZ10" s="352"/>
      <c r="BA10" s="352"/>
      <c r="BB10" s="352"/>
      <c r="BC10" s="352"/>
      <c r="BD10" s="352"/>
      <c r="BE10" s="352"/>
      <c r="BF10" s="352"/>
      <c r="BG10" s="352"/>
      <c r="BH10" s="352"/>
      <c r="BI10" s="352"/>
      <c r="BJ10" s="352"/>
      <c r="BK10" s="352"/>
      <c r="BL10" s="352"/>
      <c r="BM10" s="352"/>
      <c r="BN10" s="352"/>
      <c r="BO10" s="352"/>
      <c r="BP10" s="352"/>
      <c r="BQ10" s="352"/>
      <c r="BR10" s="352"/>
      <c r="BS10" s="352">
        <v>172</v>
      </c>
      <c r="BT10" s="352"/>
      <c r="BU10" s="352"/>
      <c r="BV10" s="352"/>
      <c r="BW10" s="352"/>
      <c r="BX10" s="352"/>
      <c r="BY10" s="352"/>
      <c r="BZ10" s="352"/>
      <c r="CA10" s="352"/>
      <c r="CB10" s="352"/>
      <c r="CC10" s="352"/>
      <c r="CD10" s="352"/>
      <c r="CE10" s="352"/>
      <c r="CF10" s="352"/>
      <c r="CG10" s="352"/>
      <c r="CH10" s="352"/>
      <c r="CI10" s="352"/>
      <c r="CJ10" s="352"/>
      <c r="CK10" s="352"/>
      <c r="CL10" s="352"/>
      <c r="CM10" s="352"/>
      <c r="CN10" s="352"/>
      <c r="CO10" s="352"/>
      <c r="CP10" s="352"/>
      <c r="CQ10" s="352"/>
      <c r="CR10" s="352">
        <v>81</v>
      </c>
      <c r="CS10" s="352"/>
      <c r="CT10" s="352"/>
      <c r="CU10" s="352"/>
      <c r="CV10" s="352"/>
      <c r="CW10" s="352"/>
      <c r="CX10" s="352"/>
      <c r="CY10" s="352"/>
      <c r="CZ10" s="352"/>
      <c r="DA10" s="352"/>
      <c r="DB10" s="352"/>
      <c r="DC10" s="352"/>
      <c r="DD10" s="352"/>
      <c r="DE10" s="352"/>
      <c r="DF10" s="352"/>
      <c r="DG10" s="352"/>
      <c r="DH10" s="352"/>
      <c r="DI10" s="352"/>
      <c r="DJ10" s="352"/>
      <c r="DK10" s="352"/>
      <c r="DL10" s="352"/>
      <c r="DM10" s="352"/>
      <c r="DN10" s="352"/>
      <c r="DO10" s="352"/>
      <c r="DP10" s="352"/>
      <c r="DQ10" s="353"/>
      <c r="DR10" s="353"/>
      <c r="DS10" s="353"/>
      <c r="DT10" s="353"/>
      <c r="DU10" s="353"/>
      <c r="DV10" s="353"/>
      <c r="DW10" s="353">
        <v>11</v>
      </c>
      <c r="DX10" s="353">
        <v>22</v>
      </c>
      <c r="DY10" s="352">
        <v>33</v>
      </c>
      <c r="DZ10" s="354"/>
      <c r="EA10" s="354"/>
      <c r="EB10" s="354"/>
      <c r="EC10" s="355">
        <f>DY10/M10</f>
        <v>0.5</v>
      </c>
      <c r="ED10" s="356">
        <f t="shared" ref="ED10:ED15" si="0">DY10/G10</f>
        <v>5.5E-2</v>
      </c>
      <c r="EE10" s="471" t="s">
        <v>430</v>
      </c>
      <c r="EF10" s="477" t="s">
        <v>241</v>
      </c>
      <c r="EG10" s="477" t="s">
        <v>241</v>
      </c>
      <c r="EH10" s="471" t="s">
        <v>286</v>
      </c>
      <c r="EI10" s="474" t="s">
        <v>287</v>
      </c>
    </row>
    <row r="11" spans="1:142" s="5" customFormat="1" ht="22.5" customHeight="1" x14ac:dyDescent="0.25">
      <c r="A11" s="485"/>
      <c r="B11" s="485"/>
      <c r="C11" s="482"/>
      <c r="D11" s="483"/>
      <c r="E11" s="483"/>
      <c r="F11" s="347" t="s">
        <v>6</v>
      </c>
      <c r="G11" s="357">
        <f>M11+AT11+BS11+CR11+U11</f>
        <v>3206885000</v>
      </c>
      <c r="H11" s="76">
        <v>370304000</v>
      </c>
      <c r="I11" s="76">
        <v>370304000</v>
      </c>
      <c r="J11" s="76">
        <v>140580000</v>
      </c>
      <c r="K11" s="76">
        <v>361860000</v>
      </c>
      <c r="L11" s="76">
        <v>262457000</v>
      </c>
      <c r="M11" s="76">
        <v>361860000</v>
      </c>
      <c r="N11" s="336">
        <v>262457000</v>
      </c>
      <c r="O11" s="76"/>
      <c r="P11" s="76"/>
      <c r="Q11" s="76"/>
      <c r="R11" s="76"/>
      <c r="S11" s="76"/>
      <c r="T11" s="114">
        <f t="shared" ref="T11:T69" si="1">+N11</f>
        <v>262457000</v>
      </c>
      <c r="U11" s="76">
        <v>574654000</v>
      </c>
      <c r="V11" s="76"/>
      <c r="W11" s="76"/>
      <c r="X11" s="76"/>
      <c r="Y11" s="76"/>
      <c r="Z11" s="76"/>
      <c r="AA11" s="76"/>
      <c r="AB11" s="76"/>
      <c r="AC11" s="76"/>
      <c r="AD11" s="76"/>
      <c r="AE11" s="76"/>
      <c r="AF11" s="76"/>
      <c r="AG11" s="76"/>
      <c r="AH11" s="76"/>
      <c r="AI11" s="76"/>
      <c r="AJ11" s="76"/>
      <c r="AK11" s="76"/>
      <c r="AL11" s="76"/>
      <c r="AM11" s="76"/>
      <c r="AN11" s="76"/>
      <c r="AO11" s="76"/>
      <c r="AP11" s="76"/>
      <c r="AQ11" s="76"/>
      <c r="AR11" s="76"/>
      <c r="AS11" s="76"/>
      <c r="AT11" s="76">
        <v>899669000</v>
      </c>
      <c r="AU11" s="76"/>
      <c r="AV11" s="76"/>
      <c r="AW11" s="76"/>
      <c r="AX11" s="76"/>
      <c r="AY11" s="76"/>
      <c r="AZ11" s="76"/>
      <c r="BA11" s="76"/>
      <c r="BB11" s="76"/>
      <c r="BC11" s="76"/>
      <c r="BD11" s="76"/>
      <c r="BE11" s="76"/>
      <c r="BF11" s="76"/>
      <c r="BG11" s="76"/>
      <c r="BH11" s="76"/>
      <c r="BI11" s="76"/>
      <c r="BJ11" s="76"/>
      <c r="BK11" s="76"/>
      <c r="BL11" s="76"/>
      <c r="BM11" s="76"/>
      <c r="BN11" s="76"/>
      <c r="BO11" s="76"/>
      <c r="BP11" s="76"/>
      <c r="BQ11" s="76"/>
      <c r="BR11" s="76"/>
      <c r="BS11" s="76">
        <v>931699000</v>
      </c>
      <c r="BT11" s="76"/>
      <c r="BU11" s="76"/>
      <c r="BV11" s="76"/>
      <c r="BW11" s="76"/>
      <c r="BX11" s="76"/>
      <c r="BY11" s="76"/>
      <c r="BZ11" s="76"/>
      <c r="CA11" s="76"/>
      <c r="CB11" s="76"/>
      <c r="CC11" s="76"/>
      <c r="CD11" s="76"/>
      <c r="CE11" s="76"/>
      <c r="CF11" s="76"/>
      <c r="CG11" s="76"/>
      <c r="CH11" s="76"/>
      <c r="CI11" s="76"/>
      <c r="CJ11" s="76"/>
      <c r="CK11" s="76"/>
      <c r="CL11" s="76"/>
      <c r="CM11" s="76"/>
      <c r="CN11" s="76"/>
      <c r="CO11" s="76"/>
      <c r="CP11" s="76"/>
      <c r="CQ11" s="76"/>
      <c r="CR11" s="76">
        <v>439003000</v>
      </c>
      <c r="CS11" s="76"/>
      <c r="CT11" s="76"/>
      <c r="CU11" s="76"/>
      <c r="CV11" s="76"/>
      <c r="CW11" s="76"/>
      <c r="CX11" s="76"/>
      <c r="CY11" s="76"/>
      <c r="CZ11" s="76"/>
      <c r="DA11" s="76"/>
      <c r="DB11" s="76"/>
      <c r="DC11" s="76"/>
      <c r="DD11" s="76"/>
      <c r="DE11" s="76"/>
      <c r="DF11" s="76"/>
      <c r="DG11" s="76"/>
      <c r="DH11" s="76"/>
      <c r="DI11" s="76"/>
      <c r="DJ11" s="76"/>
      <c r="DK11" s="76"/>
      <c r="DL11" s="76"/>
      <c r="DM11" s="76"/>
      <c r="DN11" s="76"/>
      <c r="DO11" s="76"/>
      <c r="DP11" s="76"/>
      <c r="DQ11" s="76"/>
      <c r="DR11" s="76"/>
      <c r="DS11" s="76"/>
      <c r="DT11" s="76"/>
      <c r="DU11" s="76"/>
      <c r="DV11" s="76"/>
      <c r="DW11" s="76">
        <v>140580000</v>
      </c>
      <c r="DX11" s="76">
        <f>+L11</f>
        <v>262457000</v>
      </c>
      <c r="DY11" s="336">
        <v>262457000</v>
      </c>
      <c r="DZ11" s="19"/>
      <c r="EA11" s="19"/>
      <c r="EB11" s="19"/>
      <c r="EC11" s="339">
        <f t="shared" ref="EC11:EC72" si="2">DY11/M11</f>
        <v>0.72529983971701761</v>
      </c>
      <c r="ED11" s="340">
        <f t="shared" si="0"/>
        <v>8.1841724913740282E-2</v>
      </c>
      <c r="EE11" s="472"/>
      <c r="EF11" s="478"/>
      <c r="EG11" s="478"/>
      <c r="EH11" s="472"/>
      <c r="EI11" s="475"/>
      <c r="EK11" s="271"/>
      <c r="EL11" s="271"/>
    </row>
    <row r="12" spans="1:142" s="5" customFormat="1" ht="22.5" customHeight="1" x14ac:dyDescent="0.25">
      <c r="A12" s="485"/>
      <c r="B12" s="485"/>
      <c r="C12" s="482"/>
      <c r="D12" s="483"/>
      <c r="E12" s="483"/>
      <c r="F12" s="346" t="s">
        <v>96</v>
      </c>
      <c r="G12" s="358"/>
      <c r="H12" s="221"/>
      <c r="I12" s="221"/>
      <c r="J12" s="221"/>
      <c r="K12" s="221"/>
      <c r="L12" s="221"/>
      <c r="M12" s="221"/>
      <c r="N12" s="221"/>
      <c r="O12" s="221"/>
      <c r="P12" s="221"/>
      <c r="Q12" s="221"/>
      <c r="R12" s="221"/>
      <c r="S12" s="221"/>
      <c r="T12" s="114">
        <f t="shared" si="1"/>
        <v>0</v>
      </c>
      <c r="U12" s="221"/>
      <c r="V12" s="221"/>
      <c r="W12" s="221"/>
      <c r="X12" s="221"/>
      <c r="Y12" s="221"/>
      <c r="Z12" s="221"/>
      <c r="AA12" s="221"/>
      <c r="AB12" s="221"/>
      <c r="AC12" s="221"/>
      <c r="AD12" s="221"/>
      <c r="AE12" s="221"/>
      <c r="AF12" s="221"/>
      <c r="AG12" s="221"/>
      <c r="AH12" s="221"/>
      <c r="AI12" s="221"/>
      <c r="AJ12" s="221"/>
      <c r="AK12" s="221"/>
      <c r="AL12" s="221"/>
      <c r="AM12" s="221"/>
      <c r="AN12" s="221"/>
      <c r="AO12" s="221"/>
      <c r="AP12" s="221"/>
      <c r="AQ12" s="221"/>
      <c r="AR12" s="221"/>
      <c r="AS12" s="221"/>
      <c r="AT12" s="221"/>
      <c r="AU12" s="221"/>
      <c r="AV12" s="221"/>
      <c r="AW12" s="221"/>
      <c r="AX12" s="221"/>
      <c r="AY12" s="221"/>
      <c r="AZ12" s="221"/>
      <c r="BA12" s="221"/>
      <c r="BB12" s="221"/>
      <c r="BC12" s="221"/>
      <c r="BD12" s="221"/>
      <c r="BE12" s="221"/>
      <c r="BF12" s="221"/>
      <c r="BG12" s="221"/>
      <c r="BH12" s="221"/>
      <c r="BI12" s="221"/>
      <c r="BJ12" s="221"/>
      <c r="BK12" s="221"/>
      <c r="BL12" s="221"/>
      <c r="BM12" s="221"/>
      <c r="BN12" s="221"/>
      <c r="BO12" s="221"/>
      <c r="BP12" s="221"/>
      <c r="BQ12" s="221"/>
      <c r="BR12" s="221"/>
      <c r="BS12" s="221"/>
      <c r="BT12" s="221"/>
      <c r="BU12" s="221"/>
      <c r="BV12" s="221"/>
      <c r="BW12" s="221"/>
      <c r="BX12" s="221"/>
      <c r="BY12" s="221"/>
      <c r="BZ12" s="221"/>
      <c r="CA12" s="221"/>
      <c r="CB12" s="221"/>
      <c r="CC12" s="221"/>
      <c r="CD12" s="221"/>
      <c r="CE12" s="221"/>
      <c r="CF12" s="221"/>
      <c r="CG12" s="221"/>
      <c r="CH12" s="221"/>
      <c r="CI12" s="221"/>
      <c r="CJ12" s="221"/>
      <c r="CK12" s="221"/>
      <c r="CL12" s="221"/>
      <c r="CM12" s="221"/>
      <c r="CN12" s="221"/>
      <c r="CO12" s="221"/>
      <c r="CP12" s="221"/>
      <c r="CQ12" s="221"/>
      <c r="CR12" s="221"/>
      <c r="CS12" s="221"/>
      <c r="CT12" s="221"/>
      <c r="CU12" s="221"/>
      <c r="CV12" s="221"/>
      <c r="CW12" s="221"/>
      <c r="CX12" s="221"/>
      <c r="CY12" s="221"/>
      <c r="CZ12" s="221"/>
      <c r="DA12" s="221"/>
      <c r="DB12" s="221"/>
      <c r="DC12" s="221"/>
      <c r="DD12" s="221"/>
      <c r="DE12" s="221"/>
      <c r="DF12" s="221"/>
      <c r="DG12" s="221"/>
      <c r="DH12" s="221"/>
      <c r="DI12" s="221"/>
      <c r="DJ12" s="221"/>
      <c r="DK12" s="221"/>
      <c r="DL12" s="221"/>
      <c r="DM12" s="221"/>
      <c r="DN12" s="221"/>
      <c r="DO12" s="221"/>
      <c r="DP12" s="221"/>
      <c r="DQ12" s="116"/>
      <c r="DR12" s="116"/>
      <c r="DS12" s="116"/>
      <c r="DT12" s="116"/>
      <c r="DU12" s="116"/>
      <c r="DV12" s="116"/>
      <c r="DW12" s="116"/>
      <c r="DX12" s="116"/>
      <c r="DY12" s="221"/>
      <c r="DZ12" s="19"/>
      <c r="EA12" s="19"/>
      <c r="EB12" s="341"/>
      <c r="EC12" s="339" t="e">
        <f t="shared" si="2"/>
        <v>#DIV/0!</v>
      </c>
      <c r="ED12" s="340" t="e">
        <f t="shared" si="0"/>
        <v>#DIV/0!</v>
      </c>
      <c r="EE12" s="472"/>
      <c r="EF12" s="478"/>
      <c r="EG12" s="478"/>
      <c r="EH12" s="472"/>
      <c r="EI12" s="475"/>
    </row>
    <row r="13" spans="1:142" s="5" customFormat="1" ht="22.5" customHeight="1" x14ac:dyDescent="0.25">
      <c r="A13" s="485"/>
      <c r="B13" s="485"/>
      <c r="C13" s="482"/>
      <c r="D13" s="483"/>
      <c r="E13" s="483"/>
      <c r="F13" s="347" t="s">
        <v>7</v>
      </c>
      <c r="G13" s="358"/>
      <c r="H13" s="221"/>
      <c r="I13" s="221"/>
      <c r="J13" s="221"/>
      <c r="K13" s="221"/>
      <c r="L13" s="221"/>
      <c r="M13" s="221"/>
      <c r="N13" s="221"/>
      <c r="O13" s="221"/>
      <c r="P13" s="221"/>
      <c r="Q13" s="221"/>
      <c r="R13" s="221"/>
      <c r="S13" s="221"/>
      <c r="T13" s="114">
        <f t="shared" si="1"/>
        <v>0</v>
      </c>
      <c r="U13" s="221"/>
      <c r="V13" s="221"/>
      <c r="W13" s="221"/>
      <c r="X13" s="221"/>
      <c r="Y13" s="221"/>
      <c r="Z13" s="221"/>
      <c r="AA13" s="221"/>
      <c r="AB13" s="221"/>
      <c r="AC13" s="221"/>
      <c r="AD13" s="221"/>
      <c r="AE13" s="221"/>
      <c r="AF13" s="221"/>
      <c r="AG13" s="221"/>
      <c r="AH13" s="221"/>
      <c r="AI13" s="221"/>
      <c r="AJ13" s="221"/>
      <c r="AK13" s="221"/>
      <c r="AL13" s="221"/>
      <c r="AM13" s="221"/>
      <c r="AN13" s="221"/>
      <c r="AO13" s="221"/>
      <c r="AP13" s="221"/>
      <c r="AQ13" s="221"/>
      <c r="AR13" s="221"/>
      <c r="AS13" s="221"/>
      <c r="AT13" s="221"/>
      <c r="AU13" s="221"/>
      <c r="AV13" s="221"/>
      <c r="AW13" s="221"/>
      <c r="AX13" s="221"/>
      <c r="AY13" s="221"/>
      <c r="AZ13" s="221"/>
      <c r="BA13" s="221"/>
      <c r="BB13" s="221"/>
      <c r="BC13" s="221"/>
      <c r="BD13" s="221"/>
      <c r="BE13" s="221"/>
      <c r="BF13" s="221"/>
      <c r="BG13" s="221"/>
      <c r="BH13" s="221"/>
      <c r="BI13" s="221"/>
      <c r="BJ13" s="221"/>
      <c r="BK13" s="221"/>
      <c r="BL13" s="221"/>
      <c r="BM13" s="221"/>
      <c r="BN13" s="221"/>
      <c r="BO13" s="221"/>
      <c r="BP13" s="221"/>
      <c r="BQ13" s="221"/>
      <c r="BR13" s="221"/>
      <c r="BS13" s="221"/>
      <c r="BT13" s="221"/>
      <c r="BU13" s="221"/>
      <c r="BV13" s="221"/>
      <c r="BW13" s="221"/>
      <c r="BX13" s="221"/>
      <c r="BY13" s="221"/>
      <c r="BZ13" s="221"/>
      <c r="CA13" s="221"/>
      <c r="CB13" s="221"/>
      <c r="CC13" s="221"/>
      <c r="CD13" s="221"/>
      <c r="CE13" s="221"/>
      <c r="CF13" s="221"/>
      <c r="CG13" s="221"/>
      <c r="CH13" s="221"/>
      <c r="CI13" s="221"/>
      <c r="CJ13" s="221"/>
      <c r="CK13" s="221"/>
      <c r="CL13" s="221"/>
      <c r="CM13" s="221"/>
      <c r="CN13" s="221"/>
      <c r="CO13" s="221"/>
      <c r="CP13" s="221"/>
      <c r="CQ13" s="221"/>
      <c r="CR13" s="221"/>
      <c r="CS13" s="221"/>
      <c r="CT13" s="221"/>
      <c r="CU13" s="221"/>
      <c r="CV13" s="221"/>
      <c r="CW13" s="221"/>
      <c r="CX13" s="221"/>
      <c r="CY13" s="221"/>
      <c r="CZ13" s="221"/>
      <c r="DA13" s="221"/>
      <c r="DB13" s="221"/>
      <c r="DC13" s="221"/>
      <c r="DD13" s="221"/>
      <c r="DE13" s="221"/>
      <c r="DF13" s="221"/>
      <c r="DG13" s="221"/>
      <c r="DH13" s="221"/>
      <c r="DI13" s="221"/>
      <c r="DJ13" s="221"/>
      <c r="DK13" s="221"/>
      <c r="DL13" s="221"/>
      <c r="DM13" s="221"/>
      <c r="DN13" s="221"/>
      <c r="DO13" s="221"/>
      <c r="DP13" s="221"/>
      <c r="DQ13" s="76"/>
      <c r="DR13" s="76"/>
      <c r="DS13" s="76"/>
      <c r="DT13" s="76"/>
      <c r="DU13" s="76"/>
      <c r="DV13" s="76"/>
      <c r="DW13" s="76"/>
      <c r="DX13" s="76"/>
      <c r="DY13" s="221"/>
      <c r="DZ13" s="19"/>
      <c r="EA13" s="19"/>
      <c r="EB13" s="116"/>
      <c r="EC13" s="339" t="e">
        <f t="shared" si="2"/>
        <v>#DIV/0!</v>
      </c>
      <c r="ED13" s="340" t="e">
        <f t="shared" si="0"/>
        <v>#DIV/0!</v>
      </c>
      <c r="EE13" s="472"/>
      <c r="EF13" s="478"/>
      <c r="EG13" s="478"/>
      <c r="EH13" s="472"/>
      <c r="EI13" s="475"/>
    </row>
    <row r="14" spans="1:142" s="5" customFormat="1" ht="22.5" customHeight="1" x14ac:dyDescent="0.25">
      <c r="A14" s="485"/>
      <c r="B14" s="485"/>
      <c r="C14" s="482"/>
      <c r="D14" s="483"/>
      <c r="E14" s="483"/>
      <c r="F14" s="346" t="s">
        <v>97</v>
      </c>
      <c r="G14" s="359">
        <f>+G10+G12</f>
        <v>600</v>
      </c>
      <c r="H14" s="222">
        <f>+H10</f>
        <v>66</v>
      </c>
      <c r="I14" s="222">
        <f>+I10</f>
        <v>66</v>
      </c>
      <c r="J14" s="222">
        <f t="shared" ref="J14" si="3">+J10</f>
        <v>11</v>
      </c>
      <c r="K14" s="222">
        <v>66</v>
      </c>
      <c r="L14" s="222">
        <f t="shared" ref="L14:BS14" si="4">+L10</f>
        <v>22</v>
      </c>
      <c r="M14" s="222">
        <v>66</v>
      </c>
      <c r="N14" s="222">
        <f>+N10</f>
        <v>33</v>
      </c>
      <c r="O14" s="222"/>
      <c r="P14" s="222"/>
      <c r="Q14" s="222"/>
      <c r="R14" s="222"/>
      <c r="S14" s="222"/>
      <c r="T14" s="114">
        <f t="shared" si="1"/>
        <v>33</v>
      </c>
      <c r="U14" s="222">
        <f t="shared" si="4"/>
        <v>109</v>
      </c>
      <c r="V14" s="222"/>
      <c r="W14" s="222"/>
      <c r="X14" s="222"/>
      <c r="Y14" s="222"/>
      <c r="Z14" s="222"/>
      <c r="AA14" s="222"/>
      <c r="AB14" s="222"/>
      <c r="AC14" s="222"/>
      <c r="AD14" s="222"/>
      <c r="AE14" s="222"/>
      <c r="AF14" s="222"/>
      <c r="AG14" s="222"/>
      <c r="AH14" s="222"/>
      <c r="AI14" s="222"/>
      <c r="AJ14" s="222"/>
      <c r="AK14" s="222"/>
      <c r="AL14" s="222"/>
      <c r="AM14" s="222"/>
      <c r="AN14" s="222"/>
      <c r="AO14" s="222"/>
      <c r="AP14" s="222"/>
      <c r="AQ14" s="222"/>
      <c r="AR14" s="222"/>
      <c r="AS14" s="222"/>
      <c r="AT14" s="222">
        <f t="shared" si="4"/>
        <v>172</v>
      </c>
      <c r="AU14" s="222"/>
      <c r="AV14" s="222"/>
      <c r="AW14" s="222"/>
      <c r="AX14" s="222"/>
      <c r="AY14" s="222"/>
      <c r="AZ14" s="222"/>
      <c r="BA14" s="222"/>
      <c r="BB14" s="222"/>
      <c r="BC14" s="222"/>
      <c r="BD14" s="222"/>
      <c r="BE14" s="222"/>
      <c r="BF14" s="222"/>
      <c r="BG14" s="222"/>
      <c r="BH14" s="222"/>
      <c r="BI14" s="222"/>
      <c r="BJ14" s="222"/>
      <c r="BK14" s="222"/>
      <c r="BL14" s="222"/>
      <c r="BM14" s="222"/>
      <c r="BN14" s="222"/>
      <c r="BO14" s="222"/>
      <c r="BP14" s="222"/>
      <c r="BQ14" s="222"/>
      <c r="BR14" s="222"/>
      <c r="BS14" s="222">
        <f t="shared" si="4"/>
        <v>172</v>
      </c>
      <c r="BT14" s="222"/>
      <c r="BU14" s="222"/>
      <c r="BV14" s="222"/>
      <c r="BW14" s="222"/>
      <c r="BX14" s="222"/>
      <c r="BY14" s="222"/>
      <c r="BZ14" s="222"/>
      <c r="CA14" s="222"/>
      <c r="CB14" s="222"/>
      <c r="CC14" s="222"/>
      <c r="CD14" s="222"/>
      <c r="CE14" s="222"/>
      <c r="CF14" s="222"/>
      <c r="CG14" s="222"/>
      <c r="CH14" s="222"/>
      <c r="CI14" s="222"/>
      <c r="CJ14" s="222"/>
      <c r="CK14" s="222"/>
      <c r="CL14" s="222"/>
      <c r="CM14" s="222"/>
      <c r="CN14" s="222"/>
      <c r="CO14" s="222"/>
      <c r="CP14" s="222"/>
      <c r="CQ14" s="222"/>
      <c r="CR14" s="222">
        <f t="shared" ref="CR14:DW14" si="5">+CR10</f>
        <v>81</v>
      </c>
      <c r="CS14" s="222"/>
      <c r="CT14" s="222"/>
      <c r="CU14" s="222"/>
      <c r="CV14" s="222"/>
      <c r="CW14" s="222"/>
      <c r="CX14" s="222"/>
      <c r="CY14" s="222"/>
      <c r="CZ14" s="222"/>
      <c r="DA14" s="222"/>
      <c r="DB14" s="222"/>
      <c r="DC14" s="222"/>
      <c r="DD14" s="222"/>
      <c r="DE14" s="222"/>
      <c r="DF14" s="222"/>
      <c r="DG14" s="222"/>
      <c r="DH14" s="222"/>
      <c r="DI14" s="222"/>
      <c r="DJ14" s="222"/>
      <c r="DK14" s="222"/>
      <c r="DL14" s="222"/>
      <c r="DM14" s="222"/>
      <c r="DN14" s="222"/>
      <c r="DO14" s="222"/>
      <c r="DP14" s="222"/>
      <c r="DQ14" s="222"/>
      <c r="DR14" s="222"/>
      <c r="DS14" s="222"/>
      <c r="DT14" s="222"/>
      <c r="DU14" s="222"/>
      <c r="DV14" s="222"/>
      <c r="DW14" s="222">
        <f t="shared" si="5"/>
        <v>11</v>
      </c>
      <c r="DX14" s="116">
        <f>+DX10</f>
        <v>22</v>
      </c>
      <c r="DY14" s="222">
        <f>+DY10</f>
        <v>33</v>
      </c>
      <c r="DZ14" s="19"/>
      <c r="EA14" s="19"/>
      <c r="EB14" s="341"/>
      <c r="EC14" s="339">
        <f t="shared" si="2"/>
        <v>0.5</v>
      </c>
      <c r="ED14" s="340">
        <f t="shared" si="0"/>
        <v>5.5E-2</v>
      </c>
      <c r="EE14" s="472"/>
      <c r="EF14" s="478"/>
      <c r="EG14" s="478"/>
      <c r="EH14" s="472"/>
      <c r="EI14" s="475"/>
    </row>
    <row r="15" spans="1:142" s="120" customFormat="1" ht="22.5" customHeight="1" thickBot="1" x14ac:dyDescent="0.3">
      <c r="A15" s="485"/>
      <c r="B15" s="485"/>
      <c r="C15" s="482"/>
      <c r="D15" s="483"/>
      <c r="E15" s="483"/>
      <c r="F15" s="348" t="s">
        <v>100</v>
      </c>
      <c r="G15" s="373">
        <f>+G11+G13</f>
        <v>3206885000</v>
      </c>
      <c r="H15" s="374">
        <f>+H11</f>
        <v>370304000</v>
      </c>
      <c r="I15" s="374">
        <f>+I11</f>
        <v>370304000</v>
      </c>
      <c r="J15" s="374">
        <f>+J11</f>
        <v>140580000</v>
      </c>
      <c r="K15" s="374">
        <v>361860000</v>
      </c>
      <c r="L15" s="374">
        <f t="shared" ref="L15:BS15" si="6">+L11</f>
        <v>262457000</v>
      </c>
      <c r="M15" s="374">
        <v>361860000</v>
      </c>
      <c r="N15" s="360">
        <f>+N11</f>
        <v>262457000</v>
      </c>
      <c r="O15" s="374"/>
      <c r="P15" s="374"/>
      <c r="Q15" s="374"/>
      <c r="R15" s="374"/>
      <c r="S15" s="374"/>
      <c r="T15" s="375">
        <f t="shared" si="1"/>
        <v>262457000</v>
      </c>
      <c r="U15" s="374">
        <f t="shared" si="6"/>
        <v>574654000</v>
      </c>
      <c r="V15" s="374"/>
      <c r="W15" s="374"/>
      <c r="X15" s="374"/>
      <c r="Y15" s="374"/>
      <c r="Z15" s="374"/>
      <c r="AA15" s="374"/>
      <c r="AB15" s="374"/>
      <c r="AC15" s="374"/>
      <c r="AD15" s="374"/>
      <c r="AE15" s="374"/>
      <c r="AF15" s="374"/>
      <c r="AG15" s="374"/>
      <c r="AH15" s="374"/>
      <c r="AI15" s="374"/>
      <c r="AJ15" s="374"/>
      <c r="AK15" s="374"/>
      <c r="AL15" s="374"/>
      <c r="AM15" s="374"/>
      <c r="AN15" s="374"/>
      <c r="AO15" s="374"/>
      <c r="AP15" s="374"/>
      <c r="AQ15" s="374"/>
      <c r="AR15" s="374"/>
      <c r="AS15" s="374"/>
      <c r="AT15" s="374">
        <f t="shared" si="6"/>
        <v>899669000</v>
      </c>
      <c r="AU15" s="374"/>
      <c r="AV15" s="374"/>
      <c r="AW15" s="374"/>
      <c r="AX15" s="374"/>
      <c r="AY15" s="374"/>
      <c r="AZ15" s="374"/>
      <c r="BA15" s="374"/>
      <c r="BB15" s="374"/>
      <c r="BC15" s="374"/>
      <c r="BD15" s="374"/>
      <c r="BE15" s="374"/>
      <c r="BF15" s="374"/>
      <c r="BG15" s="374"/>
      <c r="BH15" s="374"/>
      <c r="BI15" s="374"/>
      <c r="BJ15" s="374"/>
      <c r="BK15" s="374"/>
      <c r="BL15" s="374"/>
      <c r="BM15" s="374"/>
      <c r="BN15" s="374"/>
      <c r="BO15" s="374"/>
      <c r="BP15" s="374"/>
      <c r="BQ15" s="374"/>
      <c r="BR15" s="374"/>
      <c r="BS15" s="374">
        <f t="shared" si="6"/>
        <v>931699000</v>
      </c>
      <c r="BT15" s="374"/>
      <c r="BU15" s="374"/>
      <c r="BV15" s="374"/>
      <c r="BW15" s="374"/>
      <c r="BX15" s="374"/>
      <c r="BY15" s="374"/>
      <c r="BZ15" s="374"/>
      <c r="CA15" s="374"/>
      <c r="CB15" s="374"/>
      <c r="CC15" s="374"/>
      <c r="CD15" s="374"/>
      <c r="CE15" s="374"/>
      <c r="CF15" s="374"/>
      <c r="CG15" s="374"/>
      <c r="CH15" s="374"/>
      <c r="CI15" s="374"/>
      <c r="CJ15" s="374"/>
      <c r="CK15" s="374"/>
      <c r="CL15" s="374"/>
      <c r="CM15" s="374"/>
      <c r="CN15" s="374"/>
      <c r="CO15" s="374"/>
      <c r="CP15" s="374"/>
      <c r="CQ15" s="374"/>
      <c r="CR15" s="374">
        <f t="shared" ref="CR15:DW15" si="7">+CR11</f>
        <v>439003000</v>
      </c>
      <c r="CS15" s="374"/>
      <c r="CT15" s="374"/>
      <c r="CU15" s="374"/>
      <c r="CV15" s="374"/>
      <c r="CW15" s="374"/>
      <c r="CX15" s="374"/>
      <c r="CY15" s="374"/>
      <c r="CZ15" s="374"/>
      <c r="DA15" s="374"/>
      <c r="DB15" s="374"/>
      <c r="DC15" s="374"/>
      <c r="DD15" s="374"/>
      <c r="DE15" s="374"/>
      <c r="DF15" s="374"/>
      <c r="DG15" s="374"/>
      <c r="DH15" s="374"/>
      <c r="DI15" s="374"/>
      <c r="DJ15" s="374"/>
      <c r="DK15" s="374"/>
      <c r="DL15" s="374"/>
      <c r="DM15" s="374"/>
      <c r="DN15" s="374"/>
      <c r="DO15" s="374"/>
      <c r="DP15" s="374"/>
      <c r="DQ15" s="374"/>
      <c r="DR15" s="374"/>
      <c r="DS15" s="374"/>
      <c r="DT15" s="374"/>
      <c r="DU15" s="374"/>
      <c r="DV15" s="374"/>
      <c r="DW15" s="374">
        <f t="shared" si="7"/>
        <v>140580000</v>
      </c>
      <c r="DX15" s="374">
        <f>+DX11</f>
        <v>262457000</v>
      </c>
      <c r="DY15" s="360">
        <f>+DY11</f>
        <v>262457000</v>
      </c>
      <c r="DZ15" s="365"/>
      <c r="EA15" s="365"/>
      <c r="EB15" s="376"/>
      <c r="EC15" s="361">
        <f t="shared" si="2"/>
        <v>0.72529983971701761</v>
      </c>
      <c r="ED15" s="362">
        <f t="shared" si="0"/>
        <v>8.1841724913740282E-2</v>
      </c>
      <c r="EE15" s="473"/>
      <c r="EF15" s="479"/>
      <c r="EG15" s="479"/>
      <c r="EH15" s="473"/>
      <c r="EI15" s="476"/>
    </row>
    <row r="16" spans="1:142" s="5" customFormat="1" ht="22.5" customHeight="1" x14ac:dyDescent="0.25">
      <c r="A16" s="485"/>
      <c r="B16" s="485">
        <v>2</v>
      </c>
      <c r="C16" s="482" t="s">
        <v>193</v>
      </c>
      <c r="D16" s="483" t="s">
        <v>249</v>
      </c>
      <c r="E16" s="483">
        <v>200</v>
      </c>
      <c r="F16" s="346" t="s">
        <v>95</v>
      </c>
      <c r="G16" s="351">
        <f>+H16+U16+AT16+BS16+CR16</f>
        <v>400</v>
      </c>
      <c r="H16" s="352">
        <v>20</v>
      </c>
      <c r="I16" s="352">
        <f>+H16</f>
        <v>20</v>
      </c>
      <c r="J16" s="352">
        <v>0</v>
      </c>
      <c r="K16" s="352">
        <v>20</v>
      </c>
      <c r="L16" s="352">
        <v>0</v>
      </c>
      <c r="M16" s="352">
        <v>20</v>
      </c>
      <c r="N16" s="352">
        <v>2</v>
      </c>
      <c r="O16" s="352"/>
      <c r="P16" s="352"/>
      <c r="Q16" s="352"/>
      <c r="R16" s="352"/>
      <c r="S16" s="352"/>
      <c r="T16" s="352">
        <f t="shared" si="1"/>
        <v>2</v>
      </c>
      <c r="U16" s="352">
        <v>77</v>
      </c>
      <c r="V16" s="352"/>
      <c r="W16" s="352"/>
      <c r="X16" s="352"/>
      <c r="Y16" s="352"/>
      <c r="Z16" s="352"/>
      <c r="AA16" s="352"/>
      <c r="AB16" s="352"/>
      <c r="AC16" s="352"/>
      <c r="AD16" s="352"/>
      <c r="AE16" s="352"/>
      <c r="AF16" s="352"/>
      <c r="AG16" s="352"/>
      <c r="AH16" s="352"/>
      <c r="AI16" s="352"/>
      <c r="AJ16" s="352"/>
      <c r="AK16" s="352"/>
      <c r="AL16" s="352"/>
      <c r="AM16" s="352"/>
      <c r="AN16" s="352"/>
      <c r="AO16" s="352"/>
      <c r="AP16" s="352"/>
      <c r="AQ16" s="352"/>
      <c r="AR16" s="352"/>
      <c r="AS16" s="352"/>
      <c r="AT16" s="352">
        <v>121</v>
      </c>
      <c r="AU16" s="352"/>
      <c r="AV16" s="352"/>
      <c r="AW16" s="352"/>
      <c r="AX16" s="352"/>
      <c r="AY16" s="352"/>
      <c r="AZ16" s="352"/>
      <c r="BA16" s="352"/>
      <c r="BB16" s="352"/>
      <c r="BC16" s="352"/>
      <c r="BD16" s="352"/>
      <c r="BE16" s="352"/>
      <c r="BF16" s="352"/>
      <c r="BG16" s="352"/>
      <c r="BH16" s="352"/>
      <c r="BI16" s="352"/>
      <c r="BJ16" s="352"/>
      <c r="BK16" s="352"/>
      <c r="BL16" s="352"/>
      <c r="BM16" s="352"/>
      <c r="BN16" s="352"/>
      <c r="BO16" s="352"/>
      <c r="BP16" s="352"/>
      <c r="BQ16" s="352"/>
      <c r="BR16" s="352"/>
      <c r="BS16" s="352">
        <v>121</v>
      </c>
      <c r="BT16" s="352"/>
      <c r="BU16" s="352"/>
      <c r="BV16" s="352"/>
      <c r="BW16" s="352"/>
      <c r="BX16" s="352"/>
      <c r="BY16" s="352"/>
      <c r="BZ16" s="352"/>
      <c r="CA16" s="352"/>
      <c r="CB16" s="352"/>
      <c r="CC16" s="352"/>
      <c r="CD16" s="352"/>
      <c r="CE16" s="352"/>
      <c r="CF16" s="352"/>
      <c r="CG16" s="352"/>
      <c r="CH16" s="352"/>
      <c r="CI16" s="352"/>
      <c r="CJ16" s="352"/>
      <c r="CK16" s="352"/>
      <c r="CL16" s="352"/>
      <c r="CM16" s="352"/>
      <c r="CN16" s="352"/>
      <c r="CO16" s="352"/>
      <c r="CP16" s="352"/>
      <c r="CQ16" s="352"/>
      <c r="CR16" s="352">
        <v>61</v>
      </c>
      <c r="CS16" s="352"/>
      <c r="CT16" s="352"/>
      <c r="CU16" s="352"/>
      <c r="CV16" s="352"/>
      <c r="CW16" s="352"/>
      <c r="CX16" s="352"/>
      <c r="CY16" s="352"/>
      <c r="CZ16" s="352"/>
      <c r="DA16" s="352"/>
      <c r="DB16" s="352"/>
      <c r="DC16" s="352"/>
      <c r="DD16" s="352"/>
      <c r="DE16" s="352"/>
      <c r="DF16" s="352"/>
      <c r="DG16" s="352"/>
      <c r="DH16" s="352"/>
      <c r="DI16" s="352"/>
      <c r="DJ16" s="352"/>
      <c r="DK16" s="352"/>
      <c r="DL16" s="352"/>
      <c r="DM16" s="352"/>
      <c r="DN16" s="352"/>
      <c r="DO16" s="352"/>
      <c r="DP16" s="352"/>
      <c r="DQ16" s="353"/>
      <c r="DR16" s="353"/>
      <c r="DS16" s="353"/>
      <c r="DT16" s="353"/>
      <c r="DU16" s="353"/>
      <c r="DV16" s="353"/>
      <c r="DW16" s="353">
        <v>0</v>
      </c>
      <c r="DX16" s="363">
        <v>0</v>
      </c>
      <c r="DY16" s="352">
        <v>2</v>
      </c>
      <c r="DZ16" s="354"/>
      <c r="EA16" s="354"/>
      <c r="EB16" s="354"/>
      <c r="EC16" s="355">
        <f>DY16/M16</f>
        <v>0.1</v>
      </c>
      <c r="ED16" s="356">
        <f t="shared" ref="ED16:ED21" si="8">DY16/G16</f>
        <v>5.0000000000000001E-3</v>
      </c>
      <c r="EE16" s="471" t="s">
        <v>373</v>
      </c>
      <c r="EF16" s="477" t="s">
        <v>241</v>
      </c>
      <c r="EG16" s="477" t="s">
        <v>241</v>
      </c>
      <c r="EH16" s="471" t="s">
        <v>289</v>
      </c>
      <c r="EI16" s="474" t="s">
        <v>290</v>
      </c>
    </row>
    <row r="17" spans="1:142" s="5" customFormat="1" ht="22.5" customHeight="1" x14ac:dyDescent="0.25">
      <c r="A17" s="485"/>
      <c r="B17" s="485"/>
      <c r="C17" s="482"/>
      <c r="D17" s="483"/>
      <c r="E17" s="483"/>
      <c r="F17" s="347" t="s">
        <v>6</v>
      </c>
      <c r="G17" s="357">
        <f>M17+AT17+BS17+CR17+U17</f>
        <v>1168584000</v>
      </c>
      <c r="H17" s="76">
        <v>151328000</v>
      </c>
      <c r="I17" s="76">
        <v>151328000</v>
      </c>
      <c r="J17" s="76">
        <v>0</v>
      </c>
      <c r="K17" s="76">
        <v>142884000</v>
      </c>
      <c r="L17" s="76">
        <v>71774000</v>
      </c>
      <c r="M17" s="76">
        <v>142884000</v>
      </c>
      <c r="N17" s="336">
        <v>71774000</v>
      </c>
      <c r="O17" s="76"/>
      <c r="P17" s="76"/>
      <c r="Q17" s="76"/>
      <c r="R17" s="76"/>
      <c r="S17" s="76"/>
      <c r="T17" s="114">
        <f t="shared" si="1"/>
        <v>71774000</v>
      </c>
      <c r="U17" s="76">
        <v>198130000</v>
      </c>
      <c r="V17" s="76"/>
      <c r="W17" s="76"/>
      <c r="X17" s="76"/>
      <c r="Y17" s="76"/>
      <c r="Z17" s="76"/>
      <c r="AA17" s="76"/>
      <c r="AB17" s="76"/>
      <c r="AC17" s="76"/>
      <c r="AD17" s="76"/>
      <c r="AE17" s="76"/>
      <c r="AF17" s="76"/>
      <c r="AG17" s="76"/>
      <c r="AH17" s="76"/>
      <c r="AI17" s="76"/>
      <c r="AJ17" s="76"/>
      <c r="AK17" s="76"/>
      <c r="AL17" s="76"/>
      <c r="AM17" s="76"/>
      <c r="AN17" s="76"/>
      <c r="AO17" s="76"/>
      <c r="AP17" s="76"/>
      <c r="AQ17" s="76"/>
      <c r="AR17" s="76"/>
      <c r="AS17" s="76"/>
      <c r="AT17" s="76">
        <v>322922000</v>
      </c>
      <c r="AU17" s="76"/>
      <c r="AV17" s="76"/>
      <c r="AW17" s="76"/>
      <c r="AX17" s="76"/>
      <c r="AY17" s="76"/>
      <c r="AZ17" s="76"/>
      <c r="BA17" s="76"/>
      <c r="BB17" s="76"/>
      <c r="BC17" s="76"/>
      <c r="BD17" s="76"/>
      <c r="BE17" s="76"/>
      <c r="BF17" s="76"/>
      <c r="BG17" s="76"/>
      <c r="BH17" s="76"/>
      <c r="BI17" s="76"/>
      <c r="BJ17" s="76"/>
      <c r="BK17" s="76"/>
      <c r="BL17" s="76"/>
      <c r="BM17" s="76"/>
      <c r="BN17" s="76"/>
      <c r="BO17" s="76"/>
      <c r="BP17" s="76"/>
      <c r="BQ17" s="76"/>
      <c r="BR17" s="76"/>
      <c r="BS17" s="76">
        <v>333054000</v>
      </c>
      <c r="BT17" s="76"/>
      <c r="BU17" s="76"/>
      <c r="BV17" s="76"/>
      <c r="BW17" s="76"/>
      <c r="BX17" s="76"/>
      <c r="BY17" s="76"/>
      <c r="BZ17" s="76"/>
      <c r="CA17" s="76"/>
      <c r="CB17" s="76"/>
      <c r="CC17" s="76"/>
      <c r="CD17" s="76"/>
      <c r="CE17" s="76"/>
      <c r="CF17" s="76"/>
      <c r="CG17" s="76"/>
      <c r="CH17" s="76"/>
      <c r="CI17" s="76"/>
      <c r="CJ17" s="76"/>
      <c r="CK17" s="76"/>
      <c r="CL17" s="76"/>
      <c r="CM17" s="76"/>
      <c r="CN17" s="76"/>
      <c r="CO17" s="76"/>
      <c r="CP17" s="76"/>
      <c r="CQ17" s="76"/>
      <c r="CR17" s="76">
        <v>171594000</v>
      </c>
      <c r="CS17" s="76"/>
      <c r="CT17" s="76"/>
      <c r="CU17" s="76"/>
      <c r="CV17" s="76"/>
      <c r="CW17" s="76"/>
      <c r="CX17" s="76"/>
      <c r="CY17" s="76"/>
      <c r="CZ17" s="76"/>
      <c r="DA17" s="76"/>
      <c r="DB17" s="76"/>
      <c r="DC17" s="76"/>
      <c r="DD17" s="76"/>
      <c r="DE17" s="76"/>
      <c r="DF17" s="76"/>
      <c r="DG17" s="76"/>
      <c r="DH17" s="76"/>
      <c r="DI17" s="76"/>
      <c r="DJ17" s="76"/>
      <c r="DK17" s="76"/>
      <c r="DL17" s="76"/>
      <c r="DM17" s="76"/>
      <c r="DN17" s="76"/>
      <c r="DO17" s="76"/>
      <c r="DP17" s="76"/>
      <c r="DQ17" s="76"/>
      <c r="DR17" s="76"/>
      <c r="DS17" s="76"/>
      <c r="DT17" s="76"/>
      <c r="DU17" s="76"/>
      <c r="DV17" s="76"/>
      <c r="DW17" s="76">
        <v>0</v>
      </c>
      <c r="DX17" s="342">
        <f>+T17</f>
        <v>71774000</v>
      </c>
      <c r="DY17" s="336">
        <v>71774000</v>
      </c>
      <c r="DZ17" s="19"/>
      <c r="EA17" s="19"/>
      <c r="EB17" s="19"/>
      <c r="EC17" s="339">
        <f t="shared" ref="EC17:EC21" si="9">DY17/M17</f>
        <v>0.50232356317012405</v>
      </c>
      <c r="ED17" s="340">
        <f t="shared" si="8"/>
        <v>6.1419632649428707E-2</v>
      </c>
      <c r="EE17" s="472"/>
      <c r="EF17" s="478"/>
      <c r="EG17" s="478"/>
      <c r="EH17" s="472"/>
      <c r="EI17" s="475"/>
      <c r="EK17" s="271"/>
      <c r="EL17" s="271"/>
    </row>
    <row r="18" spans="1:142" s="5" customFormat="1" ht="22.5" customHeight="1" x14ac:dyDescent="0.25">
      <c r="A18" s="485"/>
      <c r="B18" s="485"/>
      <c r="C18" s="482"/>
      <c r="D18" s="483"/>
      <c r="E18" s="483"/>
      <c r="F18" s="346" t="s">
        <v>96</v>
      </c>
      <c r="G18" s="358"/>
      <c r="H18" s="221"/>
      <c r="I18" s="221"/>
      <c r="J18" s="221"/>
      <c r="K18" s="221"/>
      <c r="L18" s="221"/>
      <c r="M18" s="221"/>
      <c r="N18" s="221"/>
      <c r="O18" s="221"/>
      <c r="P18" s="221"/>
      <c r="Q18" s="221"/>
      <c r="R18" s="221"/>
      <c r="S18" s="221"/>
      <c r="T18" s="114">
        <f t="shared" si="1"/>
        <v>0</v>
      </c>
      <c r="U18" s="221"/>
      <c r="V18" s="221"/>
      <c r="W18" s="221"/>
      <c r="X18" s="221"/>
      <c r="Y18" s="221"/>
      <c r="Z18" s="221"/>
      <c r="AA18" s="221"/>
      <c r="AB18" s="221"/>
      <c r="AC18" s="221"/>
      <c r="AD18" s="221"/>
      <c r="AE18" s="221"/>
      <c r="AF18" s="221"/>
      <c r="AG18" s="221"/>
      <c r="AH18" s="221"/>
      <c r="AI18" s="221"/>
      <c r="AJ18" s="221"/>
      <c r="AK18" s="221"/>
      <c r="AL18" s="221"/>
      <c r="AM18" s="221"/>
      <c r="AN18" s="221"/>
      <c r="AO18" s="221"/>
      <c r="AP18" s="221"/>
      <c r="AQ18" s="221"/>
      <c r="AR18" s="221"/>
      <c r="AS18" s="221"/>
      <c r="AT18" s="221"/>
      <c r="AU18" s="221"/>
      <c r="AV18" s="221"/>
      <c r="AW18" s="221"/>
      <c r="AX18" s="221"/>
      <c r="AY18" s="221"/>
      <c r="AZ18" s="221"/>
      <c r="BA18" s="221"/>
      <c r="BB18" s="221"/>
      <c r="BC18" s="221"/>
      <c r="BD18" s="221"/>
      <c r="BE18" s="221"/>
      <c r="BF18" s="221"/>
      <c r="BG18" s="221"/>
      <c r="BH18" s="221"/>
      <c r="BI18" s="221"/>
      <c r="BJ18" s="221"/>
      <c r="BK18" s="221"/>
      <c r="BL18" s="221"/>
      <c r="BM18" s="221"/>
      <c r="BN18" s="221"/>
      <c r="BO18" s="221"/>
      <c r="BP18" s="221"/>
      <c r="BQ18" s="221"/>
      <c r="BR18" s="221"/>
      <c r="BS18" s="221"/>
      <c r="BT18" s="221"/>
      <c r="BU18" s="221"/>
      <c r="BV18" s="221"/>
      <c r="BW18" s="221"/>
      <c r="BX18" s="221"/>
      <c r="BY18" s="221"/>
      <c r="BZ18" s="221"/>
      <c r="CA18" s="221"/>
      <c r="CB18" s="221"/>
      <c r="CC18" s="221"/>
      <c r="CD18" s="221"/>
      <c r="CE18" s="221"/>
      <c r="CF18" s="221"/>
      <c r="CG18" s="221"/>
      <c r="CH18" s="221"/>
      <c r="CI18" s="221"/>
      <c r="CJ18" s="221"/>
      <c r="CK18" s="221"/>
      <c r="CL18" s="221"/>
      <c r="CM18" s="221"/>
      <c r="CN18" s="221"/>
      <c r="CO18" s="221"/>
      <c r="CP18" s="221"/>
      <c r="CQ18" s="221"/>
      <c r="CR18" s="221"/>
      <c r="CS18" s="221"/>
      <c r="CT18" s="221"/>
      <c r="CU18" s="221"/>
      <c r="CV18" s="221"/>
      <c r="CW18" s="221"/>
      <c r="CX18" s="221"/>
      <c r="CY18" s="221"/>
      <c r="CZ18" s="221"/>
      <c r="DA18" s="221"/>
      <c r="DB18" s="221"/>
      <c r="DC18" s="221"/>
      <c r="DD18" s="221"/>
      <c r="DE18" s="221"/>
      <c r="DF18" s="221"/>
      <c r="DG18" s="221"/>
      <c r="DH18" s="221"/>
      <c r="DI18" s="221"/>
      <c r="DJ18" s="221"/>
      <c r="DK18" s="221"/>
      <c r="DL18" s="221"/>
      <c r="DM18" s="221"/>
      <c r="DN18" s="221"/>
      <c r="DO18" s="221"/>
      <c r="DP18" s="221"/>
      <c r="DQ18" s="116"/>
      <c r="DR18" s="116"/>
      <c r="DS18" s="116"/>
      <c r="DT18" s="116"/>
      <c r="DU18" s="116"/>
      <c r="DV18" s="116"/>
      <c r="DW18" s="116"/>
      <c r="DX18" s="116"/>
      <c r="DY18" s="221"/>
      <c r="DZ18" s="19"/>
      <c r="EA18" s="19"/>
      <c r="EB18" s="116"/>
      <c r="EC18" s="339" t="e">
        <f t="shared" si="9"/>
        <v>#DIV/0!</v>
      </c>
      <c r="ED18" s="340" t="e">
        <f t="shared" si="8"/>
        <v>#DIV/0!</v>
      </c>
      <c r="EE18" s="472"/>
      <c r="EF18" s="478"/>
      <c r="EG18" s="478"/>
      <c r="EH18" s="472"/>
      <c r="EI18" s="475"/>
    </row>
    <row r="19" spans="1:142" s="5" customFormat="1" ht="22.5" customHeight="1" x14ac:dyDescent="0.25">
      <c r="A19" s="485"/>
      <c r="B19" s="485"/>
      <c r="C19" s="482"/>
      <c r="D19" s="483"/>
      <c r="E19" s="483"/>
      <c r="F19" s="347" t="s">
        <v>7</v>
      </c>
      <c r="G19" s="364"/>
      <c r="H19" s="223"/>
      <c r="I19" s="223"/>
      <c r="J19" s="223"/>
      <c r="K19" s="223"/>
      <c r="L19" s="223"/>
      <c r="M19" s="223"/>
      <c r="N19" s="223"/>
      <c r="O19" s="223"/>
      <c r="P19" s="223"/>
      <c r="Q19" s="223"/>
      <c r="R19" s="223"/>
      <c r="S19" s="223"/>
      <c r="T19" s="114">
        <f t="shared" si="1"/>
        <v>0</v>
      </c>
      <c r="U19" s="223"/>
      <c r="V19" s="223"/>
      <c r="W19" s="223"/>
      <c r="X19" s="223"/>
      <c r="Y19" s="223"/>
      <c r="Z19" s="223"/>
      <c r="AA19" s="223"/>
      <c r="AB19" s="223"/>
      <c r="AC19" s="223"/>
      <c r="AD19" s="223"/>
      <c r="AE19" s="223"/>
      <c r="AF19" s="223"/>
      <c r="AG19" s="223"/>
      <c r="AH19" s="223"/>
      <c r="AI19" s="223"/>
      <c r="AJ19" s="223"/>
      <c r="AK19" s="223"/>
      <c r="AL19" s="223"/>
      <c r="AM19" s="223"/>
      <c r="AN19" s="223"/>
      <c r="AO19" s="223"/>
      <c r="AP19" s="223"/>
      <c r="AQ19" s="223"/>
      <c r="AR19" s="223"/>
      <c r="AS19" s="223"/>
      <c r="AT19" s="223"/>
      <c r="AU19" s="223"/>
      <c r="AV19" s="223"/>
      <c r="AW19" s="223"/>
      <c r="AX19" s="223"/>
      <c r="AY19" s="223"/>
      <c r="AZ19" s="223"/>
      <c r="BA19" s="223"/>
      <c r="BB19" s="223"/>
      <c r="BC19" s="223"/>
      <c r="BD19" s="223"/>
      <c r="BE19" s="223"/>
      <c r="BF19" s="223"/>
      <c r="BG19" s="223"/>
      <c r="BH19" s="223"/>
      <c r="BI19" s="223"/>
      <c r="BJ19" s="223"/>
      <c r="BK19" s="223"/>
      <c r="BL19" s="223"/>
      <c r="BM19" s="223"/>
      <c r="BN19" s="223"/>
      <c r="BO19" s="223"/>
      <c r="BP19" s="223"/>
      <c r="BQ19" s="223"/>
      <c r="BR19" s="223"/>
      <c r="BS19" s="223"/>
      <c r="BT19" s="223"/>
      <c r="BU19" s="223"/>
      <c r="BV19" s="223"/>
      <c r="BW19" s="223"/>
      <c r="BX19" s="223"/>
      <c r="BY19" s="223"/>
      <c r="BZ19" s="223"/>
      <c r="CA19" s="223"/>
      <c r="CB19" s="223"/>
      <c r="CC19" s="223"/>
      <c r="CD19" s="223"/>
      <c r="CE19" s="223"/>
      <c r="CF19" s="223"/>
      <c r="CG19" s="223"/>
      <c r="CH19" s="223"/>
      <c r="CI19" s="223"/>
      <c r="CJ19" s="223"/>
      <c r="CK19" s="223"/>
      <c r="CL19" s="223"/>
      <c r="CM19" s="223"/>
      <c r="CN19" s="223"/>
      <c r="CO19" s="223"/>
      <c r="CP19" s="223"/>
      <c r="CQ19" s="223"/>
      <c r="CR19" s="223"/>
      <c r="CS19" s="223"/>
      <c r="CT19" s="223"/>
      <c r="CU19" s="223"/>
      <c r="CV19" s="223"/>
      <c r="CW19" s="223"/>
      <c r="CX19" s="223"/>
      <c r="CY19" s="223"/>
      <c r="CZ19" s="223"/>
      <c r="DA19" s="223"/>
      <c r="DB19" s="223"/>
      <c r="DC19" s="223"/>
      <c r="DD19" s="223"/>
      <c r="DE19" s="223"/>
      <c r="DF19" s="223"/>
      <c r="DG19" s="223"/>
      <c r="DH19" s="223"/>
      <c r="DI19" s="223"/>
      <c r="DJ19" s="223"/>
      <c r="DK19" s="223"/>
      <c r="DL19" s="223"/>
      <c r="DM19" s="223"/>
      <c r="DN19" s="223"/>
      <c r="DO19" s="223"/>
      <c r="DP19" s="223"/>
      <c r="DQ19" s="76"/>
      <c r="DR19" s="76"/>
      <c r="DS19" s="76"/>
      <c r="DT19" s="76"/>
      <c r="DU19" s="76"/>
      <c r="DV19" s="76"/>
      <c r="DW19" s="76"/>
      <c r="DX19" s="76"/>
      <c r="DY19" s="223"/>
      <c r="DZ19" s="76"/>
      <c r="EA19" s="76"/>
      <c r="EB19" s="76"/>
      <c r="EC19" s="339" t="e">
        <f t="shared" si="9"/>
        <v>#DIV/0!</v>
      </c>
      <c r="ED19" s="340" t="e">
        <f t="shared" si="8"/>
        <v>#DIV/0!</v>
      </c>
      <c r="EE19" s="472"/>
      <c r="EF19" s="478"/>
      <c r="EG19" s="478"/>
      <c r="EH19" s="472"/>
      <c r="EI19" s="475"/>
    </row>
    <row r="20" spans="1:142" s="5" customFormat="1" ht="22.5" customHeight="1" x14ac:dyDescent="0.25">
      <c r="A20" s="485"/>
      <c r="B20" s="485"/>
      <c r="C20" s="482"/>
      <c r="D20" s="483"/>
      <c r="E20" s="483"/>
      <c r="F20" s="346" t="s">
        <v>97</v>
      </c>
      <c r="G20" s="359">
        <f t="shared" ref="G20:J21" si="10">+G16</f>
        <v>400</v>
      </c>
      <c r="H20" s="222">
        <f t="shared" si="10"/>
        <v>20</v>
      </c>
      <c r="I20" s="222">
        <f t="shared" si="10"/>
        <v>20</v>
      </c>
      <c r="J20" s="222">
        <f t="shared" si="10"/>
        <v>0</v>
      </c>
      <c r="K20" s="222">
        <v>20</v>
      </c>
      <c r="L20" s="222">
        <f t="shared" ref="L20:BS20" si="11">+L16</f>
        <v>0</v>
      </c>
      <c r="M20" s="222">
        <v>20</v>
      </c>
      <c r="N20" s="222">
        <f>+N16</f>
        <v>2</v>
      </c>
      <c r="O20" s="222"/>
      <c r="P20" s="222"/>
      <c r="Q20" s="222"/>
      <c r="R20" s="222"/>
      <c r="S20" s="222"/>
      <c r="T20" s="114">
        <f t="shared" si="1"/>
        <v>2</v>
      </c>
      <c r="U20" s="222">
        <f t="shared" si="11"/>
        <v>77</v>
      </c>
      <c r="V20" s="222"/>
      <c r="W20" s="222"/>
      <c r="X20" s="222"/>
      <c r="Y20" s="222"/>
      <c r="Z20" s="222"/>
      <c r="AA20" s="222"/>
      <c r="AB20" s="222"/>
      <c r="AC20" s="222"/>
      <c r="AD20" s="222"/>
      <c r="AE20" s="222"/>
      <c r="AF20" s="222"/>
      <c r="AG20" s="222"/>
      <c r="AH20" s="222"/>
      <c r="AI20" s="222"/>
      <c r="AJ20" s="222"/>
      <c r="AK20" s="222"/>
      <c r="AL20" s="222"/>
      <c r="AM20" s="222"/>
      <c r="AN20" s="222"/>
      <c r="AO20" s="222"/>
      <c r="AP20" s="222"/>
      <c r="AQ20" s="222"/>
      <c r="AR20" s="222"/>
      <c r="AS20" s="222"/>
      <c r="AT20" s="222">
        <f t="shared" si="11"/>
        <v>121</v>
      </c>
      <c r="AU20" s="222"/>
      <c r="AV20" s="222"/>
      <c r="AW20" s="222"/>
      <c r="AX20" s="222"/>
      <c r="AY20" s="222"/>
      <c r="AZ20" s="222"/>
      <c r="BA20" s="222"/>
      <c r="BB20" s="222"/>
      <c r="BC20" s="222"/>
      <c r="BD20" s="222"/>
      <c r="BE20" s="222"/>
      <c r="BF20" s="222"/>
      <c r="BG20" s="222"/>
      <c r="BH20" s="222"/>
      <c r="BI20" s="222"/>
      <c r="BJ20" s="222"/>
      <c r="BK20" s="222"/>
      <c r="BL20" s="222"/>
      <c r="BM20" s="222"/>
      <c r="BN20" s="222"/>
      <c r="BO20" s="222"/>
      <c r="BP20" s="222"/>
      <c r="BQ20" s="222"/>
      <c r="BR20" s="222"/>
      <c r="BS20" s="222">
        <f t="shared" si="11"/>
        <v>121</v>
      </c>
      <c r="BT20" s="222"/>
      <c r="BU20" s="222"/>
      <c r="BV20" s="222"/>
      <c r="BW20" s="222"/>
      <c r="BX20" s="222"/>
      <c r="BY20" s="222"/>
      <c r="BZ20" s="222"/>
      <c r="CA20" s="222"/>
      <c r="CB20" s="222"/>
      <c r="CC20" s="222"/>
      <c r="CD20" s="222"/>
      <c r="CE20" s="222"/>
      <c r="CF20" s="222"/>
      <c r="CG20" s="222"/>
      <c r="CH20" s="222"/>
      <c r="CI20" s="222"/>
      <c r="CJ20" s="222"/>
      <c r="CK20" s="222"/>
      <c r="CL20" s="222"/>
      <c r="CM20" s="222"/>
      <c r="CN20" s="222"/>
      <c r="CO20" s="222"/>
      <c r="CP20" s="222"/>
      <c r="CQ20" s="222"/>
      <c r="CR20" s="222">
        <f t="shared" ref="CR20:DW20" si="12">+CR16</f>
        <v>61</v>
      </c>
      <c r="CS20" s="222"/>
      <c r="CT20" s="222"/>
      <c r="CU20" s="222"/>
      <c r="CV20" s="222"/>
      <c r="CW20" s="222"/>
      <c r="CX20" s="222"/>
      <c r="CY20" s="222"/>
      <c r="CZ20" s="222"/>
      <c r="DA20" s="222"/>
      <c r="DB20" s="222"/>
      <c r="DC20" s="222"/>
      <c r="DD20" s="222"/>
      <c r="DE20" s="222"/>
      <c r="DF20" s="222"/>
      <c r="DG20" s="222"/>
      <c r="DH20" s="222"/>
      <c r="DI20" s="222"/>
      <c r="DJ20" s="222"/>
      <c r="DK20" s="222"/>
      <c r="DL20" s="222"/>
      <c r="DM20" s="222"/>
      <c r="DN20" s="222"/>
      <c r="DO20" s="222"/>
      <c r="DP20" s="222"/>
      <c r="DQ20" s="222"/>
      <c r="DR20" s="222"/>
      <c r="DS20" s="222"/>
      <c r="DT20" s="222"/>
      <c r="DU20" s="222"/>
      <c r="DV20" s="222"/>
      <c r="DW20" s="222">
        <f t="shared" si="12"/>
        <v>0</v>
      </c>
      <c r="DX20" s="342">
        <f>+DX16</f>
        <v>0</v>
      </c>
      <c r="DY20" s="222">
        <f>+DY16</f>
        <v>2</v>
      </c>
      <c r="DZ20" s="19"/>
      <c r="EA20" s="19"/>
      <c r="EB20" s="19"/>
      <c r="EC20" s="339">
        <f t="shared" si="9"/>
        <v>0.1</v>
      </c>
      <c r="ED20" s="340">
        <f t="shared" si="8"/>
        <v>5.0000000000000001E-3</v>
      </c>
      <c r="EE20" s="472"/>
      <c r="EF20" s="478"/>
      <c r="EG20" s="478"/>
      <c r="EH20" s="472"/>
      <c r="EI20" s="475"/>
    </row>
    <row r="21" spans="1:142" s="120" customFormat="1" ht="22.5" customHeight="1" thickBot="1" x14ac:dyDescent="0.3">
      <c r="A21" s="485"/>
      <c r="B21" s="485"/>
      <c r="C21" s="482"/>
      <c r="D21" s="483"/>
      <c r="E21" s="483"/>
      <c r="F21" s="348" t="s">
        <v>100</v>
      </c>
      <c r="G21" s="373">
        <f t="shared" si="10"/>
        <v>1168584000</v>
      </c>
      <c r="H21" s="374">
        <f t="shared" si="10"/>
        <v>151328000</v>
      </c>
      <c r="I21" s="374">
        <f t="shared" si="10"/>
        <v>151328000</v>
      </c>
      <c r="J21" s="374">
        <f t="shared" si="10"/>
        <v>0</v>
      </c>
      <c r="K21" s="374">
        <v>142884000</v>
      </c>
      <c r="L21" s="374">
        <f t="shared" ref="L21:BS21" si="13">+L17</f>
        <v>71774000</v>
      </c>
      <c r="M21" s="374">
        <v>142884000</v>
      </c>
      <c r="N21" s="360">
        <f>+N17</f>
        <v>71774000</v>
      </c>
      <c r="O21" s="374"/>
      <c r="P21" s="374"/>
      <c r="Q21" s="374"/>
      <c r="R21" s="374"/>
      <c r="S21" s="374"/>
      <c r="T21" s="375">
        <f t="shared" si="1"/>
        <v>71774000</v>
      </c>
      <c r="U21" s="374">
        <f t="shared" si="13"/>
        <v>198130000</v>
      </c>
      <c r="V21" s="374"/>
      <c r="W21" s="374"/>
      <c r="X21" s="374"/>
      <c r="Y21" s="374"/>
      <c r="Z21" s="374"/>
      <c r="AA21" s="374"/>
      <c r="AB21" s="374"/>
      <c r="AC21" s="374"/>
      <c r="AD21" s="374"/>
      <c r="AE21" s="374"/>
      <c r="AF21" s="374"/>
      <c r="AG21" s="374"/>
      <c r="AH21" s="374"/>
      <c r="AI21" s="374"/>
      <c r="AJ21" s="374"/>
      <c r="AK21" s="374"/>
      <c r="AL21" s="374"/>
      <c r="AM21" s="374"/>
      <c r="AN21" s="374"/>
      <c r="AO21" s="374"/>
      <c r="AP21" s="374"/>
      <c r="AQ21" s="374"/>
      <c r="AR21" s="374"/>
      <c r="AS21" s="374"/>
      <c r="AT21" s="374">
        <f t="shared" si="13"/>
        <v>322922000</v>
      </c>
      <c r="AU21" s="374"/>
      <c r="AV21" s="374"/>
      <c r="AW21" s="374"/>
      <c r="AX21" s="374"/>
      <c r="AY21" s="374"/>
      <c r="AZ21" s="374"/>
      <c r="BA21" s="374"/>
      <c r="BB21" s="374"/>
      <c r="BC21" s="374"/>
      <c r="BD21" s="374"/>
      <c r="BE21" s="374"/>
      <c r="BF21" s="374"/>
      <c r="BG21" s="374"/>
      <c r="BH21" s="374"/>
      <c r="BI21" s="374"/>
      <c r="BJ21" s="374"/>
      <c r="BK21" s="374"/>
      <c r="BL21" s="374"/>
      <c r="BM21" s="374"/>
      <c r="BN21" s="374"/>
      <c r="BO21" s="374"/>
      <c r="BP21" s="374"/>
      <c r="BQ21" s="374"/>
      <c r="BR21" s="374"/>
      <c r="BS21" s="374">
        <f t="shared" si="13"/>
        <v>333054000</v>
      </c>
      <c r="BT21" s="374"/>
      <c r="BU21" s="374"/>
      <c r="BV21" s="374"/>
      <c r="BW21" s="374"/>
      <c r="BX21" s="374"/>
      <c r="BY21" s="374"/>
      <c r="BZ21" s="374"/>
      <c r="CA21" s="374"/>
      <c r="CB21" s="374"/>
      <c r="CC21" s="374"/>
      <c r="CD21" s="374"/>
      <c r="CE21" s="374"/>
      <c r="CF21" s="374"/>
      <c r="CG21" s="374"/>
      <c r="CH21" s="374"/>
      <c r="CI21" s="374"/>
      <c r="CJ21" s="374"/>
      <c r="CK21" s="374"/>
      <c r="CL21" s="374"/>
      <c r="CM21" s="374"/>
      <c r="CN21" s="374"/>
      <c r="CO21" s="374"/>
      <c r="CP21" s="374"/>
      <c r="CQ21" s="374"/>
      <c r="CR21" s="374">
        <f t="shared" ref="CR21:DW21" si="14">+CR17</f>
        <v>171594000</v>
      </c>
      <c r="CS21" s="374"/>
      <c r="CT21" s="374"/>
      <c r="CU21" s="374"/>
      <c r="CV21" s="374"/>
      <c r="CW21" s="374"/>
      <c r="CX21" s="374"/>
      <c r="CY21" s="374"/>
      <c r="CZ21" s="374"/>
      <c r="DA21" s="374"/>
      <c r="DB21" s="374"/>
      <c r="DC21" s="374"/>
      <c r="DD21" s="374"/>
      <c r="DE21" s="374"/>
      <c r="DF21" s="374"/>
      <c r="DG21" s="374"/>
      <c r="DH21" s="374"/>
      <c r="DI21" s="374"/>
      <c r="DJ21" s="374"/>
      <c r="DK21" s="374"/>
      <c r="DL21" s="374"/>
      <c r="DM21" s="374"/>
      <c r="DN21" s="374"/>
      <c r="DO21" s="374"/>
      <c r="DP21" s="374"/>
      <c r="DQ21" s="374"/>
      <c r="DR21" s="374"/>
      <c r="DS21" s="374"/>
      <c r="DT21" s="374"/>
      <c r="DU21" s="374"/>
      <c r="DV21" s="374"/>
      <c r="DW21" s="374">
        <f t="shared" si="14"/>
        <v>0</v>
      </c>
      <c r="DX21" s="377">
        <f>+DX17</f>
        <v>71774000</v>
      </c>
      <c r="DY21" s="360">
        <f>+DY17</f>
        <v>71774000</v>
      </c>
      <c r="DZ21" s="365"/>
      <c r="EA21" s="365"/>
      <c r="EB21" s="365"/>
      <c r="EC21" s="361">
        <f t="shared" si="9"/>
        <v>0.50232356317012405</v>
      </c>
      <c r="ED21" s="362">
        <f t="shared" si="8"/>
        <v>6.1419632649428707E-2</v>
      </c>
      <c r="EE21" s="473"/>
      <c r="EF21" s="479"/>
      <c r="EG21" s="479"/>
      <c r="EH21" s="473"/>
      <c r="EI21" s="476"/>
    </row>
    <row r="22" spans="1:142" s="5" customFormat="1" ht="22.5" customHeight="1" x14ac:dyDescent="0.25">
      <c r="A22" s="485"/>
      <c r="B22" s="485">
        <v>3</v>
      </c>
      <c r="C22" s="482" t="s">
        <v>194</v>
      </c>
      <c r="D22" s="483" t="s">
        <v>249</v>
      </c>
      <c r="E22" s="483">
        <v>201</v>
      </c>
      <c r="F22" s="346" t="s">
        <v>95</v>
      </c>
      <c r="G22" s="351">
        <f>+H22+U22+AT22+BS22+CR22</f>
        <v>20000</v>
      </c>
      <c r="H22" s="352">
        <v>2500</v>
      </c>
      <c r="I22" s="352">
        <v>2500</v>
      </c>
      <c r="J22" s="352">
        <v>0</v>
      </c>
      <c r="K22" s="352">
        <v>2500</v>
      </c>
      <c r="L22" s="352">
        <v>741</v>
      </c>
      <c r="M22" s="352">
        <v>2500</v>
      </c>
      <c r="N22" s="352">
        <v>1257</v>
      </c>
      <c r="O22" s="352"/>
      <c r="P22" s="352"/>
      <c r="Q22" s="352"/>
      <c r="R22" s="352"/>
      <c r="S22" s="352"/>
      <c r="T22" s="352">
        <f t="shared" si="1"/>
        <v>1257</v>
      </c>
      <c r="U22" s="352">
        <v>3500</v>
      </c>
      <c r="V22" s="352"/>
      <c r="W22" s="352"/>
      <c r="X22" s="352"/>
      <c r="Y22" s="352"/>
      <c r="Z22" s="352"/>
      <c r="AA22" s="352"/>
      <c r="AB22" s="352"/>
      <c r="AC22" s="352"/>
      <c r="AD22" s="352"/>
      <c r="AE22" s="352"/>
      <c r="AF22" s="352"/>
      <c r="AG22" s="352"/>
      <c r="AH22" s="352"/>
      <c r="AI22" s="352"/>
      <c r="AJ22" s="352"/>
      <c r="AK22" s="352"/>
      <c r="AL22" s="352"/>
      <c r="AM22" s="352"/>
      <c r="AN22" s="352"/>
      <c r="AO22" s="352"/>
      <c r="AP22" s="352"/>
      <c r="AQ22" s="352"/>
      <c r="AR22" s="352"/>
      <c r="AS22" s="352"/>
      <c r="AT22" s="352">
        <v>5500</v>
      </c>
      <c r="AU22" s="352"/>
      <c r="AV22" s="352"/>
      <c r="AW22" s="352"/>
      <c r="AX22" s="352"/>
      <c r="AY22" s="352"/>
      <c r="AZ22" s="352"/>
      <c r="BA22" s="352"/>
      <c r="BB22" s="352"/>
      <c r="BC22" s="352"/>
      <c r="BD22" s="352"/>
      <c r="BE22" s="352"/>
      <c r="BF22" s="352"/>
      <c r="BG22" s="352"/>
      <c r="BH22" s="352"/>
      <c r="BI22" s="352"/>
      <c r="BJ22" s="352"/>
      <c r="BK22" s="352"/>
      <c r="BL22" s="352"/>
      <c r="BM22" s="352"/>
      <c r="BN22" s="352"/>
      <c r="BO22" s="352"/>
      <c r="BP22" s="352"/>
      <c r="BQ22" s="352"/>
      <c r="BR22" s="352"/>
      <c r="BS22" s="352">
        <v>5500</v>
      </c>
      <c r="BT22" s="352"/>
      <c r="BU22" s="352"/>
      <c r="BV22" s="352"/>
      <c r="BW22" s="352"/>
      <c r="BX22" s="352"/>
      <c r="BY22" s="352"/>
      <c r="BZ22" s="352"/>
      <c r="CA22" s="352"/>
      <c r="CB22" s="352"/>
      <c r="CC22" s="352"/>
      <c r="CD22" s="352"/>
      <c r="CE22" s="352"/>
      <c r="CF22" s="352"/>
      <c r="CG22" s="352"/>
      <c r="CH22" s="352"/>
      <c r="CI22" s="352"/>
      <c r="CJ22" s="352"/>
      <c r="CK22" s="352"/>
      <c r="CL22" s="352"/>
      <c r="CM22" s="352"/>
      <c r="CN22" s="352"/>
      <c r="CO22" s="352"/>
      <c r="CP22" s="352"/>
      <c r="CQ22" s="352"/>
      <c r="CR22" s="352">
        <v>3000</v>
      </c>
      <c r="CS22" s="352"/>
      <c r="CT22" s="352"/>
      <c r="CU22" s="352"/>
      <c r="CV22" s="352"/>
      <c r="CW22" s="352"/>
      <c r="CX22" s="352"/>
      <c r="CY22" s="352"/>
      <c r="CZ22" s="352"/>
      <c r="DA22" s="352"/>
      <c r="DB22" s="352"/>
      <c r="DC22" s="352"/>
      <c r="DD22" s="352"/>
      <c r="DE22" s="352"/>
      <c r="DF22" s="352"/>
      <c r="DG22" s="352"/>
      <c r="DH22" s="352"/>
      <c r="DI22" s="352"/>
      <c r="DJ22" s="352"/>
      <c r="DK22" s="352"/>
      <c r="DL22" s="352"/>
      <c r="DM22" s="352"/>
      <c r="DN22" s="352"/>
      <c r="DO22" s="352"/>
      <c r="DP22" s="352"/>
      <c r="DQ22" s="353"/>
      <c r="DR22" s="353"/>
      <c r="DS22" s="353"/>
      <c r="DT22" s="353"/>
      <c r="DU22" s="353"/>
      <c r="DV22" s="353"/>
      <c r="DW22" s="353">
        <v>0</v>
      </c>
      <c r="DX22" s="352">
        <v>741</v>
      </c>
      <c r="DY22" s="352">
        <v>1257</v>
      </c>
      <c r="DZ22" s="354"/>
      <c r="EA22" s="354"/>
      <c r="EB22" s="354"/>
      <c r="EC22" s="355">
        <f>DY22/M22</f>
        <v>0.50280000000000002</v>
      </c>
      <c r="ED22" s="356">
        <f t="shared" ref="ED22:ED27" si="15">DY22/G22</f>
        <v>6.2850000000000003E-2</v>
      </c>
      <c r="EE22" s="471" t="s">
        <v>374</v>
      </c>
      <c r="EF22" s="477" t="s">
        <v>241</v>
      </c>
      <c r="EG22" s="477" t="s">
        <v>241</v>
      </c>
      <c r="EH22" s="471" t="s">
        <v>291</v>
      </c>
      <c r="EI22" s="474" t="s">
        <v>290</v>
      </c>
    </row>
    <row r="23" spans="1:142" s="5" customFormat="1" ht="22.5" customHeight="1" x14ac:dyDescent="0.25">
      <c r="A23" s="485"/>
      <c r="B23" s="485"/>
      <c r="C23" s="482"/>
      <c r="D23" s="483"/>
      <c r="E23" s="483"/>
      <c r="F23" s="347" t="s">
        <v>6</v>
      </c>
      <c r="G23" s="357">
        <f>M23+AT23+BS23+CR23+U23</f>
        <v>481567000</v>
      </c>
      <c r="H23" s="76">
        <v>24546000</v>
      </c>
      <c r="I23" s="76">
        <v>24546000</v>
      </c>
      <c r="J23" s="76">
        <v>0</v>
      </c>
      <c r="K23" s="76">
        <v>24546000</v>
      </c>
      <c r="L23" s="76">
        <v>10624000</v>
      </c>
      <c r="M23" s="76">
        <v>24546000</v>
      </c>
      <c r="N23" s="76">
        <v>10624000</v>
      </c>
      <c r="O23" s="76"/>
      <c r="P23" s="76"/>
      <c r="Q23" s="76"/>
      <c r="R23" s="76"/>
      <c r="S23" s="76"/>
      <c r="T23" s="114">
        <f t="shared" si="1"/>
        <v>10624000</v>
      </c>
      <c r="U23" s="76">
        <v>34285000</v>
      </c>
      <c r="V23" s="76"/>
      <c r="W23" s="76"/>
      <c r="X23" s="76"/>
      <c r="Y23" s="76"/>
      <c r="Z23" s="76"/>
      <c r="AA23" s="76"/>
      <c r="AB23" s="76"/>
      <c r="AC23" s="76"/>
      <c r="AD23" s="76"/>
      <c r="AE23" s="76"/>
      <c r="AF23" s="76"/>
      <c r="AG23" s="76"/>
      <c r="AH23" s="76"/>
      <c r="AI23" s="76"/>
      <c r="AJ23" s="76"/>
      <c r="AK23" s="76"/>
      <c r="AL23" s="76"/>
      <c r="AM23" s="76"/>
      <c r="AN23" s="76"/>
      <c r="AO23" s="76"/>
      <c r="AP23" s="76"/>
      <c r="AQ23" s="76"/>
      <c r="AR23" s="76"/>
      <c r="AS23" s="76"/>
      <c r="AT23" s="76">
        <v>195229000</v>
      </c>
      <c r="AU23" s="76"/>
      <c r="AV23" s="76"/>
      <c r="AW23" s="76"/>
      <c r="AX23" s="76"/>
      <c r="AY23" s="76"/>
      <c r="AZ23" s="76"/>
      <c r="BA23" s="76"/>
      <c r="BB23" s="76"/>
      <c r="BC23" s="76"/>
      <c r="BD23" s="76"/>
      <c r="BE23" s="76"/>
      <c r="BF23" s="76"/>
      <c r="BG23" s="76"/>
      <c r="BH23" s="76"/>
      <c r="BI23" s="76"/>
      <c r="BJ23" s="76"/>
      <c r="BK23" s="76"/>
      <c r="BL23" s="76"/>
      <c r="BM23" s="76"/>
      <c r="BN23" s="76"/>
      <c r="BO23" s="76"/>
      <c r="BP23" s="76"/>
      <c r="BQ23" s="76"/>
      <c r="BR23" s="76"/>
      <c r="BS23" s="76">
        <v>197382000</v>
      </c>
      <c r="BT23" s="76"/>
      <c r="BU23" s="76"/>
      <c r="BV23" s="76"/>
      <c r="BW23" s="76"/>
      <c r="BX23" s="76"/>
      <c r="BY23" s="76"/>
      <c r="BZ23" s="76"/>
      <c r="CA23" s="76"/>
      <c r="CB23" s="76"/>
      <c r="CC23" s="76"/>
      <c r="CD23" s="76"/>
      <c r="CE23" s="76"/>
      <c r="CF23" s="76"/>
      <c r="CG23" s="76"/>
      <c r="CH23" s="76"/>
      <c r="CI23" s="76"/>
      <c r="CJ23" s="76"/>
      <c r="CK23" s="76"/>
      <c r="CL23" s="76"/>
      <c r="CM23" s="76"/>
      <c r="CN23" s="76"/>
      <c r="CO23" s="76"/>
      <c r="CP23" s="76"/>
      <c r="CQ23" s="76"/>
      <c r="CR23" s="76">
        <v>30125000</v>
      </c>
      <c r="CS23" s="76"/>
      <c r="CT23" s="76"/>
      <c r="CU23" s="76"/>
      <c r="CV23" s="76"/>
      <c r="CW23" s="76"/>
      <c r="CX23" s="76"/>
      <c r="CY23" s="76"/>
      <c r="CZ23" s="76"/>
      <c r="DA23" s="76"/>
      <c r="DB23" s="76"/>
      <c r="DC23" s="76"/>
      <c r="DD23" s="76"/>
      <c r="DE23" s="76"/>
      <c r="DF23" s="76"/>
      <c r="DG23" s="76"/>
      <c r="DH23" s="76"/>
      <c r="DI23" s="76"/>
      <c r="DJ23" s="76"/>
      <c r="DK23" s="76"/>
      <c r="DL23" s="76"/>
      <c r="DM23" s="76"/>
      <c r="DN23" s="76"/>
      <c r="DO23" s="76"/>
      <c r="DP23" s="76"/>
      <c r="DQ23" s="76"/>
      <c r="DR23" s="76"/>
      <c r="DS23" s="76"/>
      <c r="DT23" s="76"/>
      <c r="DU23" s="76"/>
      <c r="DV23" s="76"/>
      <c r="DW23" s="76">
        <v>0</v>
      </c>
      <c r="DX23" s="76">
        <v>10624000</v>
      </c>
      <c r="DY23" s="19">
        <v>10624000</v>
      </c>
      <c r="DZ23" s="19"/>
      <c r="EA23" s="19"/>
      <c r="EB23" s="19"/>
      <c r="EC23" s="339">
        <f t="shared" ref="EC23:EC27" si="16">DY23/M23</f>
        <v>0.43282001140715393</v>
      </c>
      <c r="ED23" s="340">
        <f t="shared" si="15"/>
        <v>2.2061312340754247E-2</v>
      </c>
      <c r="EE23" s="472"/>
      <c r="EF23" s="478"/>
      <c r="EG23" s="478"/>
      <c r="EH23" s="472"/>
      <c r="EI23" s="475"/>
      <c r="EK23" s="271"/>
      <c r="EL23" s="271"/>
    </row>
    <row r="24" spans="1:142" s="5" customFormat="1" ht="22.5" customHeight="1" x14ac:dyDescent="0.25">
      <c r="A24" s="485"/>
      <c r="B24" s="485"/>
      <c r="C24" s="482"/>
      <c r="D24" s="483"/>
      <c r="E24" s="483"/>
      <c r="F24" s="346" t="s">
        <v>96</v>
      </c>
      <c r="G24" s="358"/>
      <c r="H24" s="221"/>
      <c r="I24" s="221"/>
      <c r="J24" s="221"/>
      <c r="K24" s="221"/>
      <c r="L24" s="221"/>
      <c r="M24" s="221"/>
      <c r="N24" s="221"/>
      <c r="O24" s="221"/>
      <c r="P24" s="221"/>
      <c r="Q24" s="221"/>
      <c r="R24" s="221"/>
      <c r="S24" s="221"/>
      <c r="T24" s="114">
        <f t="shared" si="1"/>
        <v>0</v>
      </c>
      <c r="U24" s="221"/>
      <c r="V24" s="221"/>
      <c r="W24" s="221"/>
      <c r="X24" s="221"/>
      <c r="Y24" s="221"/>
      <c r="Z24" s="221"/>
      <c r="AA24" s="221"/>
      <c r="AB24" s="221"/>
      <c r="AC24" s="221"/>
      <c r="AD24" s="221"/>
      <c r="AE24" s="221"/>
      <c r="AF24" s="221"/>
      <c r="AG24" s="221"/>
      <c r="AH24" s="221"/>
      <c r="AI24" s="221"/>
      <c r="AJ24" s="221"/>
      <c r="AK24" s="221"/>
      <c r="AL24" s="221"/>
      <c r="AM24" s="221"/>
      <c r="AN24" s="221"/>
      <c r="AO24" s="221"/>
      <c r="AP24" s="221"/>
      <c r="AQ24" s="221"/>
      <c r="AR24" s="221"/>
      <c r="AS24" s="221"/>
      <c r="AT24" s="221"/>
      <c r="AU24" s="221"/>
      <c r="AV24" s="221"/>
      <c r="AW24" s="221"/>
      <c r="AX24" s="221"/>
      <c r="AY24" s="221"/>
      <c r="AZ24" s="221"/>
      <c r="BA24" s="221"/>
      <c r="BB24" s="221"/>
      <c r="BC24" s="221"/>
      <c r="BD24" s="221"/>
      <c r="BE24" s="221"/>
      <c r="BF24" s="221"/>
      <c r="BG24" s="221"/>
      <c r="BH24" s="221"/>
      <c r="BI24" s="221"/>
      <c r="BJ24" s="221"/>
      <c r="BK24" s="221"/>
      <c r="BL24" s="221"/>
      <c r="BM24" s="221"/>
      <c r="BN24" s="221"/>
      <c r="BO24" s="221"/>
      <c r="BP24" s="221"/>
      <c r="BQ24" s="221"/>
      <c r="BR24" s="221"/>
      <c r="BS24" s="221"/>
      <c r="BT24" s="221"/>
      <c r="BU24" s="221"/>
      <c r="BV24" s="221"/>
      <c r="BW24" s="221"/>
      <c r="BX24" s="221"/>
      <c r="BY24" s="221"/>
      <c r="BZ24" s="221"/>
      <c r="CA24" s="221"/>
      <c r="CB24" s="221"/>
      <c r="CC24" s="221"/>
      <c r="CD24" s="221"/>
      <c r="CE24" s="221"/>
      <c r="CF24" s="221"/>
      <c r="CG24" s="221"/>
      <c r="CH24" s="221"/>
      <c r="CI24" s="221"/>
      <c r="CJ24" s="221"/>
      <c r="CK24" s="221"/>
      <c r="CL24" s="221"/>
      <c r="CM24" s="221"/>
      <c r="CN24" s="221"/>
      <c r="CO24" s="221"/>
      <c r="CP24" s="221"/>
      <c r="CQ24" s="221"/>
      <c r="CR24" s="221"/>
      <c r="CS24" s="221"/>
      <c r="CT24" s="221"/>
      <c r="CU24" s="221"/>
      <c r="CV24" s="221"/>
      <c r="CW24" s="221"/>
      <c r="CX24" s="221"/>
      <c r="CY24" s="221"/>
      <c r="CZ24" s="221"/>
      <c r="DA24" s="221"/>
      <c r="DB24" s="221"/>
      <c r="DC24" s="221"/>
      <c r="DD24" s="221"/>
      <c r="DE24" s="221"/>
      <c r="DF24" s="221"/>
      <c r="DG24" s="221"/>
      <c r="DH24" s="221"/>
      <c r="DI24" s="221"/>
      <c r="DJ24" s="221"/>
      <c r="DK24" s="221"/>
      <c r="DL24" s="221"/>
      <c r="DM24" s="221"/>
      <c r="DN24" s="221"/>
      <c r="DO24" s="221"/>
      <c r="DP24" s="221"/>
      <c r="DQ24" s="116"/>
      <c r="DR24" s="116"/>
      <c r="DS24" s="116"/>
      <c r="DT24" s="116"/>
      <c r="DU24" s="116"/>
      <c r="DV24" s="116"/>
      <c r="DW24" s="116"/>
      <c r="DX24" s="116"/>
      <c r="DY24" s="19"/>
      <c r="DZ24" s="19"/>
      <c r="EA24" s="19"/>
      <c r="EB24" s="116"/>
      <c r="EC24" s="339" t="e">
        <f t="shared" si="16"/>
        <v>#DIV/0!</v>
      </c>
      <c r="ED24" s="340" t="e">
        <f t="shared" si="15"/>
        <v>#DIV/0!</v>
      </c>
      <c r="EE24" s="472"/>
      <c r="EF24" s="478"/>
      <c r="EG24" s="478"/>
      <c r="EH24" s="472"/>
      <c r="EI24" s="475"/>
    </row>
    <row r="25" spans="1:142" s="5" customFormat="1" ht="22.5" customHeight="1" x14ac:dyDescent="0.25">
      <c r="A25" s="485"/>
      <c r="B25" s="485"/>
      <c r="C25" s="482"/>
      <c r="D25" s="483"/>
      <c r="E25" s="483"/>
      <c r="F25" s="347" t="s">
        <v>7</v>
      </c>
      <c r="G25" s="364"/>
      <c r="H25" s="223"/>
      <c r="I25" s="223"/>
      <c r="J25" s="223"/>
      <c r="K25" s="223"/>
      <c r="L25" s="223"/>
      <c r="M25" s="223"/>
      <c r="N25" s="223"/>
      <c r="O25" s="223"/>
      <c r="P25" s="223"/>
      <c r="Q25" s="223"/>
      <c r="R25" s="223"/>
      <c r="S25" s="223"/>
      <c r="T25" s="114">
        <f t="shared" si="1"/>
        <v>0</v>
      </c>
      <c r="U25" s="223"/>
      <c r="V25" s="223"/>
      <c r="W25" s="223"/>
      <c r="X25" s="223"/>
      <c r="Y25" s="223"/>
      <c r="Z25" s="223"/>
      <c r="AA25" s="223"/>
      <c r="AB25" s="223"/>
      <c r="AC25" s="223"/>
      <c r="AD25" s="223"/>
      <c r="AE25" s="223"/>
      <c r="AF25" s="223"/>
      <c r="AG25" s="223"/>
      <c r="AH25" s="223"/>
      <c r="AI25" s="223"/>
      <c r="AJ25" s="223"/>
      <c r="AK25" s="223"/>
      <c r="AL25" s="223"/>
      <c r="AM25" s="223"/>
      <c r="AN25" s="223"/>
      <c r="AO25" s="223"/>
      <c r="AP25" s="223"/>
      <c r="AQ25" s="223"/>
      <c r="AR25" s="223"/>
      <c r="AS25" s="223"/>
      <c r="AT25" s="223"/>
      <c r="AU25" s="223"/>
      <c r="AV25" s="223"/>
      <c r="AW25" s="223"/>
      <c r="AX25" s="223"/>
      <c r="AY25" s="223"/>
      <c r="AZ25" s="223"/>
      <c r="BA25" s="223"/>
      <c r="BB25" s="223"/>
      <c r="BC25" s="223"/>
      <c r="BD25" s="223"/>
      <c r="BE25" s="223"/>
      <c r="BF25" s="223"/>
      <c r="BG25" s="223"/>
      <c r="BH25" s="223"/>
      <c r="BI25" s="223"/>
      <c r="BJ25" s="223"/>
      <c r="BK25" s="223"/>
      <c r="BL25" s="223"/>
      <c r="BM25" s="223"/>
      <c r="BN25" s="223"/>
      <c r="BO25" s="223"/>
      <c r="BP25" s="223"/>
      <c r="BQ25" s="223"/>
      <c r="BR25" s="223"/>
      <c r="BS25" s="223"/>
      <c r="BT25" s="223"/>
      <c r="BU25" s="223"/>
      <c r="BV25" s="223"/>
      <c r="BW25" s="223"/>
      <c r="BX25" s="223"/>
      <c r="BY25" s="223"/>
      <c r="BZ25" s="223"/>
      <c r="CA25" s="223"/>
      <c r="CB25" s="223"/>
      <c r="CC25" s="223"/>
      <c r="CD25" s="223"/>
      <c r="CE25" s="223"/>
      <c r="CF25" s="223"/>
      <c r="CG25" s="223"/>
      <c r="CH25" s="223"/>
      <c r="CI25" s="223"/>
      <c r="CJ25" s="223"/>
      <c r="CK25" s="223"/>
      <c r="CL25" s="223"/>
      <c r="CM25" s="223"/>
      <c r="CN25" s="223"/>
      <c r="CO25" s="223"/>
      <c r="CP25" s="223"/>
      <c r="CQ25" s="223"/>
      <c r="CR25" s="223"/>
      <c r="CS25" s="223"/>
      <c r="CT25" s="223"/>
      <c r="CU25" s="223"/>
      <c r="CV25" s="223"/>
      <c r="CW25" s="223"/>
      <c r="CX25" s="223"/>
      <c r="CY25" s="223"/>
      <c r="CZ25" s="223"/>
      <c r="DA25" s="223"/>
      <c r="DB25" s="223"/>
      <c r="DC25" s="223"/>
      <c r="DD25" s="223"/>
      <c r="DE25" s="223"/>
      <c r="DF25" s="223"/>
      <c r="DG25" s="223"/>
      <c r="DH25" s="223"/>
      <c r="DI25" s="223"/>
      <c r="DJ25" s="223"/>
      <c r="DK25" s="223"/>
      <c r="DL25" s="223"/>
      <c r="DM25" s="223"/>
      <c r="DN25" s="223"/>
      <c r="DO25" s="223"/>
      <c r="DP25" s="223"/>
      <c r="DQ25" s="76"/>
      <c r="DR25" s="76"/>
      <c r="DS25" s="76"/>
      <c r="DT25" s="76"/>
      <c r="DU25" s="76"/>
      <c r="DV25" s="76"/>
      <c r="DW25" s="76"/>
      <c r="DX25" s="76"/>
      <c r="DY25" s="76"/>
      <c r="DZ25" s="76"/>
      <c r="EA25" s="76"/>
      <c r="EB25" s="76"/>
      <c r="EC25" s="339" t="e">
        <f t="shared" si="16"/>
        <v>#DIV/0!</v>
      </c>
      <c r="ED25" s="340" t="e">
        <f t="shared" si="15"/>
        <v>#DIV/0!</v>
      </c>
      <c r="EE25" s="472"/>
      <c r="EF25" s="478"/>
      <c r="EG25" s="478"/>
      <c r="EH25" s="472"/>
      <c r="EI25" s="475"/>
    </row>
    <row r="26" spans="1:142" s="5" customFormat="1" ht="22.5" customHeight="1" x14ac:dyDescent="0.25">
      <c r="A26" s="485"/>
      <c r="B26" s="485"/>
      <c r="C26" s="482"/>
      <c r="D26" s="483"/>
      <c r="E26" s="483"/>
      <c r="F26" s="346" t="s">
        <v>97</v>
      </c>
      <c r="G26" s="359">
        <f t="shared" ref="G26:I27" si="17">+G22</f>
        <v>20000</v>
      </c>
      <c r="H26" s="222">
        <f t="shared" si="17"/>
        <v>2500</v>
      </c>
      <c r="I26" s="222">
        <f t="shared" si="17"/>
        <v>2500</v>
      </c>
      <c r="J26" s="222">
        <f t="shared" ref="J26" si="18">+J22</f>
        <v>0</v>
      </c>
      <c r="K26" s="222">
        <v>2500</v>
      </c>
      <c r="L26" s="222">
        <f t="shared" ref="L26:BS26" si="19">+L22</f>
        <v>741</v>
      </c>
      <c r="M26" s="222">
        <v>2500</v>
      </c>
      <c r="N26" s="222">
        <f>+N22</f>
        <v>1257</v>
      </c>
      <c r="O26" s="222"/>
      <c r="P26" s="222"/>
      <c r="Q26" s="222"/>
      <c r="R26" s="222"/>
      <c r="S26" s="222"/>
      <c r="T26" s="114">
        <f t="shared" si="1"/>
        <v>1257</v>
      </c>
      <c r="U26" s="222">
        <f t="shared" si="19"/>
        <v>3500</v>
      </c>
      <c r="V26" s="222"/>
      <c r="W26" s="222"/>
      <c r="X26" s="222"/>
      <c r="Y26" s="222"/>
      <c r="Z26" s="222"/>
      <c r="AA26" s="222"/>
      <c r="AB26" s="222"/>
      <c r="AC26" s="222"/>
      <c r="AD26" s="222"/>
      <c r="AE26" s="222"/>
      <c r="AF26" s="222"/>
      <c r="AG26" s="222"/>
      <c r="AH26" s="222"/>
      <c r="AI26" s="222"/>
      <c r="AJ26" s="222"/>
      <c r="AK26" s="222"/>
      <c r="AL26" s="222"/>
      <c r="AM26" s="222"/>
      <c r="AN26" s="222"/>
      <c r="AO26" s="222"/>
      <c r="AP26" s="222"/>
      <c r="AQ26" s="222"/>
      <c r="AR26" s="222"/>
      <c r="AS26" s="222"/>
      <c r="AT26" s="222">
        <f t="shared" si="19"/>
        <v>5500</v>
      </c>
      <c r="AU26" s="222"/>
      <c r="AV26" s="222"/>
      <c r="AW26" s="222"/>
      <c r="AX26" s="222"/>
      <c r="AY26" s="222"/>
      <c r="AZ26" s="222"/>
      <c r="BA26" s="222"/>
      <c r="BB26" s="222"/>
      <c r="BC26" s="222"/>
      <c r="BD26" s="222"/>
      <c r="BE26" s="222"/>
      <c r="BF26" s="222"/>
      <c r="BG26" s="222"/>
      <c r="BH26" s="222"/>
      <c r="BI26" s="222"/>
      <c r="BJ26" s="222"/>
      <c r="BK26" s="222"/>
      <c r="BL26" s="222"/>
      <c r="BM26" s="222"/>
      <c r="BN26" s="222"/>
      <c r="BO26" s="222"/>
      <c r="BP26" s="222"/>
      <c r="BQ26" s="222"/>
      <c r="BR26" s="222"/>
      <c r="BS26" s="222">
        <f t="shared" si="19"/>
        <v>5500</v>
      </c>
      <c r="BT26" s="222"/>
      <c r="BU26" s="222"/>
      <c r="BV26" s="222"/>
      <c r="BW26" s="222"/>
      <c r="BX26" s="222"/>
      <c r="BY26" s="222"/>
      <c r="BZ26" s="222"/>
      <c r="CA26" s="222"/>
      <c r="CB26" s="222"/>
      <c r="CC26" s="222"/>
      <c r="CD26" s="222"/>
      <c r="CE26" s="222"/>
      <c r="CF26" s="222"/>
      <c r="CG26" s="222"/>
      <c r="CH26" s="222"/>
      <c r="CI26" s="222"/>
      <c r="CJ26" s="222"/>
      <c r="CK26" s="222"/>
      <c r="CL26" s="222"/>
      <c r="CM26" s="222"/>
      <c r="CN26" s="222"/>
      <c r="CO26" s="222"/>
      <c r="CP26" s="222"/>
      <c r="CQ26" s="222"/>
      <c r="CR26" s="222">
        <f t="shared" ref="CR26:DW26" si="20">+CR22</f>
        <v>3000</v>
      </c>
      <c r="CS26" s="222"/>
      <c r="CT26" s="222"/>
      <c r="CU26" s="222"/>
      <c r="CV26" s="222"/>
      <c r="CW26" s="222"/>
      <c r="CX26" s="222"/>
      <c r="CY26" s="222"/>
      <c r="CZ26" s="222"/>
      <c r="DA26" s="222"/>
      <c r="DB26" s="222"/>
      <c r="DC26" s="222"/>
      <c r="DD26" s="222"/>
      <c r="DE26" s="222"/>
      <c r="DF26" s="222"/>
      <c r="DG26" s="222"/>
      <c r="DH26" s="222"/>
      <c r="DI26" s="222"/>
      <c r="DJ26" s="222"/>
      <c r="DK26" s="222"/>
      <c r="DL26" s="222"/>
      <c r="DM26" s="222"/>
      <c r="DN26" s="222"/>
      <c r="DO26" s="222"/>
      <c r="DP26" s="222"/>
      <c r="DQ26" s="222"/>
      <c r="DR26" s="222"/>
      <c r="DS26" s="222"/>
      <c r="DT26" s="222"/>
      <c r="DU26" s="222"/>
      <c r="DV26" s="222"/>
      <c r="DW26" s="222">
        <f t="shared" si="20"/>
        <v>0</v>
      </c>
      <c r="DX26" s="342">
        <f>+DX22</f>
        <v>741</v>
      </c>
      <c r="DY26" s="19">
        <f>+DY22</f>
        <v>1257</v>
      </c>
      <c r="DZ26" s="19"/>
      <c r="EA26" s="19"/>
      <c r="EB26" s="19"/>
      <c r="EC26" s="339">
        <f t="shared" si="16"/>
        <v>0.50280000000000002</v>
      </c>
      <c r="ED26" s="340">
        <f t="shared" si="15"/>
        <v>6.2850000000000003E-2</v>
      </c>
      <c r="EE26" s="472"/>
      <c r="EF26" s="478"/>
      <c r="EG26" s="478"/>
      <c r="EH26" s="472"/>
      <c r="EI26" s="475"/>
    </row>
    <row r="27" spans="1:142" s="120" customFormat="1" ht="22.5" customHeight="1" thickBot="1" x14ac:dyDescent="0.3">
      <c r="A27" s="485"/>
      <c r="B27" s="485"/>
      <c r="C27" s="482"/>
      <c r="D27" s="483"/>
      <c r="E27" s="483"/>
      <c r="F27" s="348" t="s">
        <v>100</v>
      </c>
      <c r="G27" s="373">
        <f t="shared" si="17"/>
        <v>481567000</v>
      </c>
      <c r="H27" s="374">
        <f t="shared" si="17"/>
        <v>24546000</v>
      </c>
      <c r="I27" s="374">
        <f t="shared" si="17"/>
        <v>24546000</v>
      </c>
      <c r="J27" s="374">
        <f t="shared" ref="J27" si="21">+J23</f>
        <v>0</v>
      </c>
      <c r="K27" s="374">
        <v>24546000</v>
      </c>
      <c r="L27" s="374">
        <f t="shared" ref="L27:BS27" si="22">+L23</f>
        <v>10624000</v>
      </c>
      <c r="M27" s="374">
        <v>24546000</v>
      </c>
      <c r="N27" s="360">
        <f>+N23</f>
        <v>10624000</v>
      </c>
      <c r="O27" s="374"/>
      <c r="P27" s="374"/>
      <c r="Q27" s="374"/>
      <c r="R27" s="374"/>
      <c r="S27" s="374"/>
      <c r="T27" s="375">
        <f t="shared" si="1"/>
        <v>10624000</v>
      </c>
      <c r="U27" s="374">
        <f t="shared" si="22"/>
        <v>34285000</v>
      </c>
      <c r="V27" s="374"/>
      <c r="W27" s="374"/>
      <c r="X27" s="374"/>
      <c r="Y27" s="374"/>
      <c r="Z27" s="374"/>
      <c r="AA27" s="374"/>
      <c r="AB27" s="374"/>
      <c r="AC27" s="374"/>
      <c r="AD27" s="374"/>
      <c r="AE27" s="374"/>
      <c r="AF27" s="374"/>
      <c r="AG27" s="374"/>
      <c r="AH27" s="374"/>
      <c r="AI27" s="374"/>
      <c r="AJ27" s="374"/>
      <c r="AK27" s="374"/>
      <c r="AL27" s="374"/>
      <c r="AM27" s="374"/>
      <c r="AN27" s="374"/>
      <c r="AO27" s="374"/>
      <c r="AP27" s="374"/>
      <c r="AQ27" s="374"/>
      <c r="AR27" s="374"/>
      <c r="AS27" s="374"/>
      <c r="AT27" s="374">
        <f t="shared" si="22"/>
        <v>195229000</v>
      </c>
      <c r="AU27" s="374"/>
      <c r="AV27" s="374"/>
      <c r="AW27" s="374"/>
      <c r="AX27" s="374"/>
      <c r="AY27" s="374"/>
      <c r="AZ27" s="374"/>
      <c r="BA27" s="374"/>
      <c r="BB27" s="374"/>
      <c r="BC27" s="374"/>
      <c r="BD27" s="374"/>
      <c r="BE27" s="374"/>
      <c r="BF27" s="374"/>
      <c r="BG27" s="374"/>
      <c r="BH27" s="374"/>
      <c r="BI27" s="374"/>
      <c r="BJ27" s="374"/>
      <c r="BK27" s="374"/>
      <c r="BL27" s="374"/>
      <c r="BM27" s="374"/>
      <c r="BN27" s="374"/>
      <c r="BO27" s="374"/>
      <c r="BP27" s="374"/>
      <c r="BQ27" s="374"/>
      <c r="BR27" s="374"/>
      <c r="BS27" s="374">
        <f t="shared" si="22"/>
        <v>197382000</v>
      </c>
      <c r="BT27" s="374"/>
      <c r="BU27" s="374"/>
      <c r="BV27" s="374"/>
      <c r="BW27" s="374"/>
      <c r="BX27" s="374"/>
      <c r="BY27" s="374"/>
      <c r="BZ27" s="374"/>
      <c r="CA27" s="374"/>
      <c r="CB27" s="374"/>
      <c r="CC27" s="374"/>
      <c r="CD27" s="374"/>
      <c r="CE27" s="374"/>
      <c r="CF27" s="374"/>
      <c r="CG27" s="374"/>
      <c r="CH27" s="374"/>
      <c r="CI27" s="374"/>
      <c r="CJ27" s="374"/>
      <c r="CK27" s="374"/>
      <c r="CL27" s="374"/>
      <c r="CM27" s="374"/>
      <c r="CN27" s="374"/>
      <c r="CO27" s="374"/>
      <c r="CP27" s="374"/>
      <c r="CQ27" s="374"/>
      <c r="CR27" s="374">
        <f t="shared" ref="CR27:DW27" si="23">+CR23</f>
        <v>30125000</v>
      </c>
      <c r="CS27" s="374"/>
      <c r="CT27" s="374"/>
      <c r="CU27" s="374"/>
      <c r="CV27" s="374"/>
      <c r="CW27" s="374"/>
      <c r="CX27" s="374"/>
      <c r="CY27" s="374"/>
      <c r="CZ27" s="374"/>
      <c r="DA27" s="374"/>
      <c r="DB27" s="374"/>
      <c r="DC27" s="374"/>
      <c r="DD27" s="374"/>
      <c r="DE27" s="374"/>
      <c r="DF27" s="374"/>
      <c r="DG27" s="374"/>
      <c r="DH27" s="374"/>
      <c r="DI27" s="374"/>
      <c r="DJ27" s="374"/>
      <c r="DK27" s="374"/>
      <c r="DL27" s="374"/>
      <c r="DM27" s="374"/>
      <c r="DN27" s="374"/>
      <c r="DO27" s="374"/>
      <c r="DP27" s="374"/>
      <c r="DQ27" s="374"/>
      <c r="DR27" s="374"/>
      <c r="DS27" s="374"/>
      <c r="DT27" s="374"/>
      <c r="DU27" s="374"/>
      <c r="DV27" s="374"/>
      <c r="DW27" s="374">
        <f t="shared" si="23"/>
        <v>0</v>
      </c>
      <c r="DX27" s="377">
        <f>+DX23</f>
        <v>10624000</v>
      </c>
      <c r="DY27" s="365">
        <f>+DY23</f>
        <v>10624000</v>
      </c>
      <c r="DZ27" s="365"/>
      <c r="EA27" s="365"/>
      <c r="EB27" s="365"/>
      <c r="EC27" s="361">
        <f t="shared" si="16"/>
        <v>0.43282001140715393</v>
      </c>
      <c r="ED27" s="362">
        <f t="shared" si="15"/>
        <v>2.2061312340754247E-2</v>
      </c>
      <c r="EE27" s="473"/>
      <c r="EF27" s="479"/>
      <c r="EG27" s="479"/>
      <c r="EH27" s="473"/>
      <c r="EI27" s="476"/>
    </row>
    <row r="28" spans="1:142" s="5" customFormat="1" ht="22.5" customHeight="1" x14ac:dyDescent="0.25">
      <c r="A28" s="483" t="s">
        <v>202</v>
      </c>
      <c r="B28" s="485">
        <v>4</v>
      </c>
      <c r="C28" s="482" t="s">
        <v>195</v>
      </c>
      <c r="D28" s="483" t="s">
        <v>251</v>
      </c>
      <c r="E28" s="483">
        <v>199</v>
      </c>
      <c r="F28" s="346" t="s">
        <v>95</v>
      </c>
      <c r="G28" s="351">
        <v>1</v>
      </c>
      <c r="H28" s="366">
        <v>0.05</v>
      </c>
      <c r="I28" s="366">
        <f>+H28</f>
        <v>0.05</v>
      </c>
      <c r="J28" s="352">
        <v>0</v>
      </c>
      <c r="K28" s="366">
        <v>0.05</v>
      </c>
      <c r="L28" s="366">
        <v>0.01</v>
      </c>
      <c r="M28" s="366">
        <v>0.05</v>
      </c>
      <c r="N28" s="366">
        <v>0.02</v>
      </c>
      <c r="O28" s="367"/>
      <c r="P28" s="367"/>
      <c r="Q28" s="367"/>
      <c r="R28" s="367"/>
      <c r="S28" s="367"/>
      <c r="T28" s="366">
        <f t="shared" si="1"/>
        <v>0.02</v>
      </c>
      <c r="U28" s="366">
        <v>0.2</v>
      </c>
      <c r="V28" s="366"/>
      <c r="W28" s="366"/>
      <c r="X28" s="366"/>
      <c r="Y28" s="366"/>
      <c r="Z28" s="366"/>
      <c r="AA28" s="366"/>
      <c r="AB28" s="366"/>
      <c r="AC28" s="366"/>
      <c r="AD28" s="366"/>
      <c r="AE28" s="366"/>
      <c r="AF28" s="366"/>
      <c r="AG28" s="366"/>
      <c r="AH28" s="366"/>
      <c r="AI28" s="366"/>
      <c r="AJ28" s="366"/>
      <c r="AK28" s="366"/>
      <c r="AL28" s="366"/>
      <c r="AM28" s="366"/>
      <c r="AN28" s="366"/>
      <c r="AO28" s="366"/>
      <c r="AP28" s="366"/>
      <c r="AQ28" s="366"/>
      <c r="AR28" s="366"/>
      <c r="AS28" s="366"/>
      <c r="AT28" s="366">
        <v>0.65</v>
      </c>
      <c r="AU28" s="366"/>
      <c r="AV28" s="366"/>
      <c r="AW28" s="366"/>
      <c r="AX28" s="366"/>
      <c r="AY28" s="366"/>
      <c r="AZ28" s="366"/>
      <c r="BA28" s="366"/>
      <c r="BB28" s="366"/>
      <c r="BC28" s="366"/>
      <c r="BD28" s="366"/>
      <c r="BE28" s="366"/>
      <c r="BF28" s="366"/>
      <c r="BG28" s="366"/>
      <c r="BH28" s="366"/>
      <c r="BI28" s="366"/>
      <c r="BJ28" s="366"/>
      <c r="BK28" s="366"/>
      <c r="BL28" s="366"/>
      <c r="BM28" s="366"/>
      <c r="BN28" s="366"/>
      <c r="BO28" s="366"/>
      <c r="BP28" s="366"/>
      <c r="BQ28" s="366"/>
      <c r="BR28" s="366"/>
      <c r="BS28" s="366">
        <v>0.95</v>
      </c>
      <c r="BT28" s="366"/>
      <c r="BU28" s="366"/>
      <c r="BV28" s="366"/>
      <c r="BW28" s="366"/>
      <c r="BX28" s="366"/>
      <c r="BY28" s="366"/>
      <c r="BZ28" s="366"/>
      <c r="CA28" s="366"/>
      <c r="CB28" s="366"/>
      <c r="CC28" s="366"/>
      <c r="CD28" s="366"/>
      <c r="CE28" s="366"/>
      <c r="CF28" s="366"/>
      <c r="CG28" s="366"/>
      <c r="CH28" s="366"/>
      <c r="CI28" s="366"/>
      <c r="CJ28" s="366"/>
      <c r="CK28" s="366"/>
      <c r="CL28" s="366"/>
      <c r="CM28" s="366"/>
      <c r="CN28" s="366"/>
      <c r="CO28" s="366"/>
      <c r="CP28" s="366"/>
      <c r="CQ28" s="366"/>
      <c r="CR28" s="366">
        <v>1</v>
      </c>
      <c r="CS28" s="366"/>
      <c r="CT28" s="352"/>
      <c r="CU28" s="352"/>
      <c r="CV28" s="352"/>
      <c r="CW28" s="352"/>
      <c r="CX28" s="352"/>
      <c r="CY28" s="352"/>
      <c r="CZ28" s="352"/>
      <c r="DA28" s="352"/>
      <c r="DB28" s="352"/>
      <c r="DC28" s="352"/>
      <c r="DD28" s="352"/>
      <c r="DE28" s="352"/>
      <c r="DF28" s="352"/>
      <c r="DG28" s="352"/>
      <c r="DH28" s="352"/>
      <c r="DI28" s="352"/>
      <c r="DJ28" s="352"/>
      <c r="DK28" s="352"/>
      <c r="DL28" s="352"/>
      <c r="DM28" s="352"/>
      <c r="DN28" s="352"/>
      <c r="DO28" s="352"/>
      <c r="DP28" s="352"/>
      <c r="DQ28" s="353"/>
      <c r="DR28" s="353"/>
      <c r="DS28" s="353"/>
      <c r="DT28" s="353"/>
      <c r="DU28" s="353"/>
      <c r="DV28" s="353"/>
      <c r="DW28" s="353">
        <v>0</v>
      </c>
      <c r="DX28" s="366">
        <v>0.01</v>
      </c>
      <c r="DY28" s="368">
        <v>0.02</v>
      </c>
      <c r="DZ28" s="354"/>
      <c r="EA28" s="354"/>
      <c r="EB28" s="354"/>
      <c r="EC28" s="355">
        <f>DY28/M28</f>
        <v>0.39999999999999997</v>
      </c>
      <c r="ED28" s="356">
        <f t="shared" ref="ED28:ED33" si="24">DY28/G28</f>
        <v>0.02</v>
      </c>
      <c r="EE28" s="471" t="s">
        <v>393</v>
      </c>
      <c r="EF28" s="477" t="s">
        <v>241</v>
      </c>
      <c r="EG28" s="477" t="s">
        <v>241</v>
      </c>
      <c r="EH28" s="471" t="s">
        <v>295</v>
      </c>
      <c r="EI28" s="474" t="s">
        <v>296</v>
      </c>
    </row>
    <row r="29" spans="1:142" s="5" customFormat="1" ht="22.5" customHeight="1" x14ac:dyDescent="0.25">
      <c r="A29" s="483"/>
      <c r="B29" s="485"/>
      <c r="C29" s="482"/>
      <c r="D29" s="483"/>
      <c r="E29" s="483"/>
      <c r="F29" s="347" t="s">
        <v>6</v>
      </c>
      <c r="G29" s="357">
        <f>M29+AT29+BS29+CR29+U29</f>
        <v>388299000</v>
      </c>
      <c r="H29" s="76">
        <v>90000000</v>
      </c>
      <c r="I29" s="76">
        <f>+H29</f>
        <v>90000000</v>
      </c>
      <c r="J29" s="76">
        <v>0</v>
      </c>
      <c r="K29" s="76">
        <v>90000000</v>
      </c>
      <c r="L29" s="76">
        <v>69812000</v>
      </c>
      <c r="M29" s="76">
        <v>90000000</v>
      </c>
      <c r="N29" s="76">
        <v>69812000</v>
      </c>
      <c r="O29" s="76"/>
      <c r="P29" s="76"/>
      <c r="Q29" s="76"/>
      <c r="R29" s="76"/>
      <c r="S29" s="76"/>
      <c r="T29" s="114">
        <f t="shared" si="1"/>
        <v>69812000</v>
      </c>
      <c r="U29" s="76">
        <v>68299000</v>
      </c>
      <c r="V29" s="76"/>
      <c r="W29" s="76"/>
      <c r="X29" s="76"/>
      <c r="Y29" s="76"/>
      <c r="Z29" s="76"/>
      <c r="AA29" s="76"/>
      <c r="AB29" s="76"/>
      <c r="AC29" s="76"/>
      <c r="AD29" s="76"/>
      <c r="AE29" s="76"/>
      <c r="AF29" s="76"/>
      <c r="AG29" s="76"/>
      <c r="AH29" s="76"/>
      <c r="AI29" s="76"/>
      <c r="AJ29" s="76"/>
      <c r="AK29" s="76"/>
      <c r="AL29" s="76"/>
      <c r="AM29" s="76"/>
      <c r="AN29" s="76"/>
      <c r="AO29" s="76"/>
      <c r="AP29" s="76"/>
      <c r="AQ29" s="76"/>
      <c r="AR29" s="76"/>
      <c r="AS29" s="76"/>
      <c r="AT29" s="76">
        <v>100000000</v>
      </c>
      <c r="AU29" s="76"/>
      <c r="AV29" s="76"/>
      <c r="AW29" s="76"/>
      <c r="AX29" s="76"/>
      <c r="AY29" s="76"/>
      <c r="AZ29" s="76"/>
      <c r="BA29" s="76"/>
      <c r="BB29" s="76"/>
      <c r="BC29" s="76"/>
      <c r="BD29" s="76"/>
      <c r="BE29" s="76"/>
      <c r="BF29" s="76"/>
      <c r="BG29" s="76"/>
      <c r="BH29" s="76"/>
      <c r="BI29" s="76"/>
      <c r="BJ29" s="76"/>
      <c r="BK29" s="76"/>
      <c r="BL29" s="76"/>
      <c r="BM29" s="76"/>
      <c r="BN29" s="76"/>
      <c r="BO29" s="76"/>
      <c r="BP29" s="76"/>
      <c r="BQ29" s="76"/>
      <c r="BR29" s="76"/>
      <c r="BS29" s="76">
        <v>100000000</v>
      </c>
      <c r="BT29" s="76"/>
      <c r="BU29" s="76"/>
      <c r="BV29" s="76"/>
      <c r="BW29" s="76"/>
      <c r="BX29" s="76"/>
      <c r="BY29" s="76"/>
      <c r="BZ29" s="76"/>
      <c r="CA29" s="76"/>
      <c r="CB29" s="76"/>
      <c r="CC29" s="76"/>
      <c r="CD29" s="76"/>
      <c r="CE29" s="76"/>
      <c r="CF29" s="76"/>
      <c r="CG29" s="76"/>
      <c r="CH29" s="76"/>
      <c r="CI29" s="76"/>
      <c r="CJ29" s="76"/>
      <c r="CK29" s="76"/>
      <c r="CL29" s="76"/>
      <c r="CM29" s="76"/>
      <c r="CN29" s="76"/>
      <c r="CO29" s="76"/>
      <c r="CP29" s="76"/>
      <c r="CQ29" s="76"/>
      <c r="CR29" s="76">
        <v>30000000</v>
      </c>
      <c r="CS29" s="76"/>
      <c r="CT29" s="76"/>
      <c r="CU29" s="76"/>
      <c r="CV29" s="76"/>
      <c r="CW29" s="76"/>
      <c r="CX29" s="76"/>
      <c r="CY29" s="76"/>
      <c r="CZ29" s="76"/>
      <c r="DA29" s="76"/>
      <c r="DB29" s="76"/>
      <c r="DC29" s="76"/>
      <c r="DD29" s="76"/>
      <c r="DE29" s="76"/>
      <c r="DF29" s="76"/>
      <c r="DG29" s="76"/>
      <c r="DH29" s="76"/>
      <c r="DI29" s="76"/>
      <c r="DJ29" s="76"/>
      <c r="DK29" s="76"/>
      <c r="DL29" s="76"/>
      <c r="DM29" s="76"/>
      <c r="DN29" s="76"/>
      <c r="DO29" s="76"/>
      <c r="DP29" s="76"/>
      <c r="DQ29" s="76"/>
      <c r="DR29" s="76"/>
      <c r="DS29" s="76"/>
      <c r="DT29" s="76"/>
      <c r="DU29" s="76"/>
      <c r="DV29" s="76"/>
      <c r="DW29" s="76">
        <v>0</v>
      </c>
      <c r="DX29" s="76">
        <v>69812000</v>
      </c>
      <c r="DY29" s="19">
        <v>69812000</v>
      </c>
      <c r="DZ29" s="19"/>
      <c r="EA29" s="19"/>
      <c r="EB29" s="19"/>
      <c r="EC29" s="339">
        <f t="shared" ref="EC29:EC33" si="25">DY29/M29</f>
        <v>0.77568888888888887</v>
      </c>
      <c r="ED29" s="340">
        <f t="shared" si="24"/>
        <v>0.17978928609138833</v>
      </c>
      <c r="EE29" s="472"/>
      <c r="EF29" s="478"/>
      <c r="EG29" s="478"/>
      <c r="EH29" s="472"/>
      <c r="EI29" s="480" t="s">
        <v>296</v>
      </c>
      <c r="EK29" s="271"/>
      <c r="EL29" s="271"/>
    </row>
    <row r="30" spans="1:142" s="5" customFormat="1" ht="22.5" customHeight="1" x14ac:dyDescent="0.25">
      <c r="A30" s="483"/>
      <c r="B30" s="485"/>
      <c r="C30" s="482"/>
      <c r="D30" s="483"/>
      <c r="E30" s="483"/>
      <c r="F30" s="346" t="s">
        <v>96</v>
      </c>
      <c r="G30" s="358"/>
      <c r="H30" s="221"/>
      <c r="I30" s="221"/>
      <c r="J30" s="221"/>
      <c r="K30" s="221"/>
      <c r="L30" s="221"/>
      <c r="M30" s="221"/>
      <c r="N30" s="221"/>
      <c r="O30" s="221"/>
      <c r="P30" s="221"/>
      <c r="Q30" s="221"/>
      <c r="R30" s="221"/>
      <c r="S30" s="221"/>
      <c r="T30" s="224">
        <f t="shared" si="1"/>
        <v>0</v>
      </c>
      <c r="U30" s="221"/>
      <c r="V30" s="221"/>
      <c r="W30" s="221"/>
      <c r="X30" s="221"/>
      <c r="Y30" s="221"/>
      <c r="Z30" s="221"/>
      <c r="AA30" s="221"/>
      <c r="AB30" s="221"/>
      <c r="AC30" s="221"/>
      <c r="AD30" s="221"/>
      <c r="AE30" s="221"/>
      <c r="AF30" s="221"/>
      <c r="AG30" s="221"/>
      <c r="AH30" s="221"/>
      <c r="AI30" s="221"/>
      <c r="AJ30" s="221"/>
      <c r="AK30" s="221"/>
      <c r="AL30" s="221"/>
      <c r="AM30" s="221"/>
      <c r="AN30" s="221"/>
      <c r="AO30" s="221"/>
      <c r="AP30" s="221"/>
      <c r="AQ30" s="221"/>
      <c r="AR30" s="221"/>
      <c r="AS30" s="221"/>
      <c r="AT30" s="221"/>
      <c r="AU30" s="221"/>
      <c r="AV30" s="221"/>
      <c r="AW30" s="221"/>
      <c r="AX30" s="221"/>
      <c r="AY30" s="221"/>
      <c r="AZ30" s="221"/>
      <c r="BA30" s="221"/>
      <c r="BB30" s="221"/>
      <c r="BC30" s="221"/>
      <c r="BD30" s="221"/>
      <c r="BE30" s="221"/>
      <c r="BF30" s="221"/>
      <c r="BG30" s="221"/>
      <c r="BH30" s="221"/>
      <c r="BI30" s="221"/>
      <c r="BJ30" s="221"/>
      <c r="BK30" s="221"/>
      <c r="BL30" s="221"/>
      <c r="BM30" s="221"/>
      <c r="BN30" s="221"/>
      <c r="BO30" s="221"/>
      <c r="BP30" s="221"/>
      <c r="BQ30" s="221"/>
      <c r="BR30" s="221"/>
      <c r="BS30" s="221"/>
      <c r="BT30" s="221"/>
      <c r="BU30" s="221"/>
      <c r="BV30" s="221"/>
      <c r="BW30" s="221"/>
      <c r="BX30" s="221"/>
      <c r="BY30" s="221"/>
      <c r="BZ30" s="221"/>
      <c r="CA30" s="221"/>
      <c r="CB30" s="221"/>
      <c r="CC30" s="221"/>
      <c r="CD30" s="221"/>
      <c r="CE30" s="221"/>
      <c r="CF30" s="221"/>
      <c r="CG30" s="221"/>
      <c r="CH30" s="221"/>
      <c r="CI30" s="221"/>
      <c r="CJ30" s="221"/>
      <c r="CK30" s="221"/>
      <c r="CL30" s="221"/>
      <c r="CM30" s="221"/>
      <c r="CN30" s="221"/>
      <c r="CO30" s="221"/>
      <c r="CP30" s="221"/>
      <c r="CQ30" s="221"/>
      <c r="CR30" s="221"/>
      <c r="CS30" s="221"/>
      <c r="CT30" s="221"/>
      <c r="CU30" s="221"/>
      <c r="CV30" s="221"/>
      <c r="CW30" s="221"/>
      <c r="CX30" s="221"/>
      <c r="CY30" s="221"/>
      <c r="CZ30" s="221"/>
      <c r="DA30" s="221"/>
      <c r="DB30" s="221"/>
      <c r="DC30" s="221"/>
      <c r="DD30" s="221"/>
      <c r="DE30" s="221"/>
      <c r="DF30" s="221"/>
      <c r="DG30" s="221"/>
      <c r="DH30" s="221"/>
      <c r="DI30" s="221"/>
      <c r="DJ30" s="221"/>
      <c r="DK30" s="221"/>
      <c r="DL30" s="221"/>
      <c r="DM30" s="221"/>
      <c r="DN30" s="221"/>
      <c r="DO30" s="221"/>
      <c r="DP30" s="221"/>
      <c r="DQ30" s="116"/>
      <c r="DR30" s="116"/>
      <c r="DS30" s="116"/>
      <c r="DT30" s="116"/>
      <c r="DU30" s="116"/>
      <c r="DV30" s="116"/>
      <c r="DW30" s="116"/>
      <c r="DX30" s="116"/>
      <c r="DY30" s="343"/>
      <c r="DZ30" s="19"/>
      <c r="EA30" s="19"/>
      <c r="EB30" s="116"/>
      <c r="EC30" s="339" t="e">
        <f t="shared" si="25"/>
        <v>#DIV/0!</v>
      </c>
      <c r="ED30" s="340" t="e">
        <f t="shared" si="24"/>
        <v>#DIV/0!</v>
      </c>
      <c r="EE30" s="472"/>
      <c r="EF30" s="478"/>
      <c r="EG30" s="478"/>
      <c r="EH30" s="472"/>
      <c r="EI30" s="480" t="s">
        <v>296</v>
      </c>
    </row>
    <row r="31" spans="1:142" s="5" customFormat="1" ht="22.5" customHeight="1" x14ac:dyDescent="0.25">
      <c r="A31" s="483"/>
      <c r="B31" s="485"/>
      <c r="C31" s="482"/>
      <c r="D31" s="483"/>
      <c r="E31" s="483"/>
      <c r="F31" s="347" t="s">
        <v>7</v>
      </c>
      <c r="G31" s="364"/>
      <c r="H31" s="223"/>
      <c r="I31" s="337"/>
      <c r="J31" s="223"/>
      <c r="K31" s="337"/>
      <c r="L31" s="223"/>
      <c r="M31" s="337"/>
      <c r="N31" s="223"/>
      <c r="O31" s="223"/>
      <c r="P31" s="223"/>
      <c r="Q31" s="223"/>
      <c r="R31" s="223"/>
      <c r="S31" s="223"/>
      <c r="T31" s="224">
        <f t="shared" si="1"/>
        <v>0</v>
      </c>
      <c r="U31" s="223"/>
      <c r="V31" s="223"/>
      <c r="W31" s="223"/>
      <c r="X31" s="223"/>
      <c r="Y31" s="223"/>
      <c r="Z31" s="223"/>
      <c r="AA31" s="223"/>
      <c r="AB31" s="223"/>
      <c r="AC31" s="223"/>
      <c r="AD31" s="223"/>
      <c r="AE31" s="223"/>
      <c r="AF31" s="223"/>
      <c r="AG31" s="223"/>
      <c r="AH31" s="223"/>
      <c r="AI31" s="223"/>
      <c r="AJ31" s="223"/>
      <c r="AK31" s="223"/>
      <c r="AL31" s="223"/>
      <c r="AM31" s="223"/>
      <c r="AN31" s="223"/>
      <c r="AO31" s="223"/>
      <c r="AP31" s="223"/>
      <c r="AQ31" s="223"/>
      <c r="AR31" s="223"/>
      <c r="AS31" s="223"/>
      <c r="AT31" s="223"/>
      <c r="AU31" s="223"/>
      <c r="AV31" s="223"/>
      <c r="AW31" s="223"/>
      <c r="AX31" s="223"/>
      <c r="AY31" s="223"/>
      <c r="AZ31" s="223"/>
      <c r="BA31" s="223"/>
      <c r="BB31" s="223"/>
      <c r="BC31" s="223"/>
      <c r="BD31" s="223"/>
      <c r="BE31" s="223"/>
      <c r="BF31" s="223"/>
      <c r="BG31" s="223"/>
      <c r="BH31" s="223"/>
      <c r="BI31" s="223"/>
      <c r="BJ31" s="223"/>
      <c r="BK31" s="223"/>
      <c r="BL31" s="223"/>
      <c r="BM31" s="223"/>
      <c r="BN31" s="223"/>
      <c r="BO31" s="223"/>
      <c r="BP31" s="223"/>
      <c r="BQ31" s="223"/>
      <c r="BR31" s="223"/>
      <c r="BS31" s="223"/>
      <c r="BT31" s="223"/>
      <c r="BU31" s="223"/>
      <c r="BV31" s="223"/>
      <c r="BW31" s="223"/>
      <c r="BX31" s="223"/>
      <c r="BY31" s="223"/>
      <c r="BZ31" s="223"/>
      <c r="CA31" s="223"/>
      <c r="CB31" s="223"/>
      <c r="CC31" s="223"/>
      <c r="CD31" s="223"/>
      <c r="CE31" s="223"/>
      <c r="CF31" s="223"/>
      <c r="CG31" s="223"/>
      <c r="CH31" s="223"/>
      <c r="CI31" s="223"/>
      <c r="CJ31" s="223"/>
      <c r="CK31" s="223"/>
      <c r="CL31" s="223"/>
      <c r="CM31" s="223"/>
      <c r="CN31" s="223"/>
      <c r="CO31" s="223"/>
      <c r="CP31" s="223"/>
      <c r="CQ31" s="223"/>
      <c r="CR31" s="223"/>
      <c r="CS31" s="223"/>
      <c r="CT31" s="223"/>
      <c r="CU31" s="223"/>
      <c r="CV31" s="223"/>
      <c r="CW31" s="223"/>
      <c r="CX31" s="223"/>
      <c r="CY31" s="223"/>
      <c r="CZ31" s="223"/>
      <c r="DA31" s="223"/>
      <c r="DB31" s="223"/>
      <c r="DC31" s="223"/>
      <c r="DD31" s="223"/>
      <c r="DE31" s="223"/>
      <c r="DF31" s="223"/>
      <c r="DG31" s="223"/>
      <c r="DH31" s="223"/>
      <c r="DI31" s="223"/>
      <c r="DJ31" s="223"/>
      <c r="DK31" s="223"/>
      <c r="DL31" s="223"/>
      <c r="DM31" s="223"/>
      <c r="DN31" s="223"/>
      <c r="DO31" s="223"/>
      <c r="DP31" s="223"/>
      <c r="DQ31" s="76"/>
      <c r="DR31" s="76"/>
      <c r="DS31" s="76"/>
      <c r="DT31" s="76"/>
      <c r="DU31" s="76"/>
      <c r="DV31" s="76"/>
      <c r="DW31" s="76"/>
      <c r="DX31" s="76"/>
      <c r="DY31" s="344"/>
      <c r="DZ31" s="76"/>
      <c r="EA31" s="76"/>
      <c r="EB31" s="76"/>
      <c r="EC31" s="339" t="e">
        <f t="shared" si="25"/>
        <v>#DIV/0!</v>
      </c>
      <c r="ED31" s="340" t="e">
        <f t="shared" si="24"/>
        <v>#DIV/0!</v>
      </c>
      <c r="EE31" s="472"/>
      <c r="EF31" s="478"/>
      <c r="EG31" s="478"/>
      <c r="EH31" s="472"/>
      <c r="EI31" s="480" t="s">
        <v>296</v>
      </c>
    </row>
    <row r="32" spans="1:142" s="5" customFormat="1" ht="22.5" customHeight="1" x14ac:dyDescent="0.25">
      <c r="A32" s="483"/>
      <c r="B32" s="485"/>
      <c r="C32" s="482"/>
      <c r="D32" s="483"/>
      <c r="E32" s="483"/>
      <c r="F32" s="346" t="s">
        <v>97</v>
      </c>
      <c r="G32" s="359">
        <f>+G28</f>
        <v>1</v>
      </c>
      <c r="H32" s="225">
        <v>0.05</v>
      </c>
      <c r="I32" s="225">
        <f>+H32</f>
        <v>0.05</v>
      </c>
      <c r="J32" s="225">
        <f>+J28</f>
        <v>0</v>
      </c>
      <c r="K32" s="225">
        <v>0.05</v>
      </c>
      <c r="L32" s="338">
        <f t="shared" ref="L32:BS32" si="26">+L28</f>
        <v>0.01</v>
      </c>
      <c r="M32" s="225">
        <v>0.05</v>
      </c>
      <c r="N32" s="338">
        <v>0.01</v>
      </c>
      <c r="O32" s="338"/>
      <c r="P32" s="338"/>
      <c r="Q32" s="338"/>
      <c r="R32" s="338"/>
      <c r="S32" s="338"/>
      <c r="T32" s="224">
        <f t="shared" si="1"/>
        <v>0.01</v>
      </c>
      <c r="U32" s="225">
        <f t="shared" si="26"/>
        <v>0.2</v>
      </c>
      <c r="V32" s="225"/>
      <c r="W32" s="225"/>
      <c r="X32" s="225"/>
      <c r="Y32" s="225"/>
      <c r="Z32" s="225"/>
      <c r="AA32" s="225"/>
      <c r="AB32" s="225"/>
      <c r="AC32" s="225"/>
      <c r="AD32" s="225"/>
      <c r="AE32" s="225"/>
      <c r="AF32" s="225"/>
      <c r="AG32" s="225"/>
      <c r="AH32" s="225"/>
      <c r="AI32" s="225"/>
      <c r="AJ32" s="225"/>
      <c r="AK32" s="225"/>
      <c r="AL32" s="225"/>
      <c r="AM32" s="225"/>
      <c r="AN32" s="225"/>
      <c r="AO32" s="225"/>
      <c r="AP32" s="225"/>
      <c r="AQ32" s="225"/>
      <c r="AR32" s="225"/>
      <c r="AS32" s="225"/>
      <c r="AT32" s="225">
        <f t="shared" si="26"/>
        <v>0.65</v>
      </c>
      <c r="AU32" s="225"/>
      <c r="AV32" s="225"/>
      <c r="AW32" s="225"/>
      <c r="AX32" s="225"/>
      <c r="AY32" s="225"/>
      <c r="AZ32" s="225"/>
      <c r="BA32" s="225"/>
      <c r="BB32" s="225"/>
      <c r="BC32" s="225"/>
      <c r="BD32" s="225"/>
      <c r="BE32" s="225"/>
      <c r="BF32" s="225"/>
      <c r="BG32" s="225"/>
      <c r="BH32" s="225"/>
      <c r="BI32" s="225"/>
      <c r="BJ32" s="225"/>
      <c r="BK32" s="225"/>
      <c r="BL32" s="225"/>
      <c r="BM32" s="225"/>
      <c r="BN32" s="225"/>
      <c r="BO32" s="225"/>
      <c r="BP32" s="225"/>
      <c r="BQ32" s="225"/>
      <c r="BR32" s="225"/>
      <c r="BS32" s="225">
        <f t="shared" si="26"/>
        <v>0.95</v>
      </c>
      <c r="BT32" s="225"/>
      <c r="BU32" s="225"/>
      <c r="BV32" s="225"/>
      <c r="BW32" s="225"/>
      <c r="BX32" s="225"/>
      <c r="BY32" s="225"/>
      <c r="BZ32" s="225"/>
      <c r="CA32" s="225"/>
      <c r="CB32" s="225"/>
      <c r="CC32" s="225"/>
      <c r="CD32" s="225"/>
      <c r="CE32" s="225"/>
      <c r="CF32" s="225"/>
      <c r="CG32" s="225"/>
      <c r="CH32" s="225"/>
      <c r="CI32" s="225"/>
      <c r="CJ32" s="225"/>
      <c r="CK32" s="225"/>
      <c r="CL32" s="225"/>
      <c r="CM32" s="225"/>
      <c r="CN32" s="225"/>
      <c r="CO32" s="225"/>
      <c r="CP32" s="225"/>
      <c r="CQ32" s="225"/>
      <c r="CR32" s="225">
        <f t="shared" ref="CR32:DW32" si="27">+CR28</f>
        <v>1</v>
      </c>
      <c r="CS32" s="225"/>
      <c r="CT32" s="225"/>
      <c r="CU32" s="225"/>
      <c r="CV32" s="225"/>
      <c r="CW32" s="225"/>
      <c r="CX32" s="225"/>
      <c r="CY32" s="225"/>
      <c r="CZ32" s="225"/>
      <c r="DA32" s="225"/>
      <c r="DB32" s="225"/>
      <c r="DC32" s="225"/>
      <c r="DD32" s="225"/>
      <c r="DE32" s="225"/>
      <c r="DF32" s="225"/>
      <c r="DG32" s="225"/>
      <c r="DH32" s="225"/>
      <c r="DI32" s="225"/>
      <c r="DJ32" s="225"/>
      <c r="DK32" s="225"/>
      <c r="DL32" s="225"/>
      <c r="DM32" s="225"/>
      <c r="DN32" s="225"/>
      <c r="DO32" s="225"/>
      <c r="DP32" s="225"/>
      <c r="DQ32" s="225"/>
      <c r="DR32" s="225"/>
      <c r="DS32" s="225"/>
      <c r="DT32" s="225"/>
      <c r="DU32" s="225"/>
      <c r="DV32" s="225"/>
      <c r="DW32" s="225">
        <f t="shared" si="27"/>
        <v>0</v>
      </c>
      <c r="DX32" s="345">
        <f>+DX28</f>
        <v>0.01</v>
      </c>
      <c r="DY32" s="343">
        <v>0.01</v>
      </c>
      <c r="DZ32" s="19"/>
      <c r="EA32" s="19"/>
      <c r="EB32" s="19"/>
      <c r="EC32" s="339">
        <f t="shared" si="25"/>
        <v>0.19999999999999998</v>
      </c>
      <c r="ED32" s="340">
        <f t="shared" si="24"/>
        <v>0.01</v>
      </c>
      <c r="EE32" s="472"/>
      <c r="EF32" s="478"/>
      <c r="EG32" s="478"/>
      <c r="EH32" s="472"/>
      <c r="EI32" s="480" t="s">
        <v>296</v>
      </c>
    </row>
    <row r="33" spans="1:142" s="120" customFormat="1" ht="22.5" customHeight="1" thickBot="1" x14ac:dyDescent="0.3">
      <c r="A33" s="483"/>
      <c r="B33" s="485"/>
      <c r="C33" s="482"/>
      <c r="D33" s="483"/>
      <c r="E33" s="483"/>
      <c r="F33" s="348" t="s">
        <v>100</v>
      </c>
      <c r="G33" s="373">
        <f>+G29</f>
        <v>388299000</v>
      </c>
      <c r="H33" s="374">
        <f>+H29</f>
        <v>90000000</v>
      </c>
      <c r="I33" s="374">
        <f>+I29</f>
        <v>90000000</v>
      </c>
      <c r="J33" s="378">
        <f>+J29</f>
        <v>0</v>
      </c>
      <c r="K33" s="374">
        <v>90000000</v>
      </c>
      <c r="L33" s="378">
        <f t="shared" ref="L33:BS33" si="28">+L29</f>
        <v>69812000</v>
      </c>
      <c r="M33" s="374">
        <v>90000000</v>
      </c>
      <c r="N33" s="378">
        <f>+N29</f>
        <v>69812000</v>
      </c>
      <c r="O33" s="378"/>
      <c r="P33" s="378"/>
      <c r="Q33" s="378"/>
      <c r="R33" s="378"/>
      <c r="S33" s="378"/>
      <c r="T33" s="375">
        <f t="shared" si="1"/>
        <v>69812000</v>
      </c>
      <c r="U33" s="378">
        <f t="shared" si="28"/>
        <v>68299000</v>
      </c>
      <c r="V33" s="378"/>
      <c r="W33" s="378"/>
      <c r="X33" s="378"/>
      <c r="Y33" s="378"/>
      <c r="Z33" s="378"/>
      <c r="AA33" s="378"/>
      <c r="AB33" s="378"/>
      <c r="AC33" s="378"/>
      <c r="AD33" s="378"/>
      <c r="AE33" s="378"/>
      <c r="AF33" s="378"/>
      <c r="AG33" s="378"/>
      <c r="AH33" s="378"/>
      <c r="AI33" s="378"/>
      <c r="AJ33" s="378"/>
      <c r="AK33" s="378"/>
      <c r="AL33" s="378"/>
      <c r="AM33" s="378"/>
      <c r="AN33" s="378"/>
      <c r="AO33" s="378"/>
      <c r="AP33" s="378"/>
      <c r="AQ33" s="378"/>
      <c r="AR33" s="378"/>
      <c r="AS33" s="378"/>
      <c r="AT33" s="378">
        <f t="shared" si="28"/>
        <v>100000000</v>
      </c>
      <c r="AU33" s="378"/>
      <c r="AV33" s="378"/>
      <c r="AW33" s="378"/>
      <c r="AX33" s="378"/>
      <c r="AY33" s="378"/>
      <c r="AZ33" s="378"/>
      <c r="BA33" s="378"/>
      <c r="BB33" s="378"/>
      <c r="BC33" s="378"/>
      <c r="BD33" s="378"/>
      <c r="BE33" s="378"/>
      <c r="BF33" s="378"/>
      <c r="BG33" s="378"/>
      <c r="BH33" s="378"/>
      <c r="BI33" s="378"/>
      <c r="BJ33" s="378"/>
      <c r="BK33" s="378"/>
      <c r="BL33" s="378"/>
      <c r="BM33" s="378"/>
      <c r="BN33" s="378"/>
      <c r="BO33" s="378"/>
      <c r="BP33" s="378"/>
      <c r="BQ33" s="378"/>
      <c r="BR33" s="378"/>
      <c r="BS33" s="378">
        <f t="shared" si="28"/>
        <v>100000000</v>
      </c>
      <c r="BT33" s="378"/>
      <c r="BU33" s="378"/>
      <c r="BV33" s="378"/>
      <c r="BW33" s="378"/>
      <c r="BX33" s="378"/>
      <c r="BY33" s="378"/>
      <c r="BZ33" s="378"/>
      <c r="CA33" s="378"/>
      <c r="CB33" s="378"/>
      <c r="CC33" s="378"/>
      <c r="CD33" s="378"/>
      <c r="CE33" s="378"/>
      <c r="CF33" s="378"/>
      <c r="CG33" s="378"/>
      <c r="CH33" s="378"/>
      <c r="CI33" s="378"/>
      <c r="CJ33" s="378"/>
      <c r="CK33" s="378"/>
      <c r="CL33" s="378"/>
      <c r="CM33" s="378"/>
      <c r="CN33" s="378"/>
      <c r="CO33" s="378"/>
      <c r="CP33" s="378"/>
      <c r="CQ33" s="378"/>
      <c r="CR33" s="378">
        <f t="shared" ref="CR33:DW33" si="29">+CR29</f>
        <v>30000000</v>
      </c>
      <c r="CS33" s="378"/>
      <c r="CT33" s="378"/>
      <c r="CU33" s="378"/>
      <c r="CV33" s="378"/>
      <c r="CW33" s="378"/>
      <c r="CX33" s="378"/>
      <c r="CY33" s="378"/>
      <c r="CZ33" s="378"/>
      <c r="DA33" s="378"/>
      <c r="DB33" s="378"/>
      <c r="DC33" s="378"/>
      <c r="DD33" s="378"/>
      <c r="DE33" s="378"/>
      <c r="DF33" s="378"/>
      <c r="DG33" s="378"/>
      <c r="DH33" s="378"/>
      <c r="DI33" s="378"/>
      <c r="DJ33" s="378"/>
      <c r="DK33" s="378"/>
      <c r="DL33" s="378"/>
      <c r="DM33" s="378"/>
      <c r="DN33" s="378"/>
      <c r="DO33" s="378"/>
      <c r="DP33" s="378"/>
      <c r="DQ33" s="378"/>
      <c r="DR33" s="378"/>
      <c r="DS33" s="378"/>
      <c r="DT33" s="378"/>
      <c r="DU33" s="378"/>
      <c r="DV33" s="378"/>
      <c r="DW33" s="378">
        <f t="shared" si="29"/>
        <v>0</v>
      </c>
      <c r="DX33" s="379">
        <f>+DX29</f>
        <v>69812000</v>
      </c>
      <c r="DY33" s="380">
        <f>+DY29</f>
        <v>69812000</v>
      </c>
      <c r="DZ33" s="365"/>
      <c r="EA33" s="365"/>
      <c r="EB33" s="365"/>
      <c r="EC33" s="361">
        <f t="shared" si="25"/>
        <v>0.77568888888888887</v>
      </c>
      <c r="ED33" s="362">
        <f t="shared" si="24"/>
        <v>0.17978928609138833</v>
      </c>
      <c r="EE33" s="473"/>
      <c r="EF33" s="479"/>
      <c r="EG33" s="479"/>
      <c r="EH33" s="473"/>
      <c r="EI33" s="481" t="s">
        <v>296</v>
      </c>
    </row>
    <row r="34" spans="1:142" s="5" customFormat="1" ht="22.5" customHeight="1" x14ac:dyDescent="0.25">
      <c r="A34" s="483"/>
      <c r="B34" s="485">
        <v>5</v>
      </c>
      <c r="C34" s="482" t="s">
        <v>196</v>
      </c>
      <c r="D34" s="483" t="s">
        <v>249</v>
      </c>
      <c r="E34" s="483">
        <v>199</v>
      </c>
      <c r="F34" s="346" t="s">
        <v>95</v>
      </c>
      <c r="G34" s="351">
        <f>+H34+U34+AT34+BS34+CR34</f>
        <v>800</v>
      </c>
      <c r="H34" s="352">
        <v>50</v>
      </c>
      <c r="I34" s="352">
        <f>+H34</f>
        <v>50</v>
      </c>
      <c r="J34" s="352">
        <v>0</v>
      </c>
      <c r="K34" s="352">
        <v>50</v>
      </c>
      <c r="L34" s="352">
        <v>5</v>
      </c>
      <c r="M34" s="352">
        <v>50</v>
      </c>
      <c r="N34" s="352">
        <v>10</v>
      </c>
      <c r="O34" s="352"/>
      <c r="P34" s="352"/>
      <c r="Q34" s="352"/>
      <c r="R34" s="352"/>
      <c r="S34" s="352"/>
      <c r="T34" s="352">
        <f t="shared" si="1"/>
        <v>10</v>
      </c>
      <c r="U34" s="352">
        <v>160</v>
      </c>
      <c r="V34" s="352"/>
      <c r="W34" s="352"/>
      <c r="X34" s="352"/>
      <c r="Y34" s="352"/>
      <c r="Z34" s="352"/>
      <c r="AA34" s="352"/>
      <c r="AB34" s="352"/>
      <c r="AC34" s="352"/>
      <c r="AD34" s="352"/>
      <c r="AE34" s="352"/>
      <c r="AF34" s="352"/>
      <c r="AG34" s="352"/>
      <c r="AH34" s="352"/>
      <c r="AI34" s="352"/>
      <c r="AJ34" s="352"/>
      <c r="AK34" s="352"/>
      <c r="AL34" s="352"/>
      <c r="AM34" s="352"/>
      <c r="AN34" s="352"/>
      <c r="AO34" s="352"/>
      <c r="AP34" s="352"/>
      <c r="AQ34" s="352"/>
      <c r="AR34" s="352"/>
      <c r="AS34" s="352"/>
      <c r="AT34" s="352">
        <v>240</v>
      </c>
      <c r="AU34" s="352"/>
      <c r="AV34" s="352"/>
      <c r="AW34" s="352"/>
      <c r="AX34" s="352"/>
      <c r="AY34" s="352"/>
      <c r="AZ34" s="352"/>
      <c r="BA34" s="352"/>
      <c r="BB34" s="352"/>
      <c r="BC34" s="352"/>
      <c r="BD34" s="352"/>
      <c r="BE34" s="352"/>
      <c r="BF34" s="352"/>
      <c r="BG34" s="352"/>
      <c r="BH34" s="352"/>
      <c r="BI34" s="352"/>
      <c r="BJ34" s="352"/>
      <c r="BK34" s="352"/>
      <c r="BL34" s="352"/>
      <c r="BM34" s="352"/>
      <c r="BN34" s="352"/>
      <c r="BO34" s="352"/>
      <c r="BP34" s="352"/>
      <c r="BQ34" s="352"/>
      <c r="BR34" s="352"/>
      <c r="BS34" s="352">
        <v>240</v>
      </c>
      <c r="BT34" s="352"/>
      <c r="BU34" s="352"/>
      <c r="BV34" s="352"/>
      <c r="BW34" s="352"/>
      <c r="BX34" s="352"/>
      <c r="BY34" s="352"/>
      <c r="BZ34" s="352"/>
      <c r="CA34" s="352"/>
      <c r="CB34" s="352"/>
      <c r="CC34" s="352"/>
      <c r="CD34" s="352"/>
      <c r="CE34" s="352"/>
      <c r="CF34" s="352"/>
      <c r="CG34" s="352"/>
      <c r="CH34" s="352"/>
      <c r="CI34" s="352"/>
      <c r="CJ34" s="352"/>
      <c r="CK34" s="352"/>
      <c r="CL34" s="352"/>
      <c r="CM34" s="352"/>
      <c r="CN34" s="352"/>
      <c r="CO34" s="352"/>
      <c r="CP34" s="352"/>
      <c r="CQ34" s="352"/>
      <c r="CR34" s="352">
        <v>110</v>
      </c>
      <c r="CS34" s="352"/>
      <c r="CT34" s="352"/>
      <c r="CU34" s="352"/>
      <c r="CV34" s="352"/>
      <c r="CW34" s="352"/>
      <c r="CX34" s="352"/>
      <c r="CY34" s="352"/>
      <c r="CZ34" s="352"/>
      <c r="DA34" s="352"/>
      <c r="DB34" s="352"/>
      <c r="DC34" s="352"/>
      <c r="DD34" s="352"/>
      <c r="DE34" s="352"/>
      <c r="DF34" s="352"/>
      <c r="DG34" s="352"/>
      <c r="DH34" s="352"/>
      <c r="DI34" s="352"/>
      <c r="DJ34" s="352"/>
      <c r="DK34" s="352"/>
      <c r="DL34" s="352"/>
      <c r="DM34" s="352"/>
      <c r="DN34" s="352"/>
      <c r="DO34" s="352"/>
      <c r="DP34" s="352"/>
      <c r="DQ34" s="353"/>
      <c r="DR34" s="353"/>
      <c r="DS34" s="353"/>
      <c r="DT34" s="353"/>
      <c r="DU34" s="353"/>
      <c r="DV34" s="353"/>
      <c r="DW34" s="353">
        <v>0</v>
      </c>
      <c r="DX34" s="353">
        <v>5</v>
      </c>
      <c r="DY34" s="369">
        <v>10</v>
      </c>
      <c r="DZ34" s="354"/>
      <c r="EA34" s="354"/>
      <c r="EB34" s="354"/>
      <c r="EC34" s="355">
        <f>DY34/M34</f>
        <v>0.2</v>
      </c>
      <c r="ED34" s="356">
        <f t="shared" ref="ED34:ED39" si="30">DY34/G34</f>
        <v>1.2500000000000001E-2</v>
      </c>
      <c r="EE34" s="471" t="s">
        <v>394</v>
      </c>
      <c r="EF34" s="477" t="s">
        <v>241</v>
      </c>
      <c r="EG34" s="477" t="s">
        <v>241</v>
      </c>
      <c r="EH34" s="471" t="s">
        <v>297</v>
      </c>
      <c r="EI34" s="474" t="s">
        <v>296</v>
      </c>
    </row>
    <row r="35" spans="1:142" s="5" customFormat="1" ht="22.5" customHeight="1" x14ac:dyDescent="0.25">
      <c r="A35" s="483"/>
      <c r="B35" s="485"/>
      <c r="C35" s="482"/>
      <c r="D35" s="483"/>
      <c r="E35" s="483"/>
      <c r="F35" s="347" t="s">
        <v>6</v>
      </c>
      <c r="G35" s="357">
        <f>M35+AT35+BS35+CR35+U35</f>
        <v>3662465490</v>
      </c>
      <c r="H35" s="76">
        <v>668935490</v>
      </c>
      <c r="I35" s="76">
        <v>668935490</v>
      </c>
      <c r="J35" s="76">
        <v>328110000</v>
      </c>
      <c r="K35" s="76">
        <v>641192490</v>
      </c>
      <c r="L35" s="76">
        <v>519353000</v>
      </c>
      <c r="M35" s="76">
        <v>641192490</v>
      </c>
      <c r="N35" s="76">
        <v>532019000</v>
      </c>
      <c r="O35" s="76"/>
      <c r="P35" s="76"/>
      <c r="Q35" s="76"/>
      <c r="R35" s="76"/>
      <c r="S35" s="76"/>
      <c r="T35" s="114">
        <f t="shared" si="1"/>
        <v>532019000</v>
      </c>
      <c r="U35" s="76">
        <v>699388000</v>
      </c>
      <c r="V35" s="76"/>
      <c r="W35" s="76"/>
      <c r="X35" s="76"/>
      <c r="Y35" s="76"/>
      <c r="Z35" s="76"/>
      <c r="AA35" s="76"/>
      <c r="AB35" s="76"/>
      <c r="AC35" s="76"/>
      <c r="AD35" s="76"/>
      <c r="AE35" s="76"/>
      <c r="AF35" s="76"/>
      <c r="AG35" s="76"/>
      <c r="AH35" s="76"/>
      <c r="AI35" s="76"/>
      <c r="AJ35" s="76"/>
      <c r="AK35" s="76"/>
      <c r="AL35" s="76"/>
      <c r="AM35" s="76"/>
      <c r="AN35" s="76"/>
      <c r="AO35" s="76"/>
      <c r="AP35" s="76"/>
      <c r="AQ35" s="76"/>
      <c r="AR35" s="76"/>
      <c r="AS35" s="76"/>
      <c r="AT35" s="76">
        <v>955000000</v>
      </c>
      <c r="AU35" s="76"/>
      <c r="AV35" s="76"/>
      <c r="AW35" s="76"/>
      <c r="AX35" s="76"/>
      <c r="AY35" s="76"/>
      <c r="AZ35" s="76"/>
      <c r="BA35" s="76"/>
      <c r="BB35" s="76"/>
      <c r="BC35" s="76"/>
      <c r="BD35" s="76"/>
      <c r="BE35" s="76"/>
      <c r="BF35" s="76"/>
      <c r="BG35" s="76"/>
      <c r="BH35" s="76"/>
      <c r="BI35" s="76"/>
      <c r="BJ35" s="76"/>
      <c r="BK35" s="76"/>
      <c r="BL35" s="76"/>
      <c r="BM35" s="76"/>
      <c r="BN35" s="76"/>
      <c r="BO35" s="76"/>
      <c r="BP35" s="76"/>
      <c r="BQ35" s="76"/>
      <c r="BR35" s="76"/>
      <c r="BS35" s="76">
        <v>955000000</v>
      </c>
      <c r="BT35" s="76"/>
      <c r="BU35" s="76"/>
      <c r="BV35" s="76"/>
      <c r="BW35" s="76"/>
      <c r="BX35" s="76"/>
      <c r="BY35" s="76"/>
      <c r="BZ35" s="76"/>
      <c r="CA35" s="76"/>
      <c r="CB35" s="76"/>
      <c r="CC35" s="76"/>
      <c r="CD35" s="76"/>
      <c r="CE35" s="76"/>
      <c r="CF35" s="76"/>
      <c r="CG35" s="76"/>
      <c r="CH35" s="76"/>
      <c r="CI35" s="76"/>
      <c r="CJ35" s="76"/>
      <c r="CK35" s="76"/>
      <c r="CL35" s="76"/>
      <c r="CM35" s="76"/>
      <c r="CN35" s="76"/>
      <c r="CO35" s="76"/>
      <c r="CP35" s="76"/>
      <c r="CQ35" s="76"/>
      <c r="CR35" s="76">
        <v>411885000</v>
      </c>
      <c r="CS35" s="76"/>
      <c r="CT35" s="76"/>
      <c r="CU35" s="76"/>
      <c r="CV35" s="76"/>
      <c r="CW35" s="76"/>
      <c r="CX35" s="76"/>
      <c r="CY35" s="76"/>
      <c r="CZ35" s="76"/>
      <c r="DA35" s="76"/>
      <c r="DB35" s="76"/>
      <c r="DC35" s="76"/>
      <c r="DD35" s="76"/>
      <c r="DE35" s="76"/>
      <c r="DF35" s="76"/>
      <c r="DG35" s="76"/>
      <c r="DH35" s="76"/>
      <c r="DI35" s="76"/>
      <c r="DJ35" s="76"/>
      <c r="DK35" s="76"/>
      <c r="DL35" s="76"/>
      <c r="DM35" s="76"/>
      <c r="DN35" s="76"/>
      <c r="DO35" s="76"/>
      <c r="DP35" s="76"/>
      <c r="DQ35" s="76"/>
      <c r="DR35" s="76"/>
      <c r="DS35" s="76"/>
      <c r="DT35" s="76"/>
      <c r="DU35" s="76"/>
      <c r="DV35" s="76"/>
      <c r="DW35" s="76">
        <v>328110000</v>
      </c>
      <c r="DX35" s="76">
        <v>519353000</v>
      </c>
      <c r="DY35" s="19">
        <v>532019000</v>
      </c>
      <c r="DZ35" s="19"/>
      <c r="EA35" s="19"/>
      <c r="EB35" s="19"/>
      <c r="EC35" s="339">
        <f t="shared" ref="EC35:EC39" si="31">DY35/M35</f>
        <v>0.82973367326869352</v>
      </c>
      <c r="ED35" s="340">
        <f t="shared" si="30"/>
        <v>0.14526252914945556</v>
      </c>
      <c r="EE35" s="472"/>
      <c r="EF35" s="478"/>
      <c r="EG35" s="478"/>
      <c r="EH35" s="472"/>
      <c r="EI35" s="475"/>
      <c r="EK35" s="271"/>
      <c r="EL35" s="271"/>
    </row>
    <row r="36" spans="1:142" s="5" customFormat="1" ht="22.5" customHeight="1" x14ac:dyDescent="0.25">
      <c r="A36" s="483"/>
      <c r="B36" s="485"/>
      <c r="C36" s="482"/>
      <c r="D36" s="483"/>
      <c r="E36" s="483"/>
      <c r="F36" s="346" t="s">
        <v>96</v>
      </c>
      <c r="G36" s="358"/>
      <c r="H36" s="221"/>
      <c r="I36" s="221"/>
      <c r="J36" s="221"/>
      <c r="K36" s="221"/>
      <c r="L36" s="221"/>
      <c r="M36" s="221"/>
      <c r="N36" s="221"/>
      <c r="O36" s="221"/>
      <c r="P36" s="221"/>
      <c r="Q36" s="221"/>
      <c r="R36" s="221"/>
      <c r="S36" s="221"/>
      <c r="T36" s="114">
        <f t="shared" si="1"/>
        <v>0</v>
      </c>
      <c r="U36" s="221"/>
      <c r="V36" s="221"/>
      <c r="W36" s="221"/>
      <c r="X36" s="221"/>
      <c r="Y36" s="221"/>
      <c r="Z36" s="221"/>
      <c r="AA36" s="221"/>
      <c r="AB36" s="221"/>
      <c r="AC36" s="221"/>
      <c r="AD36" s="221"/>
      <c r="AE36" s="221"/>
      <c r="AF36" s="221"/>
      <c r="AG36" s="221"/>
      <c r="AH36" s="221"/>
      <c r="AI36" s="221"/>
      <c r="AJ36" s="221"/>
      <c r="AK36" s="221"/>
      <c r="AL36" s="221"/>
      <c r="AM36" s="221"/>
      <c r="AN36" s="221"/>
      <c r="AO36" s="221"/>
      <c r="AP36" s="221"/>
      <c r="AQ36" s="221"/>
      <c r="AR36" s="221"/>
      <c r="AS36" s="221"/>
      <c r="AT36" s="221"/>
      <c r="AU36" s="221"/>
      <c r="AV36" s="221"/>
      <c r="AW36" s="221"/>
      <c r="AX36" s="221"/>
      <c r="AY36" s="221"/>
      <c r="AZ36" s="221"/>
      <c r="BA36" s="221"/>
      <c r="BB36" s="221"/>
      <c r="BC36" s="221"/>
      <c r="BD36" s="221"/>
      <c r="BE36" s="221"/>
      <c r="BF36" s="221"/>
      <c r="BG36" s="221"/>
      <c r="BH36" s="221"/>
      <c r="BI36" s="221"/>
      <c r="BJ36" s="221"/>
      <c r="BK36" s="221"/>
      <c r="BL36" s="221"/>
      <c r="BM36" s="221"/>
      <c r="BN36" s="221"/>
      <c r="BO36" s="221"/>
      <c r="BP36" s="221"/>
      <c r="BQ36" s="221"/>
      <c r="BR36" s="221"/>
      <c r="BS36" s="221"/>
      <c r="BT36" s="221"/>
      <c r="BU36" s="221"/>
      <c r="BV36" s="221"/>
      <c r="BW36" s="221"/>
      <c r="BX36" s="221"/>
      <c r="BY36" s="221"/>
      <c r="BZ36" s="221"/>
      <c r="CA36" s="221"/>
      <c r="CB36" s="221"/>
      <c r="CC36" s="221"/>
      <c r="CD36" s="221"/>
      <c r="CE36" s="221"/>
      <c r="CF36" s="221"/>
      <c r="CG36" s="221"/>
      <c r="CH36" s="221"/>
      <c r="CI36" s="221"/>
      <c r="CJ36" s="221"/>
      <c r="CK36" s="221"/>
      <c r="CL36" s="221"/>
      <c r="CM36" s="221"/>
      <c r="CN36" s="221"/>
      <c r="CO36" s="221"/>
      <c r="CP36" s="221"/>
      <c r="CQ36" s="221"/>
      <c r="CR36" s="221"/>
      <c r="CS36" s="221"/>
      <c r="CT36" s="221"/>
      <c r="CU36" s="221"/>
      <c r="CV36" s="221"/>
      <c r="CW36" s="221"/>
      <c r="CX36" s="221"/>
      <c r="CY36" s="221"/>
      <c r="CZ36" s="221"/>
      <c r="DA36" s="221"/>
      <c r="DB36" s="221"/>
      <c r="DC36" s="221"/>
      <c r="DD36" s="221"/>
      <c r="DE36" s="221"/>
      <c r="DF36" s="221"/>
      <c r="DG36" s="221"/>
      <c r="DH36" s="221"/>
      <c r="DI36" s="221"/>
      <c r="DJ36" s="221"/>
      <c r="DK36" s="221"/>
      <c r="DL36" s="221"/>
      <c r="DM36" s="221"/>
      <c r="DN36" s="221"/>
      <c r="DO36" s="221"/>
      <c r="DP36" s="221"/>
      <c r="DQ36" s="116"/>
      <c r="DR36" s="116"/>
      <c r="DS36" s="116"/>
      <c r="DT36" s="116"/>
      <c r="DU36" s="116"/>
      <c r="DV36" s="116"/>
      <c r="DW36" s="116"/>
      <c r="DX36" s="116"/>
      <c r="DY36" s="343"/>
      <c r="DZ36" s="19"/>
      <c r="EA36" s="19"/>
      <c r="EB36" s="116"/>
      <c r="EC36" s="339" t="e">
        <f t="shared" si="31"/>
        <v>#DIV/0!</v>
      </c>
      <c r="ED36" s="340" t="e">
        <f t="shared" si="30"/>
        <v>#DIV/0!</v>
      </c>
      <c r="EE36" s="472"/>
      <c r="EF36" s="478"/>
      <c r="EG36" s="478"/>
      <c r="EH36" s="472"/>
      <c r="EI36" s="475"/>
    </row>
    <row r="37" spans="1:142" s="5" customFormat="1" ht="22.5" customHeight="1" x14ac:dyDescent="0.25">
      <c r="A37" s="483"/>
      <c r="B37" s="485"/>
      <c r="C37" s="482"/>
      <c r="D37" s="483"/>
      <c r="E37" s="483"/>
      <c r="F37" s="347" t="s">
        <v>7</v>
      </c>
      <c r="G37" s="364"/>
      <c r="H37" s="223"/>
      <c r="I37" s="223"/>
      <c r="J37" s="223"/>
      <c r="K37" s="223"/>
      <c r="L37" s="223"/>
      <c r="M37" s="223"/>
      <c r="N37" s="223"/>
      <c r="O37" s="223"/>
      <c r="P37" s="223"/>
      <c r="Q37" s="223"/>
      <c r="R37" s="223"/>
      <c r="S37" s="223"/>
      <c r="T37" s="114">
        <f t="shared" si="1"/>
        <v>0</v>
      </c>
      <c r="U37" s="223"/>
      <c r="V37" s="223"/>
      <c r="W37" s="223"/>
      <c r="X37" s="223"/>
      <c r="Y37" s="223"/>
      <c r="Z37" s="223"/>
      <c r="AA37" s="223"/>
      <c r="AB37" s="223"/>
      <c r="AC37" s="223"/>
      <c r="AD37" s="223"/>
      <c r="AE37" s="223"/>
      <c r="AF37" s="223"/>
      <c r="AG37" s="223"/>
      <c r="AH37" s="223"/>
      <c r="AI37" s="223"/>
      <c r="AJ37" s="223"/>
      <c r="AK37" s="223"/>
      <c r="AL37" s="223"/>
      <c r="AM37" s="223"/>
      <c r="AN37" s="223"/>
      <c r="AO37" s="223"/>
      <c r="AP37" s="223"/>
      <c r="AQ37" s="223"/>
      <c r="AR37" s="223"/>
      <c r="AS37" s="223"/>
      <c r="AT37" s="223"/>
      <c r="AU37" s="223"/>
      <c r="AV37" s="223"/>
      <c r="AW37" s="223"/>
      <c r="AX37" s="223"/>
      <c r="AY37" s="223"/>
      <c r="AZ37" s="223"/>
      <c r="BA37" s="223"/>
      <c r="BB37" s="223"/>
      <c r="BC37" s="223"/>
      <c r="BD37" s="223"/>
      <c r="BE37" s="223"/>
      <c r="BF37" s="223"/>
      <c r="BG37" s="223"/>
      <c r="BH37" s="223"/>
      <c r="BI37" s="223"/>
      <c r="BJ37" s="223"/>
      <c r="BK37" s="223"/>
      <c r="BL37" s="223"/>
      <c r="BM37" s="223"/>
      <c r="BN37" s="223"/>
      <c r="BO37" s="223"/>
      <c r="BP37" s="223"/>
      <c r="BQ37" s="223"/>
      <c r="BR37" s="223"/>
      <c r="BS37" s="223"/>
      <c r="BT37" s="223"/>
      <c r="BU37" s="223"/>
      <c r="BV37" s="223"/>
      <c r="BW37" s="223"/>
      <c r="BX37" s="223"/>
      <c r="BY37" s="223"/>
      <c r="BZ37" s="223"/>
      <c r="CA37" s="223"/>
      <c r="CB37" s="223"/>
      <c r="CC37" s="223"/>
      <c r="CD37" s="223"/>
      <c r="CE37" s="223"/>
      <c r="CF37" s="223"/>
      <c r="CG37" s="223"/>
      <c r="CH37" s="223"/>
      <c r="CI37" s="223"/>
      <c r="CJ37" s="223"/>
      <c r="CK37" s="223"/>
      <c r="CL37" s="223"/>
      <c r="CM37" s="223"/>
      <c r="CN37" s="223"/>
      <c r="CO37" s="223"/>
      <c r="CP37" s="223"/>
      <c r="CQ37" s="223"/>
      <c r="CR37" s="223"/>
      <c r="CS37" s="223"/>
      <c r="CT37" s="223"/>
      <c r="CU37" s="223"/>
      <c r="CV37" s="223"/>
      <c r="CW37" s="223"/>
      <c r="CX37" s="223"/>
      <c r="CY37" s="223"/>
      <c r="CZ37" s="223"/>
      <c r="DA37" s="223"/>
      <c r="DB37" s="223"/>
      <c r="DC37" s="223"/>
      <c r="DD37" s="223"/>
      <c r="DE37" s="223"/>
      <c r="DF37" s="223"/>
      <c r="DG37" s="223"/>
      <c r="DH37" s="223"/>
      <c r="DI37" s="223"/>
      <c r="DJ37" s="223"/>
      <c r="DK37" s="223"/>
      <c r="DL37" s="223"/>
      <c r="DM37" s="223"/>
      <c r="DN37" s="223"/>
      <c r="DO37" s="223"/>
      <c r="DP37" s="223"/>
      <c r="DQ37" s="76"/>
      <c r="DR37" s="76"/>
      <c r="DS37" s="76"/>
      <c r="DT37" s="76"/>
      <c r="DU37" s="76"/>
      <c r="DV37" s="76"/>
      <c r="DW37" s="76"/>
      <c r="DX37" s="76"/>
      <c r="DY37" s="344"/>
      <c r="DZ37" s="76"/>
      <c r="EA37" s="76"/>
      <c r="EB37" s="76"/>
      <c r="EC37" s="339" t="e">
        <f t="shared" si="31"/>
        <v>#DIV/0!</v>
      </c>
      <c r="ED37" s="340" t="e">
        <f t="shared" si="30"/>
        <v>#DIV/0!</v>
      </c>
      <c r="EE37" s="472"/>
      <c r="EF37" s="478"/>
      <c r="EG37" s="478"/>
      <c r="EH37" s="472"/>
      <c r="EI37" s="475"/>
    </row>
    <row r="38" spans="1:142" s="5" customFormat="1" ht="22.5" customHeight="1" x14ac:dyDescent="0.25">
      <c r="A38" s="483"/>
      <c r="B38" s="485"/>
      <c r="C38" s="482"/>
      <c r="D38" s="483"/>
      <c r="E38" s="483"/>
      <c r="F38" s="346" t="s">
        <v>97</v>
      </c>
      <c r="G38" s="359">
        <f t="shared" ref="G38:I39" si="32">+G34</f>
        <v>800</v>
      </c>
      <c r="H38" s="222">
        <f t="shared" si="32"/>
        <v>50</v>
      </c>
      <c r="I38" s="222">
        <f t="shared" si="32"/>
        <v>50</v>
      </c>
      <c r="J38" s="222">
        <f>+J34</f>
        <v>0</v>
      </c>
      <c r="K38" s="222">
        <v>50</v>
      </c>
      <c r="L38" s="222">
        <f t="shared" ref="L38:BS38" si="33">+L34</f>
        <v>5</v>
      </c>
      <c r="M38" s="222">
        <v>50</v>
      </c>
      <c r="N38" s="222">
        <v>10</v>
      </c>
      <c r="O38" s="222"/>
      <c r="P38" s="222"/>
      <c r="Q38" s="222"/>
      <c r="R38" s="222"/>
      <c r="S38" s="222"/>
      <c r="T38" s="114">
        <f t="shared" si="1"/>
        <v>10</v>
      </c>
      <c r="U38" s="222">
        <f t="shared" si="33"/>
        <v>160</v>
      </c>
      <c r="V38" s="222"/>
      <c r="W38" s="222"/>
      <c r="X38" s="222"/>
      <c r="Y38" s="222"/>
      <c r="Z38" s="222"/>
      <c r="AA38" s="222"/>
      <c r="AB38" s="222"/>
      <c r="AC38" s="222"/>
      <c r="AD38" s="222"/>
      <c r="AE38" s="222"/>
      <c r="AF38" s="222"/>
      <c r="AG38" s="222"/>
      <c r="AH38" s="222"/>
      <c r="AI38" s="222"/>
      <c r="AJ38" s="222"/>
      <c r="AK38" s="222"/>
      <c r="AL38" s="222"/>
      <c r="AM38" s="222"/>
      <c r="AN38" s="222"/>
      <c r="AO38" s="222"/>
      <c r="AP38" s="222"/>
      <c r="AQ38" s="222"/>
      <c r="AR38" s="222"/>
      <c r="AS38" s="222"/>
      <c r="AT38" s="222">
        <f t="shared" si="33"/>
        <v>240</v>
      </c>
      <c r="AU38" s="222"/>
      <c r="AV38" s="222"/>
      <c r="AW38" s="222"/>
      <c r="AX38" s="222"/>
      <c r="AY38" s="222"/>
      <c r="AZ38" s="222"/>
      <c r="BA38" s="222"/>
      <c r="BB38" s="222"/>
      <c r="BC38" s="222"/>
      <c r="BD38" s="222"/>
      <c r="BE38" s="222"/>
      <c r="BF38" s="222"/>
      <c r="BG38" s="222"/>
      <c r="BH38" s="222"/>
      <c r="BI38" s="222"/>
      <c r="BJ38" s="222"/>
      <c r="BK38" s="222"/>
      <c r="BL38" s="222"/>
      <c r="BM38" s="222"/>
      <c r="BN38" s="222"/>
      <c r="BO38" s="222"/>
      <c r="BP38" s="222"/>
      <c r="BQ38" s="222"/>
      <c r="BR38" s="222"/>
      <c r="BS38" s="222">
        <f t="shared" si="33"/>
        <v>240</v>
      </c>
      <c r="BT38" s="222"/>
      <c r="BU38" s="222"/>
      <c r="BV38" s="222"/>
      <c r="BW38" s="222"/>
      <c r="BX38" s="222"/>
      <c r="BY38" s="222"/>
      <c r="BZ38" s="222"/>
      <c r="CA38" s="222"/>
      <c r="CB38" s="222"/>
      <c r="CC38" s="222"/>
      <c r="CD38" s="222"/>
      <c r="CE38" s="222"/>
      <c r="CF38" s="222"/>
      <c r="CG38" s="222"/>
      <c r="CH38" s="222"/>
      <c r="CI38" s="222"/>
      <c r="CJ38" s="222"/>
      <c r="CK38" s="222"/>
      <c r="CL38" s="222"/>
      <c r="CM38" s="222"/>
      <c r="CN38" s="222"/>
      <c r="CO38" s="222"/>
      <c r="CP38" s="222"/>
      <c r="CQ38" s="222"/>
      <c r="CR38" s="222">
        <f t="shared" ref="CR38:DW38" si="34">+CR34</f>
        <v>110</v>
      </c>
      <c r="CS38" s="222"/>
      <c r="CT38" s="222"/>
      <c r="CU38" s="222"/>
      <c r="CV38" s="222"/>
      <c r="CW38" s="222"/>
      <c r="CX38" s="222"/>
      <c r="CY38" s="222"/>
      <c r="CZ38" s="222"/>
      <c r="DA38" s="222"/>
      <c r="DB38" s="222"/>
      <c r="DC38" s="222"/>
      <c r="DD38" s="222"/>
      <c r="DE38" s="222"/>
      <c r="DF38" s="222"/>
      <c r="DG38" s="222"/>
      <c r="DH38" s="222"/>
      <c r="DI38" s="222"/>
      <c r="DJ38" s="222"/>
      <c r="DK38" s="222"/>
      <c r="DL38" s="222"/>
      <c r="DM38" s="222"/>
      <c r="DN38" s="222"/>
      <c r="DO38" s="222"/>
      <c r="DP38" s="222"/>
      <c r="DQ38" s="222"/>
      <c r="DR38" s="222"/>
      <c r="DS38" s="222"/>
      <c r="DT38" s="222"/>
      <c r="DU38" s="222"/>
      <c r="DV38" s="222"/>
      <c r="DW38" s="222">
        <f t="shared" si="34"/>
        <v>0</v>
      </c>
      <c r="DX38" s="116">
        <f>+DX34</f>
        <v>5</v>
      </c>
      <c r="DY38" s="343">
        <v>10</v>
      </c>
      <c r="DZ38" s="19"/>
      <c r="EA38" s="19"/>
      <c r="EB38" s="19"/>
      <c r="EC38" s="339">
        <f t="shared" si="31"/>
        <v>0.2</v>
      </c>
      <c r="ED38" s="340">
        <f t="shared" si="30"/>
        <v>1.2500000000000001E-2</v>
      </c>
      <c r="EE38" s="472"/>
      <c r="EF38" s="478"/>
      <c r="EG38" s="478"/>
      <c r="EH38" s="472"/>
      <c r="EI38" s="475"/>
    </row>
    <row r="39" spans="1:142" s="120" customFormat="1" ht="22.5" customHeight="1" thickBot="1" x14ac:dyDescent="0.3">
      <c r="A39" s="483"/>
      <c r="B39" s="485"/>
      <c r="C39" s="482"/>
      <c r="D39" s="483"/>
      <c r="E39" s="483"/>
      <c r="F39" s="348" t="s">
        <v>100</v>
      </c>
      <c r="G39" s="373">
        <f t="shared" si="32"/>
        <v>3662465490</v>
      </c>
      <c r="H39" s="374">
        <f t="shared" si="32"/>
        <v>668935490</v>
      </c>
      <c r="I39" s="374">
        <f t="shared" si="32"/>
        <v>668935490</v>
      </c>
      <c r="J39" s="374">
        <f t="shared" ref="J39" si="35">+J35</f>
        <v>328110000</v>
      </c>
      <c r="K39" s="374">
        <v>641192490</v>
      </c>
      <c r="L39" s="374">
        <f t="shared" ref="L39:BS39" si="36">+L35</f>
        <v>519353000</v>
      </c>
      <c r="M39" s="374">
        <v>641192490</v>
      </c>
      <c r="N39" s="374">
        <f>+N35</f>
        <v>532019000</v>
      </c>
      <c r="O39" s="374"/>
      <c r="P39" s="374"/>
      <c r="Q39" s="374"/>
      <c r="R39" s="374"/>
      <c r="S39" s="374"/>
      <c r="T39" s="375">
        <f t="shared" si="1"/>
        <v>532019000</v>
      </c>
      <c r="U39" s="374">
        <f t="shared" si="36"/>
        <v>699388000</v>
      </c>
      <c r="V39" s="374"/>
      <c r="W39" s="374"/>
      <c r="X39" s="374"/>
      <c r="Y39" s="374"/>
      <c r="Z39" s="374"/>
      <c r="AA39" s="374"/>
      <c r="AB39" s="374"/>
      <c r="AC39" s="374"/>
      <c r="AD39" s="374"/>
      <c r="AE39" s="374"/>
      <c r="AF39" s="374"/>
      <c r="AG39" s="374"/>
      <c r="AH39" s="374"/>
      <c r="AI39" s="374"/>
      <c r="AJ39" s="374"/>
      <c r="AK39" s="374"/>
      <c r="AL39" s="374"/>
      <c r="AM39" s="374"/>
      <c r="AN39" s="374"/>
      <c r="AO39" s="374"/>
      <c r="AP39" s="374"/>
      <c r="AQ39" s="374"/>
      <c r="AR39" s="374"/>
      <c r="AS39" s="374"/>
      <c r="AT39" s="374">
        <f t="shared" si="36"/>
        <v>955000000</v>
      </c>
      <c r="AU39" s="374"/>
      <c r="AV39" s="374"/>
      <c r="AW39" s="374"/>
      <c r="AX39" s="374"/>
      <c r="AY39" s="374"/>
      <c r="AZ39" s="374"/>
      <c r="BA39" s="374"/>
      <c r="BB39" s="374"/>
      <c r="BC39" s="374"/>
      <c r="BD39" s="374"/>
      <c r="BE39" s="374"/>
      <c r="BF39" s="374"/>
      <c r="BG39" s="374"/>
      <c r="BH39" s="374"/>
      <c r="BI39" s="374"/>
      <c r="BJ39" s="374"/>
      <c r="BK39" s="374"/>
      <c r="BL39" s="374"/>
      <c r="BM39" s="374"/>
      <c r="BN39" s="374"/>
      <c r="BO39" s="374"/>
      <c r="BP39" s="374"/>
      <c r="BQ39" s="374"/>
      <c r="BR39" s="374"/>
      <c r="BS39" s="374">
        <f t="shared" si="36"/>
        <v>955000000</v>
      </c>
      <c r="BT39" s="374"/>
      <c r="BU39" s="374"/>
      <c r="BV39" s="374"/>
      <c r="BW39" s="374"/>
      <c r="BX39" s="374"/>
      <c r="BY39" s="374"/>
      <c r="BZ39" s="374"/>
      <c r="CA39" s="374"/>
      <c r="CB39" s="374"/>
      <c r="CC39" s="374"/>
      <c r="CD39" s="374"/>
      <c r="CE39" s="374"/>
      <c r="CF39" s="374"/>
      <c r="CG39" s="374"/>
      <c r="CH39" s="374"/>
      <c r="CI39" s="374"/>
      <c r="CJ39" s="374"/>
      <c r="CK39" s="374"/>
      <c r="CL39" s="374"/>
      <c r="CM39" s="374"/>
      <c r="CN39" s="374"/>
      <c r="CO39" s="374"/>
      <c r="CP39" s="374"/>
      <c r="CQ39" s="374"/>
      <c r="CR39" s="374">
        <f t="shared" ref="CR39:DW39" si="37">+CR35</f>
        <v>411885000</v>
      </c>
      <c r="CS39" s="374"/>
      <c r="CT39" s="374"/>
      <c r="CU39" s="374"/>
      <c r="CV39" s="374"/>
      <c r="CW39" s="374"/>
      <c r="CX39" s="374"/>
      <c r="CY39" s="374"/>
      <c r="CZ39" s="374"/>
      <c r="DA39" s="374"/>
      <c r="DB39" s="374"/>
      <c r="DC39" s="374"/>
      <c r="DD39" s="374"/>
      <c r="DE39" s="374"/>
      <c r="DF39" s="374"/>
      <c r="DG39" s="374"/>
      <c r="DH39" s="374"/>
      <c r="DI39" s="374"/>
      <c r="DJ39" s="374"/>
      <c r="DK39" s="374"/>
      <c r="DL39" s="374"/>
      <c r="DM39" s="374"/>
      <c r="DN39" s="374"/>
      <c r="DO39" s="374"/>
      <c r="DP39" s="374"/>
      <c r="DQ39" s="374"/>
      <c r="DR39" s="374"/>
      <c r="DS39" s="374"/>
      <c r="DT39" s="374"/>
      <c r="DU39" s="374"/>
      <c r="DV39" s="374"/>
      <c r="DW39" s="374">
        <f t="shared" si="37"/>
        <v>328110000</v>
      </c>
      <c r="DX39" s="374">
        <f>+DX35</f>
        <v>519353000</v>
      </c>
      <c r="DY39" s="365">
        <f>+DY35</f>
        <v>532019000</v>
      </c>
      <c r="DZ39" s="365"/>
      <c r="EA39" s="365"/>
      <c r="EB39" s="365"/>
      <c r="EC39" s="361">
        <f t="shared" si="31"/>
        <v>0.82973367326869352</v>
      </c>
      <c r="ED39" s="362">
        <f t="shared" si="30"/>
        <v>0.14526252914945556</v>
      </c>
      <c r="EE39" s="473"/>
      <c r="EF39" s="479"/>
      <c r="EG39" s="479"/>
      <c r="EH39" s="473"/>
      <c r="EI39" s="476"/>
    </row>
    <row r="40" spans="1:142" s="5" customFormat="1" ht="22.5" customHeight="1" x14ac:dyDescent="0.25">
      <c r="A40" s="483"/>
      <c r="B40" s="485">
        <v>6</v>
      </c>
      <c r="C40" s="482" t="s">
        <v>197</v>
      </c>
      <c r="D40" s="483" t="s">
        <v>249</v>
      </c>
      <c r="E40" s="483">
        <v>199</v>
      </c>
      <c r="F40" s="346" t="s">
        <v>95</v>
      </c>
      <c r="G40" s="351">
        <f>+H40+U40+AT40+BS40+CR40</f>
        <v>100</v>
      </c>
      <c r="H40" s="352">
        <v>10</v>
      </c>
      <c r="I40" s="352">
        <f>+H40</f>
        <v>10</v>
      </c>
      <c r="J40" s="352">
        <v>2</v>
      </c>
      <c r="K40" s="352">
        <v>10</v>
      </c>
      <c r="L40" s="352">
        <v>4</v>
      </c>
      <c r="M40" s="352">
        <v>10</v>
      </c>
      <c r="N40" s="352">
        <v>6</v>
      </c>
      <c r="O40" s="352"/>
      <c r="P40" s="352"/>
      <c r="Q40" s="352"/>
      <c r="R40" s="352"/>
      <c r="S40" s="352"/>
      <c r="T40" s="352">
        <f t="shared" si="1"/>
        <v>6</v>
      </c>
      <c r="U40" s="352">
        <v>20</v>
      </c>
      <c r="V40" s="352"/>
      <c r="W40" s="352"/>
      <c r="X40" s="352"/>
      <c r="Y40" s="352"/>
      <c r="Z40" s="352"/>
      <c r="AA40" s="352"/>
      <c r="AB40" s="352"/>
      <c r="AC40" s="352"/>
      <c r="AD40" s="352"/>
      <c r="AE40" s="352"/>
      <c r="AF40" s="352"/>
      <c r="AG40" s="352"/>
      <c r="AH40" s="352"/>
      <c r="AI40" s="352"/>
      <c r="AJ40" s="352"/>
      <c r="AK40" s="352"/>
      <c r="AL40" s="352"/>
      <c r="AM40" s="352"/>
      <c r="AN40" s="352"/>
      <c r="AO40" s="352"/>
      <c r="AP40" s="352"/>
      <c r="AQ40" s="352"/>
      <c r="AR40" s="352"/>
      <c r="AS40" s="352"/>
      <c r="AT40" s="352">
        <v>27</v>
      </c>
      <c r="AU40" s="352"/>
      <c r="AV40" s="352"/>
      <c r="AW40" s="352"/>
      <c r="AX40" s="352"/>
      <c r="AY40" s="352"/>
      <c r="AZ40" s="352"/>
      <c r="BA40" s="352"/>
      <c r="BB40" s="352"/>
      <c r="BC40" s="352"/>
      <c r="BD40" s="352"/>
      <c r="BE40" s="352"/>
      <c r="BF40" s="352"/>
      <c r="BG40" s="352"/>
      <c r="BH40" s="352"/>
      <c r="BI40" s="352"/>
      <c r="BJ40" s="352"/>
      <c r="BK40" s="352"/>
      <c r="BL40" s="352"/>
      <c r="BM40" s="352"/>
      <c r="BN40" s="352"/>
      <c r="BO40" s="352"/>
      <c r="BP40" s="352"/>
      <c r="BQ40" s="352"/>
      <c r="BR40" s="352"/>
      <c r="BS40" s="352">
        <v>27</v>
      </c>
      <c r="BT40" s="352"/>
      <c r="BU40" s="352"/>
      <c r="BV40" s="352"/>
      <c r="BW40" s="352"/>
      <c r="BX40" s="352"/>
      <c r="BY40" s="352"/>
      <c r="BZ40" s="352"/>
      <c r="CA40" s="352"/>
      <c r="CB40" s="352"/>
      <c r="CC40" s="352"/>
      <c r="CD40" s="352"/>
      <c r="CE40" s="352"/>
      <c r="CF40" s="352"/>
      <c r="CG40" s="352"/>
      <c r="CH40" s="352"/>
      <c r="CI40" s="352"/>
      <c r="CJ40" s="352"/>
      <c r="CK40" s="352"/>
      <c r="CL40" s="352"/>
      <c r="CM40" s="352"/>
      <c r="CN40" s="352"/>
      <c r="CO40" s="352"/>
      <c r="CP40" s="352"/>
      <c r="CQ40" s="352"/>
      <c r="CR40" s="352">
        <v>16</v>
      </c>
      <c r="CS40" s="352"/>
      <c r="CT40" s="352"/>
      <c r="CU40" s="352"/>
      <c r="CV40" s="352"/>
      <c r="CW40" s="352"/>
      <c r="CX40" s="352"/>
      <c r="CY40" s="352"/>
      <c r="CZ40" s="352"/>
      <c r="DA40" s="352"/>
      <c r="DB40" s="352"/>
      <c r="DC40" s="352"/>
      <c r="DD40" s="352"/>
      <c r="DE40" s="352"/>
      <c r="DF40" s="352"/>
      <c r="DG40" s="352"/>
      <c r="DH40" s="352"/>
      <c r="DI40" s="352"/>
      <c r="DJ40" s="352"/>
      <c r="DK40" s="352"/>
      <c r="DL40" s="352"/>
      <c r="DM40" s="352"/>
      <c r="DN40" s="352"/>
      <c r="DO40" s="352"/>
      <c r="DP40" s="352"/>
      <c r="DQ40" s="353"/>
      <c r="DR40" s="353"/>
      <c r="DS40" s="353"/>
      <c r="DT40" s="353"/>
      <c r="DU40" s="353"/>
      <c r="DV40" s="353"/>
      <c r="DW40" s="353">
        <v>2</v>
      </c>
      <c r="DX40" s="353">
        <v>4</v>
      </c>
      <c r="DY40" s="352">
        <v>6</v>
      </c>
      <c r="DZ40" s="354"/>
      <c r="EA40" s="354"/>
      <c r="EB40" s="354"/>
      <c r="EC40" s="355">
        <f>DY40/M40</f>
        <v>0.6</v>
      </c>
      <c r="ED40" s="356">
        <f t="shared" ref="ED40:ED45" si="38">DY40/G40</f>
        <v>0.06</v>
      </c>
      <c r="EE40" s="471" t="s">
        <v>379</v>
      </c>
      <c r="EF40" s="477" t="s">
        <v>241</v>
      </c>
      <c r="EG40" s="477" t="s">
        <v>241</v>
      </c>
      <c r="EH40" s="471" t="s">
        <v>298</v>
      </c>
      <c r="EI40" s="474" t="s">
        <v>299</v>
      </c>
    </row>
    <row r="41" spans="1:142" s="5" customFormat="1" ht="22.5" customHeight="1" x14ac:dyDescent="0.25">
      <c r="A41" s="483"/>
      <c r="B41" s="485"/>
      <c r="C41" s="482"/>
      <c r="D41" s="483"/>
      <c r="E41" s="483"/>
      <c r="F41" s="347" t="s">
        <v>6</v>
      </c>
      <c r="G41" s="357">
        <f>M41+AT41+BS41+CR41+U41</f>
        <v>1897794000</v>
      </c>
      <c r="H41" s="76">
        <v>120000000</v>
      </c>
      <c r="I41" s="76">
        <f>+H41</f>
        <v>120000000</v>
      </c>
      <c r="J41" s="76">
        <v>0</v>
      </c>
      <c r="K41" s="76">
        <v>104955000</v>
      </c>
      <c r="L41" s="76">
        <v>90696000</v>
      </c>
      <c r="M41" s="76">
        <v>104955000</v>
      </c>
      <c r="N41" s="336">
        <v>90696000</v>
      </c>
      <c r="O41" s="76"/>
      <c r="P41" s="76"/>
      <c r="Q41" s="76"/>
      <c r="R41" s="76"/>
      <c r="S41" s="76"/>
      <c r="T41" s="114">
        <f t="shared" si="1"/>
        <v>90696000</v>
      </c>
      <c r="U41" s="76">
        <v>349839000</v>
      </c>
      <c r="V41" s="76"/>
      <c r="W41" s="76"/>
      <c r="X41" s="76"/>
      <c r="Y41" s="76"/>
      <c r="Z41" s="76"/>
      <c r="AA41" s="76"/>
      <c r="AB41" s="76"/>
      <c r="AC41" s="76"/>
      <c r="AD41" s="76"/>
      <c r="AE41" s="76"/>
      <c r="AF41" s="76"/>
      <c r="AG41" s="76"/>
      <c r="AH41" s="76"/>
      <c r="AI41" s="76"/>
      <c r="AJ41" s="76"/>
      <c r="AK41" s="76"/>
      <c r="AL41" s="76"/>
      <c r="AM41" s="76"/>
      <c r="AN41" s="76"/>
      <c r="AO41" s="76"/>
      <c r="AP41" s="76"/>
      <c r="AQ41" s="76"/>
      <c r="AR41" s="76"/>
      <c r="AS41" s="76"/>
      <c r="AT41" s="76">
        <v>565000000</v>
      </c>
      <c r="AU41" s="76"/>
      <c r="AV41" s="76"/>
      <c r="AW41" s="76"/>
      <c r="AX41" s="76"/>
      <c r="AY41" s="76"/>
      <c r="AZ41" s="76"/>
      <c r="BA41" s="76"/>
      <c r="BB41" s="76"/>
      <c r="BC41" s="76"/>
      <c r="BD41" s="76"/>
      <c r="BE41" s="76"/>
      <c r="BF41" s="76"/>
      <c r="BG41" s="76"/>
      <c r="BH41" s="76"/>
      <c r="BI41" s="76"/>
      <c r="BJ41" s="76"/>
      <c r="BK41" s="76"/>
      <c r="BL41" s="76"/>
      <c r="BM41" s="76"/>
      <c r="BN41" s="76"/>
      <c r="BO41" s="76"/>
      <c r="BP41" s="76"/>
      <c r="BQ41" s="76"/>
      <c r="BR41" s="76"/>
      <c r="BS41" s="76">
        <v>565000000</v>
      </c>
      <c r="BT41" s="76"/>
      <c r="BU41" s="76"/>
      <c r="BV41" s="76"/>
      <c r="BW41" s="76"/>
      <c r="BX41" s="76"/>
      <c r="BY41" s="76"/>
      <c r="BZ41" s="76"/>
      <c r="CA41" s="76"/>
      <c r="CB41" s="76"/>
      <c r="CC41" s="76"/>
      <c r="CD41" s="76"/>
      <c r="CE41" s="76"/>
      <c r="CF41" s="76"/>
      <c r="CG41" s="76"/>
      <c r="CH41" s="76"/>
      <c r="CI41" s="76"/>
      <c r="CJ41" s="76"/>
      <c r="CK41" s="76"/>
      <c r="CL41" s="76"/>
      <c r="CM41" s="76"/>
      <c r="CN41" s="76"/>
      <c r="CO41" s="76"/>
      <c r="CP41" s="76"/>
      <c r="CQ41" s="76"/>
      <c r="CR41" s="76">
        <v>313000000</v>
      </c>
      <c r="CS41" s="76"/>
      <c r="CT41" s="76"/>
      <c r="CU41" s="76"/>
      <c r="CV41" s="76"/>
      <c r="CW41" s="76"/>
      <c r="CX41" s="76"/>
      <c r="CY41" s="76"/>
      <c r="CZ41" s="76"/>
      <c r="DA41" s="76"/>
      <c r="DB41" s="76"/>
      <c r="DC41" s="76"/>
      <c r="DD41" s="76"/>
      <c r="DE41" s="76"/>
      <c r="DF41" s="76"/>
      <c r="DG41" s="76"/>
      <c r="DH41" s="76"/>
      <c r="DI41" s="76"/>
      <c r="DJ41" s="76"/>
      <c r="DK41" s="76"/>
      <c r="DL41" s="76"/>
      <c r="DM41" s="76"/>
      <c r="DN41" s="76"/>
      <c r="DO41" s="76"/>
      <c r="DP41" s="76"/>
      <c r="DQ41" s="76"/>
      <c r="DR41" s="76"/>
      <c r="DS41" s="76"/>
      <c r="DT41" s="76"/>
      <c r="DU41" s="76"/>
      <c r="DV41" s="76"/>
      <c r="DW41" s="76">
        <v>0</v>
      </c>
      <c r="DX41" s="76">
        <v>90696000</v>
      </c>
      <c r="DY41" s="336">
        <v>90696000</v>
      </c>
      <c r="DZ41" s="19"/>
      <c r="EA41" s="19"/>
      <c r="EB41" s="19"/>
      <c r="EC41" s="339">
        <f t="shared" ref="EC41:EC45" si="39">DY41/M41</f>
        <v>0.86414177504644851</v>
      </c>
      <c r="ED41" s="340">
        <f t="shared" si="38"/>
        <v>4.7790223807220381E-2</v>
      </c>
      <c r="EE41" s="472"/>
      <c r="EF41" s="478"/>
      <c r="EG41" s="478"/>
      <c r="EH41" s="472"/>
      <c r="EI41" s="475"/>
      <c r="EK41" s="271"/>
      <c r="EL41" s="271"/>
    </row>
    <row r="42" spans="1:142" s="5" customFormat="1" ht="22.5" customHeight="1" x14ac:dyDescent="0.25">
      <c r="A42" s="483"/>
      <c r="B42" s="485"/>
      <c r="C42" s="482"/>
      <c r="D42" s="483"/>
      <c r="E42" s="483"/>
      <c r="F42" s="346" t="s">
        <v>96</v>
      </c>
      <c r="G42" s="358"/>
      <c r="H42" s="221"/>
      <c r="I42" s="221"/>
      <c r="J42" s="221"/>
      <c r="K42" s="221"/>
      <c r="L42" s="221"/>
      <c r="M42" s="221"/>
      <c r="N42" s="221"/>
      <c r="O42" s="221"/>
      <c r="P42" s="221"/>
      <c r="Q42" s="221"/>
      <c r="R42" s="221"/>
      <c r="S42" s="221"/>
      <c r="T42" s="114">
        <f t="shared" si="1"/>
        <v>0</v>
      </c>
      <c r="U42" s="221"/>
      <c r="V42" s="221"/>
      <c r="W42" s="221"/>
      <c r="X42" s="221"/>
      <c r="Y42" s="221"/>
      <c r="Z42" s="221"/>
      <c r="AA42" s="221"/>
      <c r="AB42" s="221"/>
      <c r="AC42" s="221"/>
      <c r="AD42" s="221"/>
      <c r="AE42" s="221"/>
      <c r="AF42" s="221"/>
      <c r="AG42" s="221"/>
      <c r="AH42" s="221"/>
      <c r="AI42" s="221"/>
      <c r="AJ42" s="221"/>
      <c r="AK42" s="221"/>
      <c r="AL42" s="221"/>
      <c r="AM42" s="221"/>
      <c r="AN42" s="221"/>
      <c r="AO42" s="221"/>
      <c r="AP42" s="221"/>
      <c r="AQ42" s="221"/>
      <c r="AR42" s="221"/>
      <c r="AS42" s="221"/>
      <c r="AT42" s="221"/>
      <c r="AU42" s="221"/>
      <c r="AV42" s="221"/>
      <c r="AW42" s="221"/>
      <c r="AX42" s="221"/>
      <c r="AY42" s="221"/>
      <c r="AZ42" s="221"/>
      <c r="BA42" s="221"/>
      <c r="BB42" s="221"/>
      <c r="BC42" s="221"/>
      <c r="BD42" s="221"/>
      <c r="BE42" s="221"/>
      <c r="BF42" s="221"/>
      <c r="BG42" s="221"/>
      <c r="BH42" s="221"/>
      <c r="BI42" s="221"/>
      <c r="BJ42" s="221"/>
      <c r="BK42" s="221"/>
      <c r="BL42" s="221"/>
      <c r="BM42" s="221"/>
      <c r="BN42" s="221"/>
      <c r="BO42" s="221"/>
      <c r="BP42" s="221"/>
      <c r="BQ42" s="221"/>
      <c r="BR42" s="221"/>
      <c r="BS42" s="221"/>
      <c r="BT42" s="221"/>
      <c r="BU42" s="221"/>
      <c r="BV42" s="221"/>
      <c r="BW42" s="221"/>
      <c r="BX42" s="221"/>
      <c r="BY42" s="221"/>
      <c r="BZ42" s="221"/>
      <c r="CA42" s="221"/>
      <c r="CB42" s="221"/>
      <c r="CC42" s="221"/>
      <c r="CD42" s="221"/>
      <c r="CE42" s="221"/>
      <c r="CF42" s="221"/>
      <c r="CG42" s="221"/>
      <c r="CH42" s="221"/>
      <c r="CI42" s="221"/>
      <c r="CJ42" s="221"/>
      <c r="CK42" s="221"/>
      <c r="CL42" s="221"/>
      <c r="CM42" s="221"/>
      <c r="CN42" s="221"/>
      <c r="CO42" s="221"/>
      <c r="CP42" s="221"/>
      <c r="CQ42" s="221"/>
      <c r="CR42" s="221"/>
      <c r="CS42" s="221"/>
      <c r="CT42" s="221"/>
      <c r="CU42" s="221"/>
      <c r="CV42" s="221"/>
      <c r="CW42" s="221"/>
      <c r="CX42" s="221"/>
      <c r="CY42" s="221"/>
      <c r="CZ42" s="221"/>
      <c r="DA42" s="221"/>
      <c r="DB42" s="221"/>
      <c r="DC42" s="221"/>
      <c r="DD42" s="221"/>
      <c r="DE42" s="221"/>
      <c r="DF42" s="221"/>
      <c r="DG42" s="221"/>
      <c r="DH42" s="221"/>
      <c r="DI42" s="221"/>
      <c r="DJ42" s="221"/>
      <c r="DK42" s="221"/>
      <c r="DL42" s="221"/>
      <c r="DM42" s="221"/>
      <c r="DN42" s="221"/>
      <c r="DO42" s="221"/>
      <c r="DP42" s="221"/>
      <c r="DQ42" s="116"/>
      <c r="DR42" s="116"/>
      <c r="DS42" s="116"/>
      <c r="DT42" s="116"/>
      <c r="DU42" s="116"/>
      <c r="DV42" s="116"/>
      <c r="DW42" s="116"/>
      <c r="DX42" s="116"/>
      <c r="DY42" s="221"/>
      <c r="DZ42" s="19"/>
      <c r="EA42" s="19"/>
      <c r="EB42" s="116"/>
      <c r="EC42" s="339" t="e">
        <f t="shared" si="39"/>
        <v>#DIV/0!</v>
      </c>
      <c r="ED42" s="340" t="e">
        <f t="shared" si="38"/>
        <v>#DIV/0!</v>
      </c>
      <c r="EE42" s="472"/>
      <c r="EF42" s="478"/>
      <c r="EG42" s="478"/>
      <c r="EH42" s="472"/>
      <c r="EI42" s="475"/>
    </row>
    <row r="43" spans="1:142" s="5" customFormat="1" ht="22.5" customHeight="1" x14ac:dyDescent="0.25">
      <c r="A43" s="483"/>
      <c r="B43" s="485"/>
      <c r="C43" s="482"/>
      <c r="D43" s="483"/>
      <c r="E43" s="483"/>
      <c r="F43" s="347" t="s">
        <v>7</v>
      </c>
      <c r="G43" s="364"/>
      <c r="H43" s="223"/>
      <c r="I43" s="223"/>
      <c r="J43" s="223"/>
      <c r="K43" s="223"/>
      <c r="L43" s="223"/>
      <c r="M43" s="223"/>
      <c r="N43" s="223"/>
      <c r="O43" s="223"/>
      <c r="P43" s="223"/>
      <c r="Q43" s="223"/>
      <c r="R43" s="223"/>
      <c r="S43" s="223"/>
      <c r="T43" s="114">
        <f t="shared" si="1"/>
        <v>0</v>
      </c>
      <c r="U43" s="223"/>
      <c r="V43" s="223"/>
      <c r="W43" s="223"/>
      <c r="X43" s="223"/>
      <c r="Y43" s="223"/>
      <c r="Z43" s="223"/>
      <c r="AA43" s="223"/>
      <c r="AB43" s="223"/>
      <c r="AC43" s="223"/>
      <c r="AD43" s="223"/>
      <c r="AE43" s="223"/>
      <c r="AF43" s="223"/>
      <c r="AG43" s="223"/>
      <c r="AH43" s="223"/>
      <c r="AI43" s="223"/>
      <c r="AJ43" s="223"/>
      <c r="AK43" s="223"/>
      <c r="AL43" s="223"/>
      <c r="AM43" s="223"/>
      <c r="AN43" s="223"/>
      <c r="AO43" s="223"/>
      <c r="AP43" s="223"/>
      <c r="AQ43" s="223"/>
      <c r="AR43" s="223"/>
      <c r="AS43" s="223"/>
      <c r="AT43" s="223"/>
      <c r="AU43" s="223"/>
      <c r="AV43" s="223"/>
      <c r="AW43" s="223"/>
      <c r="AX43" s="223"/>
      <c r="AY43" s="223"/>
      <c r="AZ43" s="223"/>
      <c r="BA43" s="223"/>
      <c r="BB43" s="223"/>
      <c r="BC43" s="223"/>
      <c r="BD43" s="223"/>
      <c r="BE43" s="223"/>
      <c r="BF43" s="223"/>
      <c r="BG43" s="223"/>
      <c r="BH43" s="223"/>
      <c r="BI43" s="223"/>
      <c r="BJ43" s="223"/>
      <c r="BK43" s="223"/>
      <c r="BL43" s="223"/>
      <c r="BM43" s="223"/>
      <c r="BN43" s="223"/>
      <c r="BO43" s="223"/>
      <c r="BP43" s="223"/>
      <c r="BQ43" s="223"/>
      <c r="BR43" s="223"/>
      <c r="BS43" s="223"/>
      <c r="BT43" s="223"/>
      <c r="BU43" s="223"/>
      <c r="BV43" s="223"/>
      <c r="BW43" s="223"/>
      <c r="BX43" s="223"/>
      <c r="BY43" s="223"/>
      <c r="BZ43" s="223"/>
      <c r="CA43" s="223"/>
      <c r="CB43" s="223"/>
      <c r="CC43" s="223"/>
      <c r="CD43" s="223"/>
      <c r="CE43" s="223"/>
      <c r="CF43" s="223"/>
      <c r="CG43" s="223"/>
      <c r="CH43" s="223"/>
      <c r="CI43" s="223"/>
      <c r="CJ43" s="223"/>
      <c r="CK43" s="223"/>
      <c r="CL43" s="223"/>
      <c r="CM43" s="223"/>
      <c r="CN43" s="223"/>
      <c r="CO43" s="223"/>
      <c r="CP43" s="223"/>
      <c r="CQ43" s="223"/>
      <c r="CR43" s="223"/>
      <c r="CS43" s="223"/>
      <c r="CT43" s="223"/>
      <c r="CU43" s="223"/>
      <c r="CV43" s="223"/>
      <c r="CW43" s="223"/>
      <c r="CX43" s="223"/>
      <c r="CY43" s="223"/>
      <c r="CZ43" s="223"/>
      <c r="DA43" s="223"/>
      <c r="DB43" s="223"/>
      <c r="DC43" s="223"/>
      <c r="DD43" s="223"/>
      <c r="DE43" s="223"/>
      <c r="DF43" s="223"/>
      <c r="DG43" s="223"/>
      <c r="DH43" s="223"/>
      <c r="DI43" s="223"/>
      <c r="DJ43" s="223"/>
      <c r="DK43" s="223"/>
      <c r="DL43" s="223"/>
      <c r="DM43" s="223"/>
      <c r="DN43" s="223"/>
      <c r="DO43" s="223"/>
      <c r="DP43" s="223"/>
      <c r="DQ43" s="76"/>
      <c r="DR43" s="76"/>
      <c r="DS43" s="76"/>
      <c r="DT43" s="76"/>
      <c r="DU43" s="76"/>
      <c r="DV43" s="76"/>
      <c r="DW43" s="76"/>
      <c r="DX43" s="76"/>
      <c r="DY43" s="223"/>
      <c r="DZ43" s="76"/>
      <c r="EA43" s="76"/>
      <c r="EB43" s="76"/>
      <c r="EC43" s="339" t="e">
        <f t="shared" si="39"/>
        <v>#DIV/0!</v>
      </c>
      <c r="ED43" s="340" t="e">
        <f t="shared" si="38"/>
        <v>#DIV/0!</v>
      </c>
      <c r="EE43" s="472"/>
      <c r="EF43" s="478"/>
      <c r="EG43" s="478"/>
      <c r="EH43" s="472"/>
      <c r="EI43" s="475"/>
    </row>
    <row r="44" spans="1:142" s="5" customFormat="1" ht="22.5" customHeight="1" x14ac:dyDescent="0.25">
      <c r="A44" s="483"/>
      <c r="B44" s="485"/>
      <c r="C44" s="482"/>
      <c r="D44" s="483"/>
      <c r="E44" s="483"/>
      <c r="F44" s="346" t="s">
        <v>97</v>
      </c>
      <c r="G44" s="359">
        <f t="shared" ref="G44:I45" si="40">+G40</f>
        <v>100</v>
      </c>
      <c r="H44" s="222">
        <f t="shared" si="40"/>
        <v>10</v>
      </c>
      <c r="I44" s="222">
        <f t="shared" si="40"/>
        <v>10</v>
      </c>
      <c r="J44" s="222">
        <f t="shared" ref="J44" si="41">+J40</f>
        <v>2</v>
      </c>
      <c r="K44" s="222">
        <v>10</v>
      </c>
      <c r="L44" s="222">
        <f t="shared" ref="L44:BS44" si="42">+L40</f>
        <v>4</v>
      </c>
      <c r="M44" s="222">
        <v>10</v>
      </c>
      <c r="N44" s="222">
        <v>6</v>
      </c>
      <c r="O44" s="222"/>
      <c r="P44" s="222"/>
      <c r="Q44" s="222"/>
      <c r="R44" s="222"/>
      <c r="S44" s="222"/>
      <c r="T44" s="114">
        <f t="shared" si="1"/>
        <v>6</v>
      </c>
      <c r="U44" s="222">
        <f t="shared" si="42"/>
        <v>20</v>
      </c>
      <c r="V44" s="222"/>
      <c r="W44" s="222"/>
      <c r="X44" s="222"/>
      <c r="Y44" s="222"/>
      <c r="Z44" s="222"/>
      <c r="AA44" s="222"/>
      <c r="AB44" s="222"/>
      <c r="AC44" s="222"/>
      <c r="AD44" s="222"/>
      <c r="AE44" s="222"/>
      <c r="AF44" s="222"/>
      <c r="AG44" s="222"/>
      <c r="AH44" s="222"/>
      <c r="AI44" s="222"/>
      <c r="AJ44" s="222"/>
      <c r="AK44" s="222"/>
      <c r="AL44" s="222"/>
      <c r="AM44" s="222"/>
      <c r="AN44" s="222"/>
      <c r="AO44" s="222"/>
      <c r="AP44" s="222"/>
      <c r="AQ44" s="222"/>
      <c r="AR44" s="222"/>
      <c r="AS44" s="222"/>
      <c r="AT44" s="222">
        <f t="shared" si="42"/>
        <v>27</v>
      </c>
      <c r="AU44" s="222"/>
      <c r="AV44" s="222"/>
      <c r="AW44" s="222"/>
      <c r="AX44" s="222"/>
      <c r="AY44" s="222"/>
      <c r="AZ44" s="222"/>
      <c r="BA44" s="222"/>
      <c r="BB44" s="222"/>
      <c r="BC44" s="222"/>
      <c r="BD44" s="222"/>
      <c r="BE44" s="222"/>
      <c r="BF44" s="222"/>
      <c r="BG44" s="222"/>
      <c r="BH44" s="222"/>
      <c r="BI44" s="222"/>
      <c r="BJ44" s="222"/>
      <c r="BK44" s="222"/>
      <c r="BL44" s="222"/>
      <c r="BM44" s="222"/>
      <c r="BN44" s="222"/>
      <c r="BO44" s="222"/>
      <c r="BP44" s="222"/>
      <c r="BQ44" s="222"/>
      <c r="BR44" s="222"/>
      <c r="BS44" s="222">
        <f t="shared" si="42"/>
        <v>27</v>
      </c>
      <c r="BT44" s="222"/>
      <c r="BU44" s="222"/>
      <c r="BV44" s="222"/>
      <c r="BW44" s="222"/>
      <c r="BX44" s="222"/>
      <c r="BY44" s="222"/>
      <c r="BZ44" s="222"/>
      <c r="CA44" s="222"/>
      <c r="CB44" s="222"/>
      <c r="CC44" s="222"/>
      <c r="CD44" s="222"/>
      <c r="CE44" s="222"/>
      <c r="CF44" s="222"/>
      <c r="CG44" s="222"/>
      <c r="CH44" s="222"/>
      <c r="CI44" s="222"/>
      <c r="CJ44" s="222"/>
      <c r="CK44" s="222"/>
      <c r="CL44" s="222"/>
      <c r="CM44" s="222"/>
      <c r="CN44" s="222"/>
      <c r="CO44" s="222"/>
      <c r="CP44" s="222"/>
      <c r="CQ44" s="222"/>
      <c r="CR44" s="222">
        <f t="shared" ref="CR44:DW44" si="43">+CR40</f>
        <v>16</v>
      </c>
      <c r="CS44" s="222"/>
      <c r="CT44" s="222"/>
      <c r="CU44" s="222"/>
      <c r="CV44" s="222"/>
      <c r="CW44" s="222"/>
      <c r="CX44" s="222"/>
      <c r="CY44" s="222"/>
      <c r="CZ44" s="222"/>
      <c r="DA44" s="222"/>
      <c r="DB44" s="222"/>
      <c r="DC44" s="222"/>
      <c r="DD44" s="222"/>
      <c r="DE44" s="222"/>
      <c r="DF44" s="222"/>
      <c r="DG44" s="222"/>
      <c r="DH44" s="222"/>
      <c r="DI44" s="222"/>
      <c r="DJ44" s="222"/>
      <c r="DK44" s="222"/>
      <c r="DL44" s="222"/>
      <c r="DM44" s="222"/>
      <c r="DN44" s="222"/>
      <c r="DO44" s="222"/>
      <c r="DP44" s="222"/>
      <c r="DQ44" s="222"/>
      <c r="DR44" s="222"/>
      <c r="DS44" s="222"/>
      <c r="DT44" s="222"/>
      <c r="DU44" s="222"/>
      <c r="DV44" s="222"/>
      <c r="DW44" s="222">
        <f t="shared" si="43"/>
        <v>2</v>
      </c>
      <c r="DX44" s="116">
        <f>+DX40</f>
        <v>4</v>
      </c>
      <c r="DY44" s="222">
        <v>6</v>
      </c>
      <c r="DZ44" s="19"/>
      <c r="EA44" s="19"/>
      <c r="EB44" s="19"/>
      <c r="EC44" s="339">
        <f t="shared" si="39"/>
        <v>0.6</v>
      </c>
      <c r="ED44" s="340">
        <f t="shared" si="38"/>
        <v>0.06</v>
      </c>
      <c r="EE44" s="472"/>
      <c r="EF44" s="478"/>
      <c r="EG44" s="478"/>
      <c r="EH44" s="472"/>
      <c r="EI44" s="475"/>
    </row>
    <row r="45" spans="1:142" s="120" customFormat="1" ht="22.5" customHeight="1" thickBot="1" x14ac:dyDescent="0.3">
      <c r="A45" s="483"/>
      <c r="B45" s="485"/>
      <c r="C45" s="482"/>
      <c r="D45" s="483"/>
      <c r="E45" s="483"/>
      <c r="F45" s="348" t="s">
        <v>100</v>
      </c>
      <c r="G45" s="373">
        <f t="shared" si="40"/>
        <v>1897794000</v>
      </c>
      <c r="H45" s="374">
        <f t="shared" si="40"/>
        <v>120000000</v>
      </c>
      <c r="I45" s="360">
        <f t="shared" si="40"/>
        <v>120000000</v>
      </c>
      <c r="J45" s="360">
        <f t="shared" ref="J45" si="44">+J41</f>
        <v>0</v>
      </c>
      <c r="K45" s="360">
        <v>104955000</v>
      </c>
      <c r="L45" s="360">
        <f t="shared" ref="L45:BS45" si="45">+L41</f>
        <v>90696000</v>
      </c>
      <c r="M45" s="360">
        <v>104955000</v>
      </c>
      <c r="N45" s="360">
        <f>+N41</f>
        <v>90696000</v>
      </c>
      <c r="O45" s="360"/>
      <c r="P45" s="360"/>
      <c r="Q45" s="360"/>
      <c r="R45" s="360"/>
      <c r="S45" s="360"/>
      <c r="T45" s="375">
        <f t="shared" si="1"/>
        <v>90696000</v>
      </c>
      <c r="U45" s="360">
        <f t="shared" si="45"/>
        <v>349839000</v>
      </c>
      <c r="V45" s="360"/>
      <c r="W45" s="360"/>
      <c r="X45" s="360"/>
      <c r="Y45" s="360"/>
      <c r="Z45" s="360"/>
      <c r="AA45" s="360"/>
      <c r="AB45" s="360"/>
      <c r="AC45" s="360"/>
      <c r="AD45" s="360"/>
      <c r="AE45" s="360"/>
      <c r="AF45" s="360"/>
      <c r="AG45" s="360"/>
      <c r="AH45" s="360"/>
      <c r="AI45" s="360"/>
      <c r="AJ45" s="360"/>
      <c r="AK45" s="360"/>
      <c r="AL45" s="360"/>
      <c r="AM45" s="360"/>
      <c r="AN45" s="360"/>
      <c r="AO45" s="360"/>
      <c r="AP45" s="360"/>
      <c r="AQ45" s="360"/>
      <c r="AR45" s="360"/>
      <c r="AS45" s="360"/>
      <c r="AT45" s="360">
        <f t="shared" si="45"/>
        <v>565000000</v>
      </c>
      <c r="AU45" s="360"/>
      <c r="AV45" s="360"/>
      <c r="AW45" s="360"/>
      <c r="AX45" s="360"/>
      <c r="AY45" s="360"/>
      <c r="AZ45" s="360"/>
      <c r="BA45" s="360"/>
      <c r="BB45" s="360"/>
      <c r="BC45" s="360"/>
      <c r="BD45" s="360"/>
      <c r="BE45" s="360"/>
      <c r="BF45" s="360"/>
      <c r="BG45" s="360"/>
      <c r="BH45" s="360"/>
      <c r="BI45" s="360"/>
      <c r="BJ45" s="360"/>
      <c r="BK45" s="360"/>
      <c r="BL45" s="360"/>
      <c r="BM45" s="360"/>
      <c r="BN45" s="360"/>
      <c r="BO45" s="360"/>
      <c r="BP45" s="360"/>
      <c r="BQ45" s="360"/>
      <c r="BR45" s="360"/>
      <c r="BS45" s="360">
        <f t="shared" si="45"/>
        <v>565000000</v>
      </c>
      <c r="BT45" s="360"/>
      <c r="BU45" s="360"/>
      <c r="BV45" s="360"/>
      <c r="BW45" s="360"/>
      <c r="BX45" s="360"/>
      <c r="BY45" s="360"/>
      <c r="BZ45" s="360"/>
      <c r="CA45" s="360"/>
      <c r="CB45" s="360"/>
      <c r="CC45" s="360"/>
      <c r="CD45" s="360"/>
      <c r="CE45" s="360"/>
      <c r="CF45" s="360"/>
      <c r="CG45" s="360"/>
      <c r="CH45" s="360"/>
      <c r="CI45" s="360"/>
      <c r="CJ45" s="360"/>
      <c r="CK45" s="360"/>
      <c r="CL45" s="360"/>
      <c r="CM45" s="360"/>
      <c r="CN45" s="360"/>
      <c r="CO45" s="360"/>
      <c r="CP45" s="360"/>
      <c r="CQ45" s="360"/>
      <c r="CR45" s="360">
        <f t="shared" ref="CR45:DW45" si="46">+CR41</f>
        <v>313000000</v>
      </c>
      <c r="CS45" s="360"/>
      <c r="CT45" s="360"/>
      <c r="CU45" s="360"/>
      <c r="CV45" s="360"/>
      <c r="CW45" s="360"/>
      <c r="CX45" s="360"/>
      <c r="CY45" s="360"/>
      <c r="CZ45" s="360"/>
      <c r="DA45" s="360"/>
      <c r="DB45" s="360"/>
      <c r="DC45" s="360"/>
      <c r="DD45" s="360"/>
      <c r="DE45" s="360"/>
      <c r="DF45" s="360"/>
      <c r="DG45" s="360"/>
      <c r="DH45" s="360"/>
      <c r="DI45" s="360"/>
      <c r="DJ45" s="360"/>
      <c r="DK45" s="360"/>
      <c r="DL45" s="360"/>
      <c r="DM45" s="360"/>
      <c r="DN45" s="360"/>
      <c r="DO45" s="360"/>
      <c r="DP45" s="360"/>
      <c r="DQ45" s="360"/>
      <c r="DR45" s="360"/>
      <c r="DS45" s="360"/>
      <c r="DT45" s="360"/>
      <c r="DU45" s="360"/>
      <c r="DV45" s="360"/>
      <c r="DW45" s="360">
        <f t="shared" si="46"/>
        <v>0</v>
      </c>
      <c r="DX45" s="360">
        <f>+DX41</f>
        <v>90696000</v>
      </c>
      <c r="DY45" s="360">
        <f>+DY41</f>
        <v>90696000</v>
      </c>
      <c r="DZ45" s="365"/>
      <c r="EA45" s="365"/>
      <c r="EB45" s="365"/>
      <c r="EC45" s="361">
        <f t="shared" si="39"/>
        <v>0.86414177504644851</v>
      </c>
      <c r="ED45" s="362">
        <f t="shared" si="38"/>
        <v>4.7790223807220381E-2</v>
      </c>
      <c r="EE45" s="473"/>
      <c r="EF45" s="479"/>
      <c r="EG45" s="479"/>
      <c r="EH45" s="473"/>
      <c r="EI45" s="476"/>
    </row>
    <row r="46" spans="1:142" s="5" customFormat="1" ht="22.5" customHeight="1" x14ac:dyDescent="0.25">
      <c r="A46" s="483"/>
      <c r="B46" s="485">
        <v>7</v>
      </c>
      <c r="C46" s="482" t="s">
        <v>198</v>
      </c>
      <c r="D46" s="483" t="s">
        <v>249</v>
      </c>
      <c r="E46" s="483">
        <v>199</v>
      </c>
      <c r="F46" s="346" t="s">
        <v>95</v>
      </c>
      <c r="G46" s="351">
        <f>+H46+U46+AT46+BS46+CR46</f>
        <v>6</v>
      </c>
      <c r="H46" s="370">
        <v>0.5</v>
      </c>
      <c r="I46" s="370">
        <f>+H46</f>
        <v>0.5</v>
      </c>
      <c r="J46" s="366">
        <v>0.05</v>
      </c>
      <c r="K46" s="370">
        <v>0.5</v>
      </c>
      <c r="L46" s="367">
        <v>0.1</v>
      </c>
      <c r="M46" s="370">
        <v>0.5</v>
      </c>
      <c r="N46" s="366">
        <v>0.15</v>
      </c>
      <c r="O46" s="366"/>
      <c r="P46" s="366"/>
      <c r="Q46" s="366"/>
      <c r="R46" s="366"/>
      <c r="S46" s="366"/>
      <c r="T46" s="366">
        <f t="shared" si="1"/>
        <v>0.15</v>
      </c>
      <c r="U46" s="366">
        <v>0.6</v>
      </c>
      <c r="V46" s="366"/>
      <c r="W46" s="366"/>
      <c r="X46" s="366"/>
      <c r="Y46" s="366"/>
      <c r="Z46" s="366"/>
      <c r="AA46" s="366"/>
      <c r="AB46" s="366"/>
      <c r="AC46" s="366"/>
      <c r="AD46" s="366"/>
      <c r="AE46" s="366"/>
      <c r="AF46" s="366"/>
      <c r="AG46" s="366"/>
      <c r="AH46" s="366"/>
      <c r="AI46" s="366"/>
      <c r="AJ46" s="366"/>
      <c r="AK46" s="366"/>
      <c r="AL46" s="366"/>
      <c r="AM46" s="366"/>
      <c r="AN46" s="366"/>
      <c r="AO46" s="366"/>
      <c r="AP46" s="366"/>
      <c r="AQ46" s="366"/>
      <c r="AR46" s="366"/>
      <c r="AS46" s="366"/>
      <c r="AT46" s="366">
        <v>2.2000000000000002</v>
      </c>
      <c r="AU46" s="366"/>
      <c r="AV46" s="366"/>
      <c r="AW46" s="366"/>
      <c r="AX46" s="366"/>
      <c r="AY46" s="366"/>
      <c r="AZ46" s="366"/>
      <c r="BA46" s="366"/>
      <c r="BB46" s="366"/>
      <c r="BC46" s="366"/>
      <c r="BD46" s="366"/>
      <c r="BE46" s="366"/>
      <c r="BF46" s="366"/>
      <c r="BG46" s="366"/>
      <c r="BH46" s="366"/>
      <c r="BI46" s="366"/>
      <c r="BJ46" s="366"/>
      <c r="BK46" s="366"/>
      <c r="BL46" s="366"/>
      <c r="BM46" s="366"/>
      <c r="BN46" s="366"/>
      <c r="BO46" s="366"/>
      <c r="BP46" s="366"/>
      <c r="BQ46" s="366"/>
      <c r="BR46" s="366"/>
      <c r="BS46" s="366">
        <v>2.2000000000000002</v>
      </c>
      <c r="BT46" s="366"/>
      <c r="BU46" s="366"/>
      <c r="BV46" s="366"/>
      <c r="BW46" s="366"/>
      <c r="BX46" s="366"/>
      <c r="BY46" s="366"/>
      <c r="BZ46" s="366"/>
      <c r="CA46" s="366"/>
      <c r="CB46" s="366"/>
      <c r="CC46" s="366"/>
      <c r="CD46" s="366"/>
      <c r="CE46" s="366"/>
      <c r="CF46" s="366"/>
      <c r="CG46" s="366"/>
      <c r="CH46" s="366"/>
      <c r="CI46" s="366"/>
      <c r="CJ46" s="366"/>
      <c r="CK46" s="366"/>
      <c r="CL46" s="366"/>
      <c r="CM46" s="366"/>
      <c r="CN46" s="366"/>
      <c r="CO46" s="366"/>
      <c r="CP46" s="366"/>
      <c r="CQ46" s="366"/>
      <c r="CR46" s="366">
        <v>0.5</v>
      </c>
      <c r="CS46" s="366"/>
      <c r="CT46" s="366"/>
      <c r="CU46" s="366"/>
      <c r="CV46" s="366"/>
      <c r="CW46" s="366"/>
      <c r="CX46" s="366"/>
      <c r="CY46" s="366"/>
      <c r="CZ46" s="366"/>
      <c r="DA46" s="366"/>
      <c r="DB46" s="366"/>
      <c r="DC46" s="366"/>
      <c r="DD46" s="366"/>
      <c r="DE46" s="366"/>
      <c r="DF46" s="366"/>
      <c r="DG46" s="366"/>
      <c r="DH46" s="366"/>
      <c r="DI46" s="366"/>
      <c r="DJ46" s="366"/>
      <c r="DK46" s="366"/>
      <c r="DL46" s="366"/>
      <c r="DM46" s="366"/>
      <c r="DN46" s="366"/>
      <c r="DO46" s="366"/>
      <c r="DP46" s="366"/>
      <c r="DQ46" s="371"/>
      <c r="DR46" s="371"/>
      <c r="DS46" s="371"/>
      <c r="DT46" s="371"/>
      <c r="DU46" s="371"/>
      <c r="DV46" s="371"/>
      <c r="DW46" s="366">
        <v>0.05</v>
      </c>
      <c r="DX46" s="353">
        <v>0.1</v>
      </c>
      <c r="DY46" s="366">
        <v>0.15</v>
      </c>
      <c r="DZ46" s="354"/>
      <c r="EA46" s="354"/>
      <c r="EB46" s="354"/>
      <c r="EC46" s="355">
        <f>DY46/M46</f>
        <v>0.3</v>
      </c>
      <c r="ED46" s="356">
        <f t="shared" ref="ED46:ED51" si="47">DY46/G46</f>
        <v>2.4999999999999998E-2</v>
      </c>
      <c r="EE46" s="471" t="s">
        <v>380</v>
      </c>
      <c r="EF46" s="477" t="s">
        <v>241</v>
      </c>
      <c r="EG46" s="477" t="s">
        <v>241</v>
      </c>
      <c r="EH46" s="471" t="s">
        <v>300</v>
      </c>
      <c r="EI46" s="474" t="s">
        <v>301</v>
      </c>
    </row>
    <row r="47" spans="1:142" s="5" customFormat="1" ht="22.5" customHeight="1" x14ac:dyDescent="0.25">
      <c r="A47" s="483"/>
      <c r="B47" s="485"/>
      <c r="C47" s="482"/>
      <c r="D47" s="483"/>
      <c r="E47" s="483"/>
      <c r="F47" s="347" t="s">
        <v>6</v>
      </c>
      <c r="G47" s="357">
        <f>M47+AT47+BS47+CR47+U47</f>
        <v>2453179000</v>
      </c>
      <c r="H47" s="76">
        <v>220180000</v>
      </c>
      <c r="I47" s="76">
        <f>+H47</f>
        <v>220180000</v>
      </c>
      <c r="J47" s="76">
        <v>0</v>
      </c>
      <c r="K47" s="76">
        <v>220180000</v>
      </c>
      <c r="L47" s="76">
        <v>162068000</v>
      </c>
      <c r="M47" s="76">
        <v>220180000</v>
      </c>
      <c r="N47" s="336">
        <v>162068000</v>
      </c>
      <c r="O47" s="76"/>
      <c r="P47" s="76"/>
      <c r="Q47" s="76"/>
      <c r="R47" s="76"/>
      <c r="S47" s="76"/>
      <c r="T47" s="114">
        <f t="shared" si="1"/>
        <v>162068000</v>
      </c>
      <c r="U47" s="76">
        <v>482999000</v>
      </c>
      <c r="V47" s="76"/>
      <c r="W47" s="76"/>
      <c r="X47" s="76"/>
      <c r="Y47" s="76"/>
      <c r="Z47" s="76"/>
      <c r="AA47" s="76"/>
      <c r="AB47" s="76"/>
      <c r="AC47" s="76"/>
      <c r="AD47" s="76"/>
      <c r="AE47" s="76"/>
      <c r="AF47" s="76"/>
      <c r="AG47" s="76"/>
      <c r="AH47" s="76"/>
      <c r="AI47" s="76"/>
      <c r="AJ47" s="76"/>
      <c r="AK47" s="76"/>
      <c r="AL47" s="76"/>
      <c r="AM47" s="76"/>
      <c r="AN47" s="76"/>
      <c r="AO47" s="76"/>
      <c r="AP47" s="76"/>
      <c r="AQ47" s="76"/>
      <c r="AR47" s="76"/>
      <c r="AS47" s="76"/>
      <c r="AT47" s="76">
        <v>750000000</v>
      </c>
      <c r="AU47" s="76"/>
      <c r="AV47" s="76"/>
      <c r="AW47" s="76"/>
      <c r="AX47" s="76"/>
      <c r="AY47" s="76"/>
      <c r="AZ47" s="76"/>
      <c r="BA47" s="76"/>
      <c r="BB47" s="76"/>
      <c r="BC47" s="76"/>
      <c r="BD47" s="76"/>
      <c r="BE47" s="76"/>
      <c r="BF47" s="76"/>
      <c r="BG47" s="76"/>
      <c r="BH47" s="76"/>
      <c r="BI47" s="76"/>
      <c r="BJ47" s="76"/>
      <c r="BK47" s="76"/>
      <c r="BL47" s="76"/>
      <c r="BM47" s="76"/>
      <c r="BN47" s="76"/>
      <c r="BO47" s="76"/>
      <c r="BP47" s="76"/>
      <c r="BQ47" s="76"/>
      <c r="BR47" s="76"/>
      <c r="BS47" s="76">
        <v>750000000</v>
      </c>
      <c r="BT47" s="76"/>
      <c r="BU47" s="76"/>
      <c r="BV47" s="76"/>
      <c r="BW47" s="76"/>
      <c r="BX47" s="76"/>
      <c r="BY47" s="76"/>
      <c r="BZ47" s="76"/>
      <c r="CA47" s="76"/>
      <c r="CB47" s="76"/>
      <c r="CC47" s="76"/>
      <c r="CD47" s="76"/>
      <c r="CE47" s="76"/>
      <c r="CF47" s="76"/>
      <c r="CG47" s="76"/>
      <c r="CH47" s="76"/>
      <c r="CI47" s="76"/>
      <c r="CJ47" s="76"/>
      <c r="CK47" s="76"/>
      <c r="CL47" s="76"/>
      <c r="CM47" s="76"/>
      <c r="CN47" s="76"/>
      <c r="CO47" s="76"/>
      <c r="CP47" s="76"/>
      <c r="CQ47" s="76"/>
      <c r="CR47" s="336">
        <v>250000000</v>
      </c>
      <c r="CS47" s="76"/>
      <c r="CT47" s="76"/>
      <c r="CU47" s="76"/>
      <c r="CV47" s="76"/>
      <c r="CW47" s="76"/>
      <c r="CX47" s="76"/>
      <c r="CY47" s="76"/>
      <c r="CZ47" s="76"/>
      <c r="DA47" s="76"/>
      <c r="DB47" s="76"/>
      <c r="DC47" s="76"/>
      <c r="DD47" s="76"/>
      <c r="DE47" s="76"/>
      <c r="DF47" s="76"/>
      <c r="DG47" s="76"/>
      <c r="DH47" s="76"/>
      <c r="DI47" s="76"/>
      <c r="DJ47" s="76"/>
      <c r="DK47" s="76"/>
      <c r="DL47" s="76"/>
      <c r="DM47" s="76"/>
      <c r="DN47" s="76"/>
      <c r="DO47" s="76"/>
      <c r="DP47" s="76"/>
      <c r="DQ47" s="76"/>
      <c r="DR47" s="76"/>
      <c r="DS47" s="76"/>
      <c r="DT47" s="76"/>
      <c r="DU47" s="76"/>
      <c r="DV47" s="76"/>
      <c r="DW47" s="76">
        <v>0</v>
      </c>
      <c r="DX47" s="76">
        <v>162068000</v>
      </c>
      <c r="DY47" s="336">
        <v>162068000</v>
      </c>
      <c r="DZ47" s="19"/>
      <c r="EA47" s="19"/>
      <c r="EB47" s="19"/>
      <c r="EC47" s="339">
        <f t="shared" ref="EC47:EC51" si="48">DY47/M47</f>
        <v>0.73607048778272322</v>
      </c>
      <c r="ED47" s="340">
        <f t="shared" si="47"/>
        <v>6.6064482045541717E-2</v>
      </c>
      <c r="EE47" s="472"/>
      <c r="EF47" s="478"/>
      <c r="EG47" s="478"/>
      <c r="EH47" s="472"/>
      <c r="EI47" s="475"/>
      <c r="EK47" s="271"/>
      <c r="EL47" s="271"/>
    </row>
    <row r="48" spans="1:142" s="5" customFormat="1" ht="22.5" customHeight="1" x14ac:dyDescent="0.25">
      <c r="A48" s="483"/>
      <c r="B48" s="485"/>
      <c r="C48" s="482"/>
      <c r="D48" s="483"/>
      <c r="E48" s="483"/>
      <c r="F48" s="346" t="s">
        <v>96</v>
      </c>
      <c r="G48" s="358"/>
      <c r="H48" s="221"/>
      <c r="I48" s="221"/>
      <c r="J48" s="221"/>
      <c r="K48" s="221"/>
      <c r="L48" s="221"/>
      <c r="M48" s="221"/>
      <c r="N48" s="221"/>
      <c r="O48" s="221"/>
      <c r="P48" s="221"/>
      <c r="Q48" s="221"/>
      <c r="R48" s="221"/>
      <c r="S48" s="221"/>
      <c r="T48" s="114">
        <f t="shared" si="1"/>
        <v>0</v>
      </c>
      <c r="U48" s="221"/>
      <c r="V48" s="221"/>
      <c r="W48" s="221"/>
      <c r="X48" s="221"/>
      <c r="Y48" s="221"/>
      <c r="Z48" s="221"/>
      <c r="AA48" s="221"/>
      <c r="AB48" s="221"/>
      <c r="AC48" s="221"/>
      <c r="AD48" s="221"/>
      <c r="AE48" s="221"/>
      <c r="AF48" s="221"/>
      <c r="AG48" s="221"/>
      <c r="AH48" s="221"/>
      <c r="AI48" s="221"/>
      <c r="AJ48" s="221"/>
      <c r="AK48" s="221"/>
      <c r="AL48" s="221"/>
      <c r="AM48" s="221"/>
      <c r="AN48" s="221"/>
      <c r="AO48" s="221"/>
      <c r="AP48" s="221"/>
      <c r="AQ48" s="221"/>
      <c r="AR48" s="221"/>
      <c r="AS48" s="221"/>
      <c r="AT48" s="221"/>
      <c r="AU48" s="221"/>
      <c r="AV48" s="221"/>
      <c r="AW48" s="221"/>
      <c r="AX48" s="221"/>
      <c r="AY48" s="221"/>
      <c r="AZ48" s="221"/>
      <c r="BA48" s="221"/>
      <c r="BB48" s="221"/>
      <c r="BC48" s="221"/>
      <c r="BD48" s="221"/>
      <c r="BE48" s="221"/>
      <c r="BF48" s="221"/>
      <c r="BG48" s="221"/>
      <c r="BH48" s="221"/>
      <c r="BI48" s="221"/>
      <c r="BJ48" s="221"/>
      <c r="BK48" s="221"/>
      <c r="BL48" s="221"/>
      <c r="BM48" s="221"/>
      <c r="BN48" s="221"/>
      <c r="BO48" s="221"/>
      <c r="BP48" s="221"/>
      <c r="BQ48" s="221"/>
      <c r="BR48" s="221"/>
      <c r="BS48" s="221"/>
      <c r="BT48" s="221"/>
      <c r="BU48" s="221"/>
      <c r="BV48" s="221"/>
      <c r="BW48" s="221"/>
      <c r="BX48" s="221"/>
      <c r="BY48" s="221"/>
      <c r="BZ48" s="221"/>
      <c r="CA48" s="221"/>
      <c r="CB48" s="221"/>
      <c r="CC48" s="221"/>
      <c r="CD48" s="221"/>
      <c r="CE48" s="221"/>
      <c r="CF48" s="221"/>
      <c r="CG48" s="221"/>
      <c r="CH48" s="221"/>
      <c r="CI48" s="221"/>
      <c r="CJ48" s="221"/>
      <c r="CK48" s="221"/>
      <c r="CL48" s="221"/>
      <c r="CM48" s="221"/>
      <c r="CN48" s="221"/>
      <c r="CO48" s="221"/>
      <c r="CP48" s="221"/>
      <c r="CQ48" s="221"/>
      <c r="CR48" s="221"/>
      <c r="CS48" s="221"/>
      <c r="CT48" s="221"/>
      <c r="CU48" s="221"/>
      <c r="CV48" s="221"/>
      <c r="CW48" s="221"/>
      <c r="CX48" s="221"/>
      <c r="CY48" s="221"/>
      <c r="CZ48" s="221"/>
      <c r="DA48" s="221"/>
      <c r="DB48" s="221"/>
      <c r="DC48" s="221"/>
      <c r="DD48" s="221"/>
      <c r="DE48" s="221"/>
      <c r="DF48" s="221"/>
      <c r="DG48" s="221"/>
      <c r="DH48" s="221"/>
      <c r="DI48" s="221"/>
      <c r="DJ48" s="221"/>
      <c r="DK48" s="221"/>
      <c r="DL48" s="221"/>
      <c r="DM48" s="221"/>
      <c r="DN48" s="221"/>
      <c r="DO48" s="221"/>
      <c r="DP48" s="221"/>
      <c r="DQ48" s="116"/>
      <c r="DR48" s="116"/>
      <c r="DS48" s="116"/>
      <c r="DT48" s="116"/>
      <c r="DU48" s="116"/>
      <c r="DV48" s="116"/>
      <c r="DW48" s="116"/>
      <c r="DX48" s="116"/>
      <c r="DY48" s="221"/>
      <c r="DZ48" s="19"/>
      <c r="EA48" s="19"/>
      <c r="EB48" s="116"/>
      <c r="EC48" s="339" t="e">
        <f t="shared" si="48"/>
        <v>#DIV/0!</v>
      </c>
      <c r="ED48" s="340" t="e">
        <f t="shared" si="47"/>
        <v>#DIV/0!</v>
      </c>
      <c r="EE48" s="472"/>
      <c r="EF48" s="478"/>
      <c r="EG48" s="478"/>
      <c r="EH48" s="472"/>
      <c r="EI48" s="475"/>
    </row>
    <row r="49" spans="1:142" s="5" customFormat="1" ht="22.5" customHeight="1" x14ac:dyDescent="0.25">
      <c r="A49" s="483"/>
      <c r="B49" s="485"/>
      <c r="C49" s="482"/>
      <c r="D49" s="483"/>
      <c r="E49" s="483"/>
      <c r="F49" s="347" t="s">
        <v>7</v>
      </c>
      <c r="G49" s="364"/>
      <c r="H49" s="223"/>
      <c r="I49" s="223"/>
      <c r="J49" s="223"/>
      <c r="K49" s="223"/>
      <c r="L49" s="223"/>
      <c r="M49" s="223"/>
      <c r="N49" s="223"/>
      <c r="O49" s="223"/>
      <c r="P49" s="223"/>
      <c r="Q49" s="223"/>
      <c r="R49" s="223"/>
      <c r="S49" s="223"/>
      <c r="T49" s="114">
        <f t="shared" si="1"/>
        <v>0</v>
      </c>
      <c r="U49" s="223"/>
      <c r="V49" s="223"/>
      <c r="W49" s="223"/>
      <c r="X49" s="223"/>
      <c r="Y49" s="223"/>
      <c r="Z49" s="223"/>
      <c r="AA49" s="223"/>
      <c r="AB49" s="223"/>
      <c r="AC49" s="223"/>
      <c r="AD49" s="223"/>
      <c r="AE49" s="223"/>
      <c r="AF49" s="223"/>
      <c r="AG49" s="223"/>
      <c r="AH49" s="223"/>
      <c r="AI49" s="223"/>
      <c r="AJ49" s="223"/>
      <c r="AK49" s="223"/>
      <c r="AL49" s="223"/>
      <c r="AM49" s="223"/>
      <c r="AN49" s="223"/>
      <c r="AO49" s="223"/>
      <c r="AP49" s="223"/>
      <c r="AQ49" s="223"/>
      <c r="AR49" s="223"/>
      <c r="AS49" s="223"/>
      <c r="AT49" s="223"/>
      <c r="AU49" s="223"/>
      <c r="AV49" s="223"/>
      <c r="AW49" s="223"/>
      <c r="AX49" s="223"/>
      <c r="AY49" s="223"/>
      <c r="AZ49" s="223"/>
      <c r="BA49" s="223"/>
      <c r="BB49" s="223"/>
      <c r="BC49" s="223"/>
      <c r="BD49" s="223"/>
      <c r="BE49" s="223"/>
      <c r="BF49" s="223"/>
      <c r="BG49" s="223"/>
      <c r="BH49" s="223"/>
      <c r="BI49" s="223"/>
      <c r="BJ49" s="223"/>
      <c r="BK49" s="223"/>
      <c r="BL49" s="223"/>
      <c r="BM49" s="223"/>
      <c r="BN49" s="223"/>
      <c r="BO49" s="223"/>
      <c r="BP49" s="223"/>
      <c r="BQ49" s="223"/>
      <c r="BR49" s="223"/>
      <c r="BS49" s="223"/>
      <c r="BT49" s="223"/>
      <c r="BU49" s="223"/>
      <c r="BV49" s="223"/>
      <c r="BW49" s="223"/>
      <c r="BX49" s="223"/>
      <c r="BY49" s="223"/>
      <c r="BZ49" s="223"/>
      <c r="CA49" s="223"/>
      <c r="CB49" s="223"/>
      <c r="CC49" s="223"/>
      <c r="CD49" s="223"/>
      <c r="CE49" s="223"/>
      <c r="CF49" s="223"/>
      <c r="CG49" s="223"/>
      <c r="CH49" s="223"/>
      <c r="CI49" s="223"/>
      <c r="CJ49" s="223"/>
      <c r="CK49" s="223"/>
      <c r="CL49" s="223"/>
      <c r="CM49" s="223"/>
      <c r="CN49" s="223"/>
      <c r="CO49" s="223"/>
      <c r="CP49" s="223"/>
      <c r="CQ49" s="223"/>
      <c r="CR49" s="223"/>
      <c r="CS49" s="223"/>
      <c r="CT49" s="223"/>
      <c r="CU49" s="223"/>
      <c r="CV49" s="223"/>
      <c r="CW49" s="223"/>
      <c r="CX49" s="223"/>
      <c r="CY49" s="223"/>
      <c r="CZ49" s="223"/>
      <c r="DA49" s="223"/>
      <c r="DB49" s="223"/>
      <c r="DC49" s="223"/>
      <c r="DD49" s="223"/>
      <c r="DE49" s="223"/>
      <c r="DF49" s="223"/>
      <c r="DG49" s="223"/>
      <c r="DH49" s="223"/>
      <c r="DI49" s="223"/>
      <c r="DJ49" s="223"/>
      <c r="DK49" s="223"/>
      <c r="DL49" s="223"/>
      <c r="DM49" s="223"/>
      <c r="DN49" s="223"/>
      <c r="DO49" s="223"/>
      <c r="DP49" s="223"/>
      <c r="DQ49" s="76"/>
      <c r="DR49" s="76"/>
      <c r="DS49" s="76"/>
      <c r="DT49" s="76"/>
      <c r="DU49" s="76"/>
      <c r="DV49" s="76"/>
      <c r="DW49" s="76"/>
      <c r="DX49" s="76"/>
      <c r="DY49" s="223"/>
      <c r="DZ49" s="76"/>
      <c r="EA49" s="76"/>
      <c r="EB49" s="76"/>
      <c r="EC49" s="339" t="e">
        <f t="shared" si="48"/>
        <v>#DIV/0!</v>
      </c>
      <c r="ED49" s="340" t="e">
        <f t="shared" si="47"/>
        <v>#DIV/0!</v>
      </c>
      <c r="EE49" s="472"/>
      <c r="EF49" s="478"/>
      <c r="EG49" s="478"/>
      <c r="EH49" s="472"/>
      <c r="EI49" s="475"/>
    </row>
    <row r="50" spans="1:142" s="5" customFormat="1" ht="22.5" customHeight="1" x14ac:dyDescent="0.25">
      <c r="A50" s="483"/>
      <c r="B50" s="485"/>
      <c r="C50" s="482"/>
      <c r="D50" s="483"/>
      <c r="E50" s="483"/>
      <c r="F50" s="346" t="s">
        <v>97</v>
      </c>
      <c r="G50" s="359">
        <f t="shared" ref="G50:I51" si="49">+G46</f>
        <v>6</v>
      </c>
      <c r="H50" s="226">
        <f t="shared" si="49"/>
        <v>0.5</v>
      </c>
      <c r="I50" s="226">
        <f t="shared" si="49"/>
        <v>0.5</v>
      </c>
      <c r="J50" s="225">
        <f>+J46</f>
        <v>0.05</v>
      </c>
      <c r="K50" s="226">
        <v>0.5</v>
      </c>
      <c r="L50" s="225">
        <f t="shared" ref="L50:BS50" si="50">+L46</f>
        <v>0.1</v>
      </c>
      <c r="M50" s="226">
        <v>0.5</v>
      </c>
      <c r="N50" s="224">
        <f>+N46</f>
        <v>0.15</v>
      </c>
      <c r="O50" s="225"/>
      <c r="P50" s="225"/>
      <c r="Q50" s="225"/>
      <c r="R50" s="225"/>
      <c r="S50" s="225"/>
      <c r="T50" s="224">
        <f t="shared" si="1"/>
        <v>0.15</v>
      </c>
      <c r="U50" s="225">
        <f t="shared" si="50"/>
        <v>0.6</v>
      </c>
      <c r="V50" s="225"/>
      <c r="W50" s="225"/>
      <c r="X50" s="225"/>
      <c r="Y50" s="225"/>
      <c r="Z50" s="225"/>
      <c r="AA50" s="225"/>
      <c r="AB50" s="225"/>
      <c r="AC50" s="225"/>
      <c r="AD50" s="225"/>
      <c r="AE50" s="225"/>
      <c r="AF50" s="225"/>
      <c r="AG50" s="225"/>
      <c r="AH50" s="225"/>
      <c r="AI50" s="225"/>
      <c r="AJ50" s="225"/>
      <c r="AK50" s="225"/>
      <c r="AL50" s="225"/>
      <c r="AM50" s="225"/>
      <c r="AN50" s="225"/>
      <c r="AO50" s="225"/>
      <c r="AP50" s="225"/>
      <c r="AQ50" s="225"/>
      <c r="AR50" s="225"/>
      <c r="AS50" s="225"/>
      <c r="AT50" s="225">
        <f t="shared" si="50"/>
        <v>2.2000000000000002</v>
      </c>
      <c r="AU50" s="225"/>
      <c r="AV50" s="225"/>
      <c r="AW50" s="225"/>
      <c r="AX50" s="225"/>
      <c r="AY50" s="225"/>
      <c r="AZ50" s="225"/>
      <c r="BA50" s="225"/>
      <c r="BB50" s="225"/>
      <c r="BC50" s="225"/>
      <c r="BD50" s="225"/>
      <c r="BE50" s="225"/>
      <c r="BF50" s="225"/>
      <c r="BG50" s="225"/>
      <c r="BH50" s="225"/>
      <c r="BI50" s="225"/>
      <c r="BJ50" s="225"/>
      <c r="BK50" s="225"/>
      <c r="BL50" s="225"/>
      <c r="BM50" s="225"/>
      <c r="BN50" s="225"/>
      <c r="BO50" s="225"/>
      <c r="BP50" s="225"/>
      <c r="BQ50" s="225"/>
      <c r="BR50" s="225"/>
      <c r="BS50" s="225">
        <f t="shared" si="50"/>
        <v>2.2000000000000002</v>
      </c>
      <c r="BT50" s="225"/>
      <c r="BU50" s="225"/>
      <c r="BV50" s="225"/>
      <c r="BW50" s="225"/>
      <c r="BX50" s="225"/>
      <c r="BY50" s="225"/>
      <c r="BZ50" s="225"/>
      <c r="CA50" s="225"/>
      <c r="CB50" s="225"/>
      <c r="CC50" s="225"/>
      <c r="CD50" s="225"/>
      <c r="CE50" s="225"/>
      <c r="CF50" s="225"/>
      <c r="CG50" s="225"/>
      <c r="CH50" s="225"/>
      <c r="CI50" s="225"/>
      <c r="CJ50" s="225"/>
      <c r="CK50" s="225"/>
      <c r="CL50" s="225"/>
      <c r="CM50" s="225"/>
      <c r="CN50" s="225"/>
      <c r="CO50" s="225"/>
      <c r="CP50" s="225"/>
      <c r="CQ50" s="225"/>
      <c r="CR50" s="225">
        <f t="shared" ref="CR50:DW50" si="51">+CR46</f>
        <v>0.5</v>
      </c>
      <c r="CS50" s="225"/>
      <c r="CT50" s="225"/>
      <c r="CU50" s="225"/>
      <c r="CV50" s="225"/>
      <c r="CW50" s="225"/>
      <c r="CX50" s="225"/>
      <c r="CY50" s="225"/>
      <c r="CZ50" s="225"/>
      <c r="DA50" s="225"/>
      <c r="DB50" s="225"/>
      <c r="DC50" s="225"/>
      <c r="DD50" s="225"/>
      <c r="DE50" s="225"/>
      <c r="DF50" s="225"/>
      <c r="DG50" s="225"/>
      <c r="DH50" s="225"/>
      <c r="DI50" s="225"/>
      <c r="DJ50" s="225"/>
      <c r="DK50" s="225"/>
      <c r="DL50" s="225"/>
      <c r="DM50" s="225"/>
      <c r="DN50" s="225"/>
      <c r="DO50" s="225"/>
      <c r="DP50" s="225"/>
      <c r="DQ50" s="225"/>
      <c r="DR50" s="225"/>
      <c r="DS50" s="225"/>
      <c r="DT50" s="225"/>
      <c r="DU50" s="225"/>
      <c r="DV50" s="225"/>
      <c r="DW50" s="225">
        <f t="shared" si="51"/>
        <v>0.05</v>
      </c>
      <c r="DX50" s="116">
        <f>+DX46</f>
        <v>0.1</v>
      </c>
      <c r="DY50" s="224">
        <f>+DY46</f>
        <v>0.15</v>
      </c>
      <c r="DZ50" s="19"/>
      <c r="EA50" s="19"/>
      <c r="EB50" s="19"/>
      <c r="EC50" s="339">
        <f t="shared" si="48"/>
        <v>0.3</v>
      </c>
      <c r="ED50" s="340">
        <f t="shared" si="47"/>
        <v>2.4999999999999998E-2</v>
      </c>
      <c r="EE50" s="472"/>
      <c r="EF50" s="478"/>
      <c r="EG50" s="478"/>
      <c r="EH50" s="472"/>
      <c r="EI50" s="475"/>
    </row>
    <row r="51" spans="1:142" s="120" customFormat="1" ht="22.5" customHeight="1" thickBot="1" x14ac:dyDescent="0.3">
      <c r="A51" s="483"/>
      <c r="B51" s="485"/>
      <c r="C51" s="482"/>
      <c r="D51" s="483"/>
      <c r="E51" s="483"/>
      <c r="F51" s="348" t="s">
        <v>100</v>
      </c>
      <c r="G51" s="373">
        <f t="shared" si="49"/>
        <v>2453179000</v>
      </c>
      <c r="H51" s="374">
        <f t="shared" si="49"/>
        <v>220180000</v>
      </c>
      <c r="I51" s="381">
        <f t="shared" si="49"/>
        <v>220180000</v>
      </c>
      <c r="J51" s="381">
        <f>+J47</f>
        <v>0</v>
      </c>
      <c r="K51" s="381">
        <v>220180000</v>
      </c>
      <c r="L51" s="381">
        <f t="shared" ref="L51:BS51" si="52">+L47</f>
        <v>162068000</v>
      </c>
      <c r="M51" s="381">
        <v>220180000</v>
      </c>
      <c r="N51" s="381">
        <f>+N47</f>
        <v>162068000</v>
      </c>
      <c r="O51" s="381"/>
      <c r="P51" s="381"/>
      <c r="Q51" s="381"/>
      <c r="R51" s="381"/>
      <c r="S51" s="381"/>
      <c r="T51" s="375">
        <f t="shared" si="1"/>
        <v>162068000</v>
      </c>
      <c r="U51" s="381">
        <f t="shared" si="52"/>
        <v>482999000</v>
      </c>
      <c r="V51" s="381"/>
      <c r="W51" s="381"/>
      <c r="X51" s="381"/>
      <c r="Y51" s="381"/>
      <c r="Z51" s="381"/>
      <c r="AA51" s="381"/>
      <c r="AB51" s="381"/>
      <c r="AC51" s="381"/>
      <c r="AD51" s="381"/>
      <c r="AE51" s="381"/>
      <c r="AF51" s="381"/>
      <c r="AG51" s="381"/>
      <c r="AH51" s="381"/>
      <c r="AI51" s="381"/>
      <c r="AJ51" s="381"/>
      <c r="AK51" s="381"/>
      <c r="AL51" s="381"/>
      <c r="AM51" s="381"/>
      <c r="AN51" s="381"/>
      <c r="AO51" s="381"/>
      <c r="AP51" s="381"/>
      <c r="AQ51" s="381"/>
      <c r="AR51" s="381"/>
      <c r="AS51" s="381"/>
      <c r="AT51" s="381">
        <f t="shared" si="52"/>
        <v>750000000</v>
      </c>
      <c r="AU51" s="381"/>
      <c r="AV51" s="381"/>
      <c r="AW51" s="381"/>
      <c r="AX51" s="381"/>
      <c r="AY51" s="381"/>
      <c r="AZ51" s="381"/>
      <c r="BA51" s="381"/>
      <c r="BB51" s="381"/>
      <c r="BC51" s="381"/>
      <c r="BD51" s="381"/>
      <c r="BE51" s="381"/>
      <c r="BF51" s="381"/>
      <c r="BG51" s="381"/>
      <c r="BH51" s="381"/>
      <c r="BI51" s="381"/>
      <c r="BJ51" s="381"/>
      <c r="BK51" s="381"/>
      <c r="BL51" s="381"/>
      <c r="BM51" s="381"/>
      <c r="BN51" s="381"/>
      <c r="BO51" s="381"/>
      <c r="BP51" s="381"/>
      <c r="BQ51" s="381"/>
      <c r="BR51" s="381"/>
      <c r="BS51" s="381">
        <f t="shared" si="52"/>
        <v>750000000</v>
      </c>
      <c r="BT51" s="381"/>
      <c r="BU51" s="381"/>
      <c r="BV51" s="381"/>
      <c r="BW51" s="381"/>
      <c r="BX51" s="381"/>
      <c r="BY51" s="381"/>
      <c r="BZ51" s="381"/>
      <c r="CA51" s="381"/>
      <c r="CB51" s="381"/>
      <c r="CC51" s="381"/>
      <c r="CD51" s="381"/>
      <c r="CE51" s="381"/>
      <c r="CF51" s="381"/>
      <c r="CG51" s="381"/>
      <c r="CH51" s="381"/>
      <c r="CI51" s="381"/>
      <c r="CJ51" s="381"/>
      <c r="CK51" s="381"/>
      <c r="CL51" s="381"/>
      <c r="CM51" s="381"/>
      <c r="CN51" s="381"/>
      <c r="CO51" s="381"/>
      <c r="CP51" s="381"/>
      <c r="CQ51" s="381"/>
      <c r="CR51" s="381">
        <f t="shared" ref="CR51:DW51" si="53">+CR47</f>
        <v>250000000</v>
      </c>
      <c r="CS51" s="381"/>
      <c r="CT51" s="381"/>
      <c r="CU51" s="381"/>
      <c r="CV51" s="381"/>
      <c r="CW51" s="381"/>
      <c r="CX51" s="381"/>
      <c r="CY51" s="381"/>
      <c r="CZ51" s="381"/>
      <c r="DA51" s="381"/>
      <c r="DB51" s="381"/>
      <c r="DC51" s="381"/>
      <c r="DD51" s="381"/>
      <c r="DE51" s="381"/>
      <c r="DF51" s="381"/>
      <c r="DG51" s="381"/>
      <c r="DH51" s="381"/>
      <c r="DI51" s="381"/>
      <c r="DJ51" s="381"/>
      <c r="DK51" s="381"/>
      <c r="DL51" s="381"/>
      <c r="DM51" s="381"/>
      <c r="DN51" s="381"/>
      <c r="DO51" s="381"/>
      <c r="DP51" s="381"/>
      <c r="DQ51" s="381"/>
      <c r="DR51" s="381"/>
      <c r="DS51" s="381"/>
      <c r="DT51" s="381"/>
      <c r="DU51" s="381"/>
      <c r="DV51" s="381"/>
      <c r="DW51" s="381">
        <f t="shared" si="53"/>
        <v>0</v>
      </c>
      <c r="DX51" s="374">
        <f>+DX47</f>
        <v>162068000</v>
      </c>
      <c r="DY51" s="381">
        <f>+DY47</f>
        <v>162068000</v>
      </c>
      <c r="DZ51" s="365"/>
      <c r="EA51" s="365"/>
      <c r="EB51" s="365"/>
      <c r="EC51" s="361">
        <f t="shared" si="48"/>
        <v>0.73607048778272322</v>
      </c>
      <c r="ED51" s="362">
        <f t="shared" si="47"/>
        <v>6.6064482045541717E-2</v>
      </c>
      <c r="EE51" s="473"/>
      <c r="EF51" s="479"/>
      <c r="EG51" s="479"/>
      <c r="EH51" s="473"/>
      <c r="EI51" s="476"/>
    </row>
    <row r="52" spans="1:142" s="5" customFormat="1" ht="22.5" customHeight="1" x14ac:dyDescent="0.25">
      <c r="A52" s="483"/>
      <c r="B52" s="485">
        <v>8</v>
      </c>
      <c r="C52" s="482" t="s">
        <v>199</v>
      </c>
      <c r="D52" s="483" t="s">
        <v>249</v>
      </c>
      <c r="E52" s="483">
        <v>199</v>
      </c>
      <c r="F52" s="346" t="s">
        <v>95</v>
      </c>
      <c r="G52" s="351">
        <f>+H52+U52+AT52+BS52+CR52</f>
        <v>9</v>
      </c>
      <c r="H52" s="370">
        <v>0.5</v>
      </c>
      <c r="I52" s="370">
        <f>+H52</f>
        <v>0.5</v>
      </c>
      <c r="J52" s="352">
        <v>0</v>
      </c>
      <c r="K52" s="370">
        <v>0.5</v>
      </c>
      <c r="L52" s="352">
        <v>0</v>
      </c>
      <c r="M52" s="370">
        <v>0.5</v>
      </c>
      <c r="N52" s="352">
        <v>0</v>
      </c>
      <c r="O52" s="352"/>
      <c r="P52" s="352"/>
      <c r="Q52" s="352"/>
      <c r="R52" s="352"/>
      <c r="S52" s="352"/>
      <c r="T52" s="352">
        <f t="shared" si="1"/>
        <v>0</v>
      </c>
      <c r="U52" s="370">
        <v>1.4</v>
      </c>
      <c r="V52" s="352"/>
      <c r="W52" s="352"/>
      <c r="X52" s="352"/>
      <c r="Y52" s="352"/>
      <c r="Z52" s="352"/>
      <c r="AA52" s="352"/>
      <c r="AB52" s="352"/>
      <c r="AC52" s="352"/>
      <c r="AD52" s="352"/>
      <c r="AE52" s="352"/>
      <c r="AF52" s="352"/>
      <c r="AG52" s="352"/>
      <c r="AH52" s="352"/>
      <c r="AI52" s="352"/>
      <c r="AJ52" s="352"/>
      <c r="AK52" s="352"/>
      <c r="AL52" s="352"/>
      <c r="AM52" s="352"/>
      <c r="AN52" s="352"/>
      <c r="AO52" s="352"/>
      <c r="AP52" s="352"/>
      <c r="AQ52" s="352"/>
      <c r="AR52" s="352"/>
      <c r="AS52" s="352"/>
      <c r="AT52" s="370">
        <v>3.3</v>
      </c>
      <c r="AU52" s="370"/>
      <c r="AV52" s="370"/>
      <c r="AW52" s="370"/>
      <c r="AX52" s="370"/>
      <c r="AY52" s="370"/>
      <c r="AZ52" s="370"/>
      <c r="BA52" s="370"/>
      <c r="BB52" s="370"/>
      <c r="BC52" s="370"/>
      <c r="BD52" s="370"/>
      <c r="BE52" s="370"/>
      <c r="BF52" s="370"/>
      <c r="BG52" s="370"/>
      <c r="BH52" s="370"/>
      <c r="BI52" s="370"/>
      <c r="BJ52" s="370"/>
      <c r="BK52" s="370"/>
      <c r="BL52" s="370"/>
      <c r="BM52" s="370"/>
      <c r="BN52" s="370"/>
      <c r="BO52" s="370"/>
      <c r="BP52" s="370"/>
      <c r="BQ52" s="370"/>
      <c r="BR52" s="370"/>
      <c r="BS52" s="370">
        <v>3.3</v>
      </c>
      <c r="BT52" s="352"/>
      <c r="BU52" s="352"/>
      <c r="BV52" s="352"/>
      <c r="BW52" s="352"/>
      <c r="BX52" s="352"/>
      <c r="BY52" s="352"/>
      <c r="BZ52" s="352"/>
      <c r="CA52" s="352"/>
      <c r="CB52" s="352"/>
      <c r="CC52" s="352"/>
      <c r="CD52" s="352"/>
      <c r="CE52" s="352"/>
      <c r="CF52" s="352"/>
      <c r="CG52" s="352"/>
      <c r="CH52" s="352"/>
      <c r="CI52" s="352"/>
      <c r="CJ52" s="352"/>
      <c r="CK52" s="352"/>
      <c r="CL52" s="352"/>
      <c r="CM52" s="352"/>
      <c r="CN52" s="352"/>
      <c r="CO52" s="352"/>
      <c r="CP52" s="352"/>
      <c r="CQ52" s="352"/>
      <c r="CR52" s="370">
        <v>0.5</v>
      </c>
      <c r="CS52" s="370"/>
      <c r="CT52" s="352"/>
      <c r="CU52" s="352"/>
      <c r="CV52" s="352"/>
      <c r="CW52" s="352"/>
      <c r="CX52" s="352"/>
      <c r="CY52" s="352"/>
      <c r="CZ52" s="352"/>
      <c r="DA52" s="352"/>
      <c r="DB52" s="352"/>
      <c r="DC52" s="352"/>
      <c r="DD52" s="352"/>
      <c r="DE52" s="352"/>
      <c r="DF52" s="352"/>
      <c r="DG52" s="352"/>
      <c r="DH52" s="352"/>
      <c r="DI52" s="352"/>
      <c r="DJ52" s="352"/>
      <c r="DK52" s="352"/>
      <c r="DL52" s="352"/>
      <c r="DM52" s="352"/>
      <c r="DN52" s="352"/>
      <c r="DO52" s="352"/>
      <c r="DP52" s="352"/>
      <c r="DQ52" s="353"/>
      <c r="DR52" s="353"/>
      <c r="DS52" s="353"/>
      <c r="DT52" s="353"/>
      <c r="DU52" s="353"/>
      <c r="DV52" s="353"/>
      <c r="DW52" s="353">
        <v>0</v>
      </c>
      <c r="DX52" s="353">
        <v>0</v>
      </c>
      <c r="DY52" s="354">
        <v>0</v>
      </c>
      <c r="DZ52" s="354"/>
      <c r="EA52" s="354"/>
      <c r="EB52" s="354"/>
      <c r="EC52" s="355">
        <f>DY52/M52</f>
        <v>0</v>
      </c>
      <c r="ED52" s="356">
        <f t="shared" ref="ED52:ED57" si="54">DY52/G52</f>
        <v>0</v>
      </c>
      <c r="EE52" s="471" t="s">
        <v>401</v>
      </c>
      <c r="EF52" s="477" t="s">
        <v>241</v>
      </c>
      <c r="EG52" s="477" t="s">
        <v>241</v>
      </c>
      <c r="EH52" s="471" t="s">
        <v>284</v>
      </c>
      <c r="EI52" s="474" t="s">
        <v>285</v>
      </c>
    </row>
    <row r="53" spans="1:142" s="5" customFormat="1" ht="22.5" customHeight="1" x14ac:dyDescent="0.25">
      <c r="A53" s="483"/>
      <c r="B53" s="485"/>
      <c r="C53" s="482"/>
      <c r="D53" s="483"/>
      <c r="E53" s="483"/>
      <c r="F53" s="347" t="s">
        <v>6</v>
      </c>
      <c r="G53" s="357">
        <f>M53+AT53+BS53+CR53+U53</f>
        <v>1414122000</v>
      </c>
      <c r="H53" s="76">
        <v>159600000</v>
      </c>
      <c r="I53" s="76">
        <v>159600000</v>
      </c>
      <c r="J53" s="76">
        <v>0</v>
      </c>
      <c r="K53" s="76">
        <v>152972000</v>
      </c>
      <c r="L53" s="76">
        <v>101484000</v>
      </c>
      <c r="M53" s="76">
        <v>152972000</v>
      </c>
      <c r="N53" s="76">
        <v>116067000</v>
      </c>
      <c r="O53" s="76"/>
      <c r="P53" s="76"/>
      <c r="Q53" s="76"/>
      <c r="R53" s="76"/>
      <c r="S53" s="76"/>
      <c r="T53" s="114">
        <f t="shared" si="1"/>
        <v>116067000</v>
      </c>
      <c r="U53" s="76">
        <v>250350000</v>
      </c>
      <c r="V53" s="76"/>
      <c r="W53" s="76"/>
      <c r="X53" s="76"/>
      <c r="Y53" s="76"/>
      <c r="Z53" s="76"/>
      <c r="AA53" s="76"/>
      <c r="AB53" s="76"/>
      <c r="AC53" s="76"/>
      <c r="AD53" s="76"/>
      <c r="AE53" s="76"/>
      <c r="AF53" s="76"/>
      <c r="AG53" s="76"/>
      <c r="AH53" s="76"/>
      <c r="AI53" s="76"/>
      <c r="AJ53" s="76"/>
      <c r="AK53" s="76"/>
      <c r="AL53" s="76"/>
      <c r="AM53" s="76"/>
      <c r="AN53" s="76"/>
      <c r="AO53" s="76"/>
      <c r="AP53" s="76"/>
      <c r="AQ53" s="76"/>
      <c r="AR53" s="76"/>
      <c r="AS53" s="76"/>
      <c r="AT53" s="76">
        <v>425600000</v>
      </c>
      <c r="AU53" s="76"/>
      <c r="AV53" s="76"/>
      <c r="AW53" s="76"/>
      <c r="AX53" s="76"/>
      <c r="AY53" s="76"/>
      <c r="AZ53" s="76"/>
      <c r="BA53" s="76"/>
      <c r="BB53" s="76"/>
      <c r="BC53" s="76"/>
      <c r="BD53" s="76"/>
      <c r="BE53" s="76"/>
      <c r="BF53" s="76"/>
      <c r="BG53" s="76"/>
      <c r="BH53" s="76"/>
      <c r="BI53" s="76"/>
      <c r="BJ53" s="76"/>
      <c r="BK53" s="76"/>
      <c r="BL53" s="76"/>
      <c r="BM53" s="76"/>
      <c r="BN53" s="76"/>
      <c r="BO53" s="76"/>
      <c r="BP53" s="76"/>
      <c r="BQ53" s="76"/>
      <c r="BR53" s="76"/>
      <c r="BS53" s="76">
        <v>425600000</v>
      </c>
      <c r="BT53" s="76"/>
      <c r="BU53" s="76"/>
      <c r="BV53" s="76"/>
      <c r="BW53" s="76"/>
      <c r="BX53" s="76"/>
      <c r="BY53" s="76"/>
      <c r="BZ53" s="76"/>
      <c r="CA53" s="76"/>
      <c r="CB53" s="76"/>
      <c r="CC53" s="76"/>
      <c r="CD53" s="76"/>
      <c r="CE53" s="76"/>
      <c r="CF53" s="76"/>
      <c r="CG53" s="76"/>
      <c r="CH53" s="76"/>
      <c r="CI53" s="76"/>
      <c r="CJ53" s="76"/>
      <c r="CK53" s="76"/>
      <c r="CL53" s="76"/>
      <c r="CM53" s="76"/>
      <c r="CN53" s="76"/>
      <c r="CO53" s="76"/>
      <c r="CP53" s="76"/>
      <c r="CQ53" s="76"/>
      <c r="CR53" s="76">
        <v>159600000</v>
      </c>
      <c r="CS53" s="76"/>
      <c r="CT53" s="76"/>
      <c r="CU53" s="76"/>
      <c r="CV53" s="76"/>
      <c r="CW53" s="76"/>
      <c r="CX53" s="76"/>
      <c r="CY53" s="76"/>
      <c r="CZ53" s="76"/>
      <c r="DA53" s="76"/>
      <c r="DB53" s="76"/>
      <c r="DC53" s="76"/>
      <c r="DD53" s="76"/>
      <c r="DE53" s="76"/>
      <c r="DF53" s="76"/>
      <c r="DG53" s="76"/>
      <c r="DH53" s="76"/>
      <c r="DI53" s="76"/>
      <c r="DJ53" s="76"/>
      <c r="DK53" s="76"/>
      <c r="DL53" s="76"/>
      <c r="DM53" s="76"/>
      <c r="DN53" s="76"/>
      <c r="DO53" s="76"/>
      <c r="DP53" s="76"/>
      <c r="DQ53" s="76"/>
      <c r="DR53" s="76"/>
      <c r="DS53" s="76"/>
      <c r="DT53" s="76"/>
      <c r="DU53" s="76"/>
      <c r="DV53" s="76"/>
      <c r="DW53" s="76">
        <v>0</v>
      </c>
      <c r="DX53" s="76">
        <v>101484000</v>
      </c>
      <c r="DY53" s="19">
        <v>116067000</v>
      </c>
      <c r="DZ53" s="19"/>
      <c r="EA53" s="19"/>
      <c r="EB53" s="19"/>
      <c r="EC53" s="339">
        <f t="shared" ref="EC53:EC57" si="55">DY53/M53</f>
        <v>0.75874669874225353</v>
      </c>
      <c r="ED53" s="340">
        <f t="shared" si="54"/>
        <v>8.2077076801011506E-2</v>
      </c>
      <c r="EE53" s="472"/>
      <c r="EF53" s="478"/>
      <c r="EG53" s="478"/>
      <c r="EH53" s="472"/>
      <c r="EI53" s="475"/>
      <c r="EK53" s="271"/>
      <c r="EL53" s="271"/>
    </row>
    <row r="54" spans="1:142" s="5" customFormat="1" ht="22.5" customHeight="1" x14ac:dyDescent="0.25">
      <c r="A54" s="483"/>
      <c r="B54" s="485"/>
      <c r="C54" s="482"/>
      <c r="D54" s="483"/>
      <c r="E54" s="483"/>
      <c r="F54" s="346" t="s">
        <v>96</v>
      </c>
      <c r="G54" s="358"/>
      <c r="H54" s="221"/>
      <c r="I54" s="221"/>
      <c r="J54" s="221"/>
      <c r="K54" s="221"/>
      <c r="L54" s="221"/>
      <c r="M54" s="221"/>
      <c r="N54" s="221"/>
      <c r="O54" s="221"/>
      <c r="P54" s="221"/>
      <c r="Q54" s="221"/>
      <c r="R54" s="221"/>
      <c r="S54" s="221"/>
      <c r="T54" s="114">
        <f t="shared" si="1"/>
        <v>0</v>
      </c>
      <c r="U54" s="221"/>
      <c r="V54" s="221"/>
      <c r="W54" s="221"/>
      <c r="X54" s="221"/>
      <c r="Y54" s="221"/>
      <c r="Z54" s="221"/>
      <c r="AA54" s="221"/>
      <c r="AB54" s="221"/>
      <c r="AC54" s="221"/>
      <c r="AD54" s="221"/>
      <c r="AE54" s="221"/>
      <c r="AF54" s="221"/>
      <c r="AG54" s="221"/>
      <c r="AH54" s="221"/>
      <c r="AI54" s="221"/>
      <c r="AJ54" s="221"/>
      <c r="AK54" s="221"/>
      <c r="AL54" s="221"/>
      <c r="AM54" s="221"/>
      <c r="AN54" s="221"/>
      <c r="AO54" s="221"/>
      <c r="AP54" s="221"/>
      <c r="AQ54" s="221"/>
      <c r="AR54" s="221"/>
      <c r="AS54" s="221"/>
      <c r="AT54" s="221"/>
      <c r="AU54" s="221"/>
      <c r="AV54" s="221"/>
      <c r="AW54" s="221"/>
      <c r="AX54" s="221"/>
      <c r="AY54" s="221"/>
      <c r="AZ54" s="221"/>
      <c r="BA54" s="221"/>
      <c r="BB54" s="221"/>
      <c r="BC54" s="221"/>
      <c r="BD54" s="221"/>
      <c r="BE54" s="221"/>
      <c r="BF54" s="221"/>
      <c r="BG54" s="221"/>
      <c r="BH54" s="221"/>
      <c r="BI54" s="221"/>
      <c r="BJ54" s="221"/>
      <c r="BK54" s="221"/>
      <c r="BL54" s="221"/>
      <c r="BM54" s="221"/>
      <c r="BN54" s="221"/>
      <c r="BO54" s="221"/>
      <c r="BP54" s="221"/>
      <c r="BQ54" s="221"/>
      <c r="BR54" s="221"/>
      <c r="BS54" s="221"/>
      <c r="BT54" s="221"/>
      <c r="BU54" s="221"/>
      <c r="BV54" s="221"/>
      <c r="BW54" s="221"/>
      <c r="BX54" s="221"/>
      <c r="BY54" s="221"/>
      <c r="BZ54" s="221"/>
      <c r="CA54" s="221"/>
      <c r="CB54" s="221"/>
      <c r="CC54" s="221"/>
      <c r="CD54" s="221"/>
      <c r="CE54" s="221"/>
      <c r="CF54" s="221"/>
      <c r="CG54" s="221"/>
      <c r="CH54" s="221"/>
      <c r="CI54" s="221"/>
      <c r="CJ54" s="221"/>
      <c r="CK54" s="221"/>
      <c r="CL54" s="221"/>
      <c r="CM54" s="221"/>
      <c r="CN54" s="221"/>
      <c r="CO54" s="221"/>
      <c r="CP54" s="221"/>
      <c r="CQ54" s="221"/>
      <c r="CR54" s="221"/>
      <c r="CS54" s="221"/>
      <c r="CT54" s="221"/>
      <c r="CU54" s="221"/>
      <c r="CV54" s="221"/>
      <c r="CW54" s="221"/>
      <c r="CX54" s="221"/>
      <c r="CY54" s="221"/>
      <c r="CZ54" s="221"/>
      <c r="DA54" s="221"/>
      <c r="DB54" s="221"/>
      <c r="DC54" s="221"/>
      <c r="DD54" s="221"/>
      <c r="DE54" s="221"/>
      <c r="DF54" s="221"/>
      <c r="DG54" s="221"/>
      <c r="DH54" s="221"/>
      <c r="DI54" s="221"/>
      <c r="DJ54" s="221"/>
      <c r="DK54" s="221"/>
      <c r="DL54" s="221"/>
      <c r="DM54" s="221"/>
      <c r="DN54" s="221"/>
      <c r="DO54" s="221"/>
      <c r="DP54" s="221"/>
      <c r="DQ54" s="116"/>
      <c r="DR54" s="116"/>
      <c r="DS54" s="116"/>
      <c r="DT54" s="116"/>
      <c r="DU54" s="116"/>
      <c r="DV54" s="116"/>
      <c r="DW54" s="116"/>
      <c r="DX54" s="116"/>
      <c r="DY54" s="19"/>
      <c r="DZ54" s="19"/>
      <c r="EA54" s="19"/>
      <c r="EB54" s="116"/>
      <c r="EC54" s="339" t="e">
        <f t="shared" si="55"/>
        <v>#DIV/0!</v>
      </c>
      <c r="ED54" s="340" t="e">
        <f t="shared" si="54"/>
        <v>#DIV/0!</v>
      </c>
      <c r="EE54" s="472"/>
      <c r="EF54" s="478"/>
      <c r="EG54" s="478"/>
      <c r="EH54" s="472"/>
      <c r="EI54" s="475"/>
    </row>
    <row r="55" spans="1:142" s="5" customFormat="1" ht="22.5" customHeight="1" x14ac:dyDescent="0.25">
      <c r="A55" s="483"/>
      <c r="B55" s="485"/>
      <c r="C55" s="482"/>
      <c r="D55" s="483"/>
      <c r="E55" s="483"/>
      <c r="F55" s="347" t="s">
        <v>7</v>
      </c>
      <c r="G55" s="364"/>
      <c r="H55" s="223"/>
      <c r="I55" s="223"/>
      <c r="J55" s="223"/>
      <c r="K55" s="223"/>
      <c r="L55" s="223"/>
      <c r="M55" s="223"/>
      <c r="N55" s="223"/>
      <c r="O55" s="223"/>
      <c r="P55" s="223"/>
      <c r="Q55" s="223"/>
      <c r="R55" s="223"/>
      <c r="S55" s="223"/>
      <c r="T55" s="114">
        <f t="shared" si="1"/>
        <v>0</v>
      </c>
      <c r="U55" s="223"/>
      <c r="V55" s="223"/>
      <c r="W55" s="223"/>
      <c r="X55" s="223"/>
      <c r="Y55" s="223"/>
      <c r="Z55" s="223"/>
      <c r="AA55" s="223"/>
      <c r="AB55" s="223"/>
      <c r="AC55" s="223"/>
      <c r="AD55" s="223"/>
      <c r="AE55" s="223"/>
      <c r="AF55" s="223"/>
      <c r="AG55" s="223"/>
      <c r="AH55" s="223"/>
      <c r="AI55" s="223"/>
      <c r="AJ55" s="223"/>
      <c r="AK55" s="223"/>
      <c r="AL55" s="223"/>
      <c r="AM55" s="223"/>
      <c r="AN55" s="223"/>
      <c r="AO55" s="223"/>
      <c r="AP55" s="223"/>
      <c r="AQ55" s="223"/>
      <c r="AR55" s="223"/>
      <c r="AS55" s="223"/>
      <c r="AT55" s="223"/>
      <c r="AU55" s="223"/>
      <c r="AV55" s="223"/>
      <c r="AW55" s="223"/>
      <c r="AX55" s="223"/>
      <c r="AY55" s="223"/>
      <c r="AZ55" s="223"/>
      <c r="BA55" s="223"/>
      <c r="BB55" s="223"/>
      <c r="BC55" s="223"/>
      <c r="BD55" s="223"/>
      <c r="BE55" s="223"/>
      <c r="BF55" s="223"/>
      <c r="BG55" s="223"/>
      <c r="BH55" s="223"/>
      <c r="BI55" s="223"/>
      <c r="BJ55" s="223"/>
      <c r="BK55" s="223"/>
      <c r="BL55" s="223"/>
      <c r="BM55" s="223"/>
      <c r="BN55" s="223"/>
      <c r="BO55" s="223"/>
      <c r="BP55" s="223"/>
      <c r="BQ55" s="223"/>
      <c r="BR55" s="223"/>
      <c r="BS55" s="223"/>
      <c r="BT55" s="223"/>
      <c r="BU55" s="223"/>
      <c r="BV55" s="223"/>
      <c r="BW55" s="223"/>
      <c r="BX55" s="223"/>
      <c r="BY55" s="223"/>
      <c r="BZ55" s="223"/>
      <c r="CA55" s="223"/>
      <c r="CB55" s="223"/>
      <c r="CC55" s="223"/>
      <c r="CD55" s="223"/>
      <c r="CE55" s="223"/>
      <c r="CF55" s="223"/>
      <c r="CG55" s="223"/>
      <c r="CH55" s="223"/>
      <c r="CI55" s="223"/>
      <c r="CJ55" s="223"/>
      <c r="CK55" s="223"/>
      <c r="CL55" s="223"/>
      <c r="CM55" s="223"/>
      <c r="CN55" s="223"/>
      <c r="CO55" s="223"/>
      <c r="CP55" s="223"/>
      <c r="CQ55" s="223"/>
      <c r="CR55" s="223"/>
      <c r="CS55" s="223"/>
      <c r="CT55" s="223"/>
      <c r="CU55" s="223"/>
      <c r="CV55" s="223"/>
      <c r="CW55" s="223"/>
      <c r="CX55" s="223"/>
      <c r="CY55" s="223"/>
      <c r="CZ55" s="223"/>
      <c r="DA55" s="223"/>
      <c r="DB55" s="223"/>
      <c r="DC55" s="223"/>
      <c r="DD55" s="223"/>
      <c r="DE55" s="223"/>
      <c r="DF55" s="223"/>
      <c r="DG55" s="223"/>
      <c r="DH55" s="223"/>
      <c r="DI55" s="223"/>
      <c r="DJ55" s="223"/>
      <c r="DK55" s="223"/>
      <c r="DL55" s="223"/>
      <c r="DM55" s="223"/>
      <c r="DN55" s="223"/>
      <c r="DO55" s="223"/>
      <c r="DP55" s="223"/>
      <c r="DQ55" s="76"/>
      <c r="DR55" s="76"/>
      <c r="DS55" s="76"/>
      <c r="DT55" s="76"/>
      <c r="DU55" s="76"/>
      <c r="DV55" s="76"/>
      <c r="DW55" s="76"/>
      <c r="DX55" s="76"/>
      <c r="DY55" s="76"/>
      <c r="DZ55" s="76"/>
      <c r="EA55" s="76"/>
      <c r="EB55" s="76"/>
      <c r="EC55" s="339" t="e">
        <f t="shared" si="55"/>
        <v>#DIV/0!</v>
      </c>
      <c r="ED55" s="340" t="e">
        <f t="shared" si="54"/>
        <v>#DIV/0!</v>
      </c>
      <c r="EE55" s="472"/>
      <c r="EF55" s="478"/>
      <c r="EG55" s="478"/>
      <c r="EH55" s="472"/>
      <c r="EI55" s="475"/>
    </row>
    <row r="56" spans="1:142" s="5" customFormat="1" ht="22.5" customHeight="1" x14ac:dyDescent="0.25">
      <c r="A56" s="483"/>
      <c r="B56" s="485"/>
      <c r="C56" s="482"/>
      <c r="D56" s="483"/>
      <c r="E56" s="483"/>
      <c r="F56" s="346" t="s">
        <v>97</v>
      </c>
      <c r="G56" s="359">
        <f t="shared" ref="G56:H57" si="56">+G52</f>
        <v>9</v>
      </c>
      <c r="H56" s="226">
        <f t="shared" si="56"/>
        <v>0.5</v>
      </c>
      <c r="I56" s="226">
        <f>+I52</f>
        <v>0.5</v>
      </c>
      <c r="J56" s="226">
        <f t="shared" ref="J56:BS56" si="57">+J52</f>
        <v>0</v>
      </c>
      <c r="K56" s="226">
        <v>0.5</v>
      </c>
      <c r="L56" s="226">
        <f t="shared" si="57"/>
        <v>0</v>
      </c>
      <c r="M56" s="226">
        <v>0.5</v>
      </c>
      <c r="N56" s="226">
        <v>0</v>
      </c>
      <c r="O56" s="226"/>
      <c r="P56" s="226"/>
      <c r="Q56" s="226"/>
      <c r="R56" s="226"/>
      <c r="S56" s="226"/>
      <c r="T56" s="114">
        <f t="shared" si="1"/>
        <v>0</v>
      </c>
      <c r="U56" s="226">
        <f t="shared" si="57"/>
        <v>1.4</v>
      </c>
      <c r="V56" s="226"/>
      <c r="W56" s="226"/>
      <c r="X56" s="226"/>
      <c r="Y56" s="226"/>
      <c r="Z56" s="226"/>
      <c r="AA56" s="226"/>
      <c r="AB56" s="226"/>
      <c r="AC56" s="226"/>
      <c r="AD56" s="226"/>
      <c r="AE56" s="226"/>
      <c r="AF56" s="226"/>
      <c r="AG56" s="226"/>
      <c r="AH56" s="226"/>
      <c r="AI56" s="226"/>
      <c r="AJ56" s="226"/>
      <c r="AK56" s="226"/>
      <c r="AL56" s="226"/>
      <c r="AM56" s="226"/>
      <c r="AN56" s="226"/>
      <c r="AO56" s="226"/>
      <c r="AP56" s="226"/>
      <c r="AQ56" s="226"/>
      <c r="AR56" s="226"/>
      <c r="AS56" s="226"/>
      <c r="AT56" s="226">
        <f t="shared" si="57"/>
        <v>3.3</v>
      </c>
      <c r="AU56" s="226"/>
      <c r="AV56" s="226"/>
      <c r="AW56" s="226"/>
      <c r="AX56" s="226"/>
      <c r="AY56" s="226"/>
      <c r="AZ56" s="226"/>
      <c r="BA56" s="226"/>
      <c r="BB56" s="226"/>
      <c r="BC56" s="226"/>
      <c r="BD56" s="226"/>
      <c r="BE56" s="226"/>
      <c r="BF56" s="226"/>
      <c r="BG56" s="226"/>
      <c r="BH56" s="226"/>
      <c r="BI56" s="226"/>
      <c r="BJ56" s="226"/>
      <c r="BK56" s="226"/>
      <c r="BL56" s="226"/>
      <c r="BM56" s="226"/>
      <c r="BN56" s="226"/>
      <c r="BO56" s="226"/>
      <c r="BP56" s="226"/>
      <c r="BQ56" s="226"/>
      <c r="BR56" s="226"/>
      <c r="BS56" s="226">
        <f t="shared" si="57"/>
        <v>3.3</v>
      </c>
      <c r="BT56" s="226"/>
      <c r="BU56" s="226"/>
      <c r="BV56" s="226"/>
      <c r="BW56" s="226"/>
      <c r="BX56" s="226"/>
      <c r="BY56" s="226"/>
      <c r="BZ56" s="226"/>
      <c r="CA56" s="226"/>
      <c r="CB56" s="226"/>
      <c r="CC56" s="226"/>
      <c r="CD56" s="226"/>
      <c r="CE56" s="226"/>
      <c r="CF56" s="226"/>
      <c r="CG56" s="226"/>
      <c r="CH56" s="226"/>
      <c r="CI56" s="226"/>
      <c r="CJ56" s="226"/>
      <c r="CK56" s="226"/>
      <c r="CL56" s="226"/>
      <c r="CM56" s="226"/>
      <c r="CN56" s="226"/>
      <c r="CO56" s="226"/>
      <c r="CP56" s="226"/>
      <c r="CQ56" s="226"/>
      <c r="CR56" s="226">
        <f t="shared" ref="CR56:DW57" si="58">+CR52</f>
        <v>0.5</v>
      </c>
      <c r="CS56" s="226"/>
      <c r="CT56" s="226"/>
      <c r="CU56" s="226"/>
      <c r="CV56" s="226"/>
      <c r="CW56" s="226"/>
      <c r="CX56" s="226"/>
      <c r="CY56" s="226"/>
      <c r="CZ56" s="226"/>
      <c r="DA56" s="226"/>
      <c r="DB56" s="226"/>
      <c r="DC56" s="226"/>
      <c r="DD56" s="226"/>
      <c r="DE56" s="226"/>
      <c r="DF56" s="226"/>
      <c r="DG56" s="226"/>
      <c r="DH56" s="226"/>
      <c r="DI56" s="226"/>
      <c r="DJ56" s="226"/>
      <c r="DK56" s="226"/>
      <c r="DL56" s="226"/>
      <c r="DM56" s="226"/>
      <c r="DN56" s="226"/>
      <c r="DO56" s="226"/>
      <c r="DP56" s="226"/>
      <c r="DQ56" s="226"/>
      <c r="DR56" s="226"/>
      <c r="DS56" s="226"/>
      <c r="DT56" s="226"/>
      <c r="DU56" s="226"/>
      <c r="DV56" s="226"/>
      <c r="DW56" s="226">
        <f t="shared" si="58"/>
        <v>0</v>
      </c>
      <c r="DX56" s="116">
        <f>+DX52</f>
        <v>0</v>
      </c>
      <c r="DY56" s="19">
        <v>0</v>
      </c>
      <c r="DZ56" s="19"/>
      <c r="EA56" s="19"/>
      <c r="EB56" s="19"/>
      <c r="EC56" s="339">
        <f t="shared" si="55"/>
        <v>0</v>
      </c>
      <c r="ED56" s="340">
        <f t="shared" si="54"/>
        <v>0</v>
      </c>
      <c r="EE56" s="472"/>
      <c r="EF56" s="478"/>
      <c r="EG56" s="478"/>
      <c r="EH56" s="472"/>
      <c r="EI56" s="475"/>
    </row>
    <row r="57" spans="1:142" s="120" customFormat="1" ht="22.5" customHeight="1" thickBot="1" x14ac:dyDescent="0.3">
      <c r="A57" s="483"/>
      <c r="B57" s="485"/>
      <c r="C57" s="482"/>
      <c r="D57" s="483"/>
      <c r="E57" s="483"/>
      <c r="F57" s="348" t="s">
        <v>100</v>
      </c>
      <c r="G57" s="373">
        <f t="shared" si="56"/>
        <v>1414122000</v>
      </c>
      <c r="H57" s="374">
        <f t="shared" si="56"/>
        <v>159600000</v>
      </c>
      <c r="I57" s="381">
        <f>+I53</f>
        <v>159600000</v>
      </c>
      <c r="J57" s="381">
        <f t="shared" ref="J57:BS57" si="59">+J53</f>
        <v>0</v>
      </c>
      <c r="K57" s="381">
        <v>152972000</v>
      </c>
      <c r="L57" s="381">
        <f t="shared" si="59"/>
        <v>101484000</v>
      </c>
      <c r="M57" s="381">
        <v>152972000</v>
      </c>
      <c r="N57" s="381">
        <f>+N53</f>
        <v>116067000</v>
      </c>
      <c r="O57" s="381"/>
      <c r="P57" s="381"/>
      <c r="Q57" s="381"/>
      <c r="R57" s="381"/>
      <c r="S57" s="381"/>
      <c r="T57" s="375">
        <f t="shared" si="1"/>
        <v>116067000</v>
      </c>
      <c r="U57" s="381">
        <f t="shared" si="59"/>
        <v>250350000</v>
      </c>
      <c r="V57" s="381"/>
      <c r="W57" s="381"/>
      <c r="X57" s="381"/>
      <c r="Y57" s="381"/>
      <c r="Z57" s="381"/>
      <c r="AA57" s="381"/>
      <c r="AB57" s="381"/>
      <c r="AC57" s="381"/>
      <c r="AD57" s="381"/>
      <c r="AE57" s="381"/>
      <c r="AF57" s="381"/>
      <c r="AG57" s="381"/>
      <c r="AH57" s="381"/>
      <c r="AI57" s="381"/>
      <c r="AJ57" s="381"/>
      <c r="AK57" s="381"/>
      <c r="AL57" s="381"/>
      <c r="AM57" s="381"/>
      <c r="AN57" s="381"/>
      <c r="AO57" s="381"/>
      <c r="AP57" s="381"/>
      <c r="AQ57" s="381"/>
      <c r="AR57" s="381"/>
      <c r="AS57" s="381"/>
      <c r="AT57" s="381">
        <f t="shared" si="59"/>
        <v>425600000</v>
      </c>
      <c r="AU57" s="381"/>
      <c r="AV57" s="381"/>
      <c r="AW57" s="381"/>
      <c r="AX57" s="381"/>
      <c r="AY57" s="381"/>
      <c r="AZ57" s="381"/>
      <c r="BA57" s="381"/>
      <c r="BB57" s="381"/>
      <c r="BC57" s="381"/>
      <c r="BD57" s="381"/>
      <c r="BE57" s="381"/>
      <c r="BF57" s="381"/>
      <c r="BG57" s="381"/>
      <c r="BH57" s="381"/>
      <c r="BI57" s="381"/>
      <c r="BJ57" s="381"/>
      <c r="BK57" s="381"/>
      <c r="BL57" s="381"/>
      <c r="BM57" s="381"/>
      <c r="BN57" s="381"/>
      <c r="BO57" s="381"/>
      <c r="BP57" s="381"/>
      <c r="BQ57" s="381"/>
      <c r="BR57" s="381"/>
      <c r="BS57" s="381">
        <f t="shared" si="59"/>
        <v>425600000</v>
      </c>
      <c r="BT57" s="381"/>
      <c r="BU57" s="381"/>
      <c r="BV57" s="381"/>
      <c r="BW57" s="381"/>
      <c r="BX57" s="381"/>
      <c r="BY57" s="381"/>
      <c r="BZ57" s="381"/>
      <c r="CA57" s="381"/>
      <c r="CB57" s="381"/>
      <c r="CC57" s="381"/>
      <c r="CD57" s="381"/>
      <c r="CE57" s="381"/>
      <c r="CF57" s="381"/>
      <c r="CG57" s="381"/>
      <c r="CH57" s="381"/>
      <c r="CI57" s="381"/>
      <c r="CJ57" s="381"/>
      <c r="CK57" s="381"/>
      <c r="CL57" s="381"/>
      <c r="CM57" s="381"/>
      <c r="CN57" s="381"/>
      <c r="CO57" s="381"/>
      <c r="CP57" s="381"/>
      <c r="CQ57" s="381"/>
      <c r="CR57" s="381">
        <f t="shared" si="58"/>
        <v>159600000</v>
      </c>
      <c r="CS57" s="381"/>
      <c r="CT57" s="381"/>
      <c r="CU57" s="381"/>
      <c r="CV57" s="381"/>
      <c r="CW57" s="381"/>
      <c r="CX57" s="381"/>
      <c r="CY57" s="381"/>
      <c r="CZ57" s="381"/>
      <c r="DA57" s="381"/>
      <c r="DB57" s="381"/>
      <c r="DC57" s="381"/>
      <c r="DD57" s="381"/>
      <c r="DE57" s="381"/>
      <c r="DF57" s="381"/>
      <c r="DG57" s="381"/>
      <c r="DH57" s="381"/>
      <c r="DI57" s="381"/>
      <c r="DJ57" s="381"/>
      <c r="DK57" s="381"/>
      <c r="DL57" s="381"/>
      <c r="DM57" s="381"/>
      <c r="DN57" s="381"/>
      <c r="DO57" s="381"/>
      <c r="DP57" s="381"/>
      <c r="DQ57" s="381"/>
      <c r="DR57" s="381"/>
      <c r="DS57" s="381"/>
      <c r="DT57" s="381"/>
      <c r="DU57" s="381"/>
      <c r="DV57" s="381"/>
      <c r="DW57" s="381">
        <f t="shared" si="58"/>
        <v>0</v>
      </c>
      <c r="DX57" s="374">
        <f>+DX53</f>
        <v>101484000</v>
      </c>
      <c r="DY57" s="365">
        <f>+DY53</f>
        <v>116067000</v>
      </c>
      <c r="DZ57" s="365"/>
      <c r="EA57" s="365"/>
      <c r="EB57" s="365"/>
      <c r="EC57" s="361">
        <f t="shared" si="55"/>
        <v>0.75874669874225353</v>
      </c>
      <c r="ED57" s="362">
        <f t="shared" si="54"/>
        <v>8.2077076801011506E-2</v>
      </c>
      <c r="EE57" s="473"/>
      <c r="EF57" s="479"/>
      <c r="EG57" s="479"/>
      <c r="EH57" s="473"/>
      <c r="EI57" s="476"/>
    </row>
    <row r="58" spans="1:142" s="5" customFormat="1" ht="22.5" customHeight="1" x14ac:dyDescent="0.25">
      <c r="A58" s="483" t="s">
        <v>203</v>
      </c>
      <c r="B58" s="485">
        <v>9</v>
      </c>
      <c r="C58" s="482" t="s">
        <v>252</v>
      </c>
      <c r="D58" s="483" t="s">
        <v>249</v>
      </c>
      <c r="E58" s="483">
        <v>198</v>
      </c>
      <c r="F58" s="346" t="s">
        <v>95</v>
      </c>
      <c r="G58" s="351">
        <v>1</v>
      </c>
      <c r="H58" s="352">
        <v>1</v>
      </c>
      <c r="I58" s="352">
        <f>+H58</f>
        <v>1</v>
      </c>
      <c r="J58" s="366">
        <v>0</v>
      </c>
      <c r="K58" s="352">
        <v>1</v>
      </c>
      <c r="L58" s="352">
        <v>0</v>
      </c>
      <c r="M58" s="352">
        <v>1</v>
      </c>
      <c r="N58" s="352">
        <v>0</v>
      </c>
      <c r="O58" s="352"/>
      <c r="P58" s="352"/>
      <c r="Q58" s="352"/>
      <c r="R58" s="352"/>
      <c r="S58" s="352"/>
      <c r="T58" s="352">
        <f t="shared" si="1"/>
        <v>0</v>
      </c>
      <c r="U58" s="352">
        <v>0</v>
      </c>
      <c r="V58" s="352"/>
      <c r="W58" s="352"/>
      <c r="X58" s="352"/>
      <c r="Y58" s="352"/>
      <c r="Z58" s="352"/>
      <c r="AA58" s="352"/>
      <c r="AB58" s="352"/>
      <c r="AC58" s="352"/>
      <c r="AD58" s="352"/>
      <c r="AE58" s="352"/>
      <c r="AF58" s="352"/>
      <c r="AG58" s="352"/>
      <c r="AH58" s="352"/>
      <c r="AI58" s="352"/>
      <c r="AJ58" s="352"/>
      <c r="AK58" s="352"/>
      <c r="AL58" s="352"/>
      <c r="AM58" s="352"/>
      <c r="AN58" s="352"/>
      <c r="AO58" s="352"/>
      <c r="AP58" s="352"/>
      <c r="AQ58" s="352"/>
      <c r="AR58" s="352"/>
      <c r="AS58" s="352"/>
      <c r="AT58" s="352">
        <v>0</v>
      </c>
      <c r="AU58" s="352"/>
      <c r="AV58" s="352"/>
      <c r="AW58" s="352"/>
      <c r="AX58" s="352"/>
      <c r="AY58" s="352"/>
      <c r="AZ58" s="352"/>
      <c r="BA58" s="352"/>
      <c r="BB58" s="352"/>
      <c r="BC58" s="352"/>
      <c r="BD58" s="352"/>
      <c r="BE58" s="352"/>
      <c r="BF58" s="352"/>
      <c r="BG58" s="352"/>
      <c r="BH58" s="352"/>
      <c r="BI58" s="352"/>
      <c r="BJ58" s="352"/>
      <c r="BK58" s="352"/>
      <c r="BL58" s="352"/>
      <c r="BM58" s="352"/>
      <c r="BN58" s="352"/>
      <c r="BO58" s="352"/>
      <c r="BP58" s="352"/>
      <c r="BQ58" s="352"/>
      <c r="BR58" s="352"/>
      <c r="BS58" s="352">
        <v>0</v>
      </c>
      <c r="BT58" s="352"/>
      <c r="BU58" s="352"/>
      <c r="BV58" s="352"/>
      <c r="BW58" s="352"/>
      <c r="BX58" s="352"/>
      <c r="BY58" s="352"/>
      <c r="BZ58" s="352"/>
      <c r="CA58" s="352"/>
      <c r="CB58" s="352"/>
      <c r="CC58" s="352"/>
      <c r="CD58" s="352"/>
      <c r="CE58" s="352"/>
      <c r="CF58" s="352"/>
      <c r="CG58" s="352"/>
      <c r="CH58" s="352"/>
      <c r="CI58" s="352"/>
      <c r="CJ58" s="352"/>
      <c r="CK58" s="352"/>
      <c r="CL58" s="352"/>
      <c r="CM58" s="352"/>
      <c r="CN58" s="352"/>
      <c r="CO58" s="352"/>
      <c r="CP58" s="352"/>
      <c r="CQ58" s="352"/>
      <c r="CR58" s="352">
        <v>0</v>
      </c>
      <c r="CS58" s="352"/>
      <c r="CT58" s="352"/>
      <c r="CU58" s="352"/>
      <c r="CV58" s="352"/>
      <c r="CW58" s="352"/>
      <c r="CX58" s="352"/>
      <c r="CY58" s="352"/>
      <c r="CZ58" s="352"/>
      <c r="DA58" s="352"/>
      <c r="DB58" s="352"/>
      <c r="DC58" s="352"/>
      <c r="DD58" s="352"/>
      <c r="DE58" s="352"/>
      <c r="DF58" s="352"/>
      <c r="DG58" s="352"/>
      <c r="DH58" s="352"/>
      <c r="DI58" s="352"/>
      <c r="DJ58" s="352"/>
      <c r="DK58" s="352"/>
      <c r="DL58" s="352"/>
      <c r="DM58" s="352"/>
      <c r="DN58" s="352"/>
      <c r="DO58" s="352"/>
      <c r="DP58" s="352"/>
      <c r="DQ58" s="353"/>
      <c r="DR58" s="353"/>
      <c r="DS58" s="353"/>
      <c r="DT58" s="353"/>
      <c r="DU58" s="353"/>
      <c r="DV58" s="353"/>
      <c r="DW58" s="366">
        <v>0</v>
      </c>
      <c r="DX58" s="353">
        <v>0</v>
      </c>
      <c r="DY58" s="354">
        <v>0</v>
      </c>
      <c r="DZ58" s="354"/>
      <c r="EA58" s="354"/>
      <c r="EB58" s="354"/>
      <c r="EC58" s="355">
        <f>DY58/M58</f>
        <v>0</v>
      </c>
      <c r="ED58" s="356">
        <f t="shared" ref="ED58:ED63" si="60">DY58/G58</f>
        <v>0</v>
      </c>
      <c r="EE58" s="540" t="s">
        <v>417</v>
      </c>
      <c r="EF58" s="477" t="s">
        <v>241</v>
      </c>
      <c r="EG58" s="477" t="s">
        <v>241</v>
      </c>
      <c r="EH58" s="471" t="s">
        <v>302</v>
      </c>
      <c r="EI58" s="474" t="s">
        <v>296</v>
      </c>
    </row>
    <row r="59" spans="1:142" s="5" customFormat="1" ht="22.5" customHeight="1" x14ac:dyDescent="0.25">
      <c r="A59" s="483"/>
      <c r="B59" s="485"/>
      <c r="C59" s="482"/>
      <c r="D59" s="483"/>
      <c r="E59" s="483"/>
      <c r="F59" s="347" t="s">
        <v>6</v>
      </c>
      <c r="G59" s="357">
        <v>478424000</v>
      </c>
      <c r="H59" s="76">
        <v>334120000</v>
      </c>
      <c r="I59" s="76">
        <f>+H59</f>
        <v>334120000</v>
      </c>
      <c r="J59" s="76">
        <v>40000000</v>
      </c>
      <c r="K59" s="76">
        <v>400424000</v>
      </c>
      <c r="L59" s="76">
        <v>318184000</v>
      </c>
      <c r="M59" s="76">
        <v>478424000</v>
      </c>
      <c r="N59" s="76">
        <v>318184000</v>
      </c>
      <c r="O59" s="76"/>
      <c r="P59" s="76"/>
      <c r="Q59" s="76"/>
      <c r="R59" s="76"/>
      <c r="S59" s="76"/>
      <c r="T59" s="114">
        <f t="shared" si="1"/>
        <v>318184000</v>
      </c>
      <c r="U59" s="76">
        <v>0</v>
      </c>
      <c r="V59" s="76"/>
      <c r="W59" s="76"/>
      <c r="X59" s="76"/>
      <c r="Y59" s="76"/>
      <c r="Z59" s="76"/>
      <c r="AA59" s="76"/>
      <c r="AB59" s="76"/>
      <c r="AC59" s="76"/>
      <c r="AD59" s="76"/>
      <c r="AE59" s="76"/>
      <c r="AF59" s="76"/>
      <c r="AG59" s="76"/>
      <c r="AH59" s="76"/>
      <c r="AI59" s="76"/>
      <c r="AJ59" s="76"/>
      <c r="AK59" s="76"/>
      <c r="AL59" s="76"/>
      <c r="AM59" s="76"/>
      <c r="AN59" s="76"/>
      <c r="AO59" s="76"/>
      <c r="AP59" s="76"/>
      <c r="AQ59" s="76"/>
      <c r="AR59" s="76"/>
      <c r="AS59" s="76"/>
      <c r="AT59" s="76">
        <v>0</v>
      </c>
      <c r="AU59" s="76"/>
      <c r="AV59" s="76"/>
      <c r="AW59" s="76"/>
      <c r="AX59" s="76"/>
      <c r="AY59" s="76"/>
      <c r="AZ59" s="76"/>
      <c r="BA59" s="76"/>
      <c r="BB59" s="76"/>
      <c r="BC59" s="76"/>
      <c r="BD59" s="76"/>
      <c r="BE59" s="76"/>
      <c r="BF59" s="76"/>
      <c r="BG59" s="76"/>
      <c r="BH59" s="76"/>
      <c r="BI59" s="76"/>
      <c r="BJ59" s="76"/>
      <c r="BK59" s="76"/>
      <c r="BL59" s="76"/>
      <c r="BM59" s="76"/>
      <c r="BN59" s="76"/>
      <c r="BO59" s="76"/>
      <c r="BP59" s="76"/>
      <c r="BQ59" s="76"/>
      <c r="BR59" s="76"/>
      <c r="BS59" s="76">
        <v>0</v>
      </c>
      <c r="BT59" s="76"/>
      <c r="BU59" s="76"/>
      <c r="BV59" s="76"/>
      <c r="BW59" s="76"/>
      <c r="BX59" s="76"/>
      <c r="BY59" s="76"/>
      <c r="BZ59" s="76"/>
      <c r="CA59" s="76"/>
      <c r="CB59" s="76"/>
      <c r="CC59" s="76"/>
      <c r="CD59" s="76"/>
      <c r="CE59" s="76"/>
      <c r="CF59" s="76"/>
      <c r="CG59" s="76"/>
      <c r="CH59" s="76"/>
      <c r="CI59" s="76"/>
      <c r="CJ59" s="76"/>
      <c r="CK59" s="76"/>
      <c r="CL59" s="76"/>
      <c r="CM59" s="76"/>
      <c r="CN59" s="76"/>
      <c r="CO59" s="76"/>
      <c r="CP59" s="76"/>
      <c r="CQ59" s="76"/>
      <c r="CR59" s="76">
        <v>0</v>
      </c>
      <c r="CS59" s="76"/>
      <c r="CT59" s="76"/>
      <c r="CU59" s="76"/>
      <c r="CV59" s="76"/>
      <c r="CW59" s="76"/>
      <c r="CX59" s="76"/>
      <c r="CY59" s="76"/>
      <c r="CZ59" s="76"/>
      <c r="DA59" s="76"/>
      <c r="DB59" s="76"/>
      <c r="DC59" s="76"/>
      <c r="DD59" s="76"/>
      <c r="DE59" s="76"/>
      <c r="DF59" s="76"/>
      <c r="DG59" s="76"/>
      <c r="DH59" s="76"/>
      <c r="DI59" s="76"/>
      <c r="DJ59" s="76"/>
      <c r="DK59" s="76"/>
      <c r="DL59" s="76"/>
      <c r="DM59" s="76"/>
      <c r="DN59" s="76"/>
      <c r="DO59" s="76"/>
      <c r="DP59" s="76"/>
      <c r="DQ59" s="76"/>
      <c r="DR59" s="76"/>
      <c r="DS59" s="76"/>
      <c r="DT59" s="76"/>
      <c r="DU59" s="76"/>
      <c r="DV59" s="76"/>
      <c r="DW59" s="76">
        <v>40000000</v>
      </c>
      <c r="DX59" s="76">
        <v>318184000</v>
      </c>
      <c r="DY59" s="19">
        <v>318184000</v>
      </c>
      <c r="DZ59" s="19"/>
      <c r="EA59" s="19"/>
      <c r="EB59" s="19"/>
      <c r="EC59" s="339">
        <f t="shared" ref="EC59:EC63" si="61">DY59/M59</f>
        <v>0.66506696988445391</v>
      </c>
      <c r="ED59" s="340">
        <f t="shared" si="60"/>
        <v>0.66506696988445391</v>
      </c>
      <c r="EE59" s="541"/>
      <c r="EF59" s="478"/>
      <c r="EG59" s="478"/>
      <c r="EH59" s="472"/>
      <c r="EI59" s="480" t="s">
        <v>296</v>
      </c>
      <c r="EK59" s="271"/>
      <c r="EL59" s="271"/>
    </row>
    <row r="60" spans="1:142" s="5" customFormat="1" ht="22.5" customHeight="1" x14ac:dyDescent="0.25">
      <c r="A60" s="483"/>
      <c r="B60" s="485"/>
      <c r="C60" s="482"/>
      <c r="D60" s="483"/>
      <c r="E60" s="483"/>
      <c r="F60" s="346" t="s">
        <v>96</v>
      </c>
      <c r="G60" s="358"/>
      <c r="H60" s="221"/>
      <c r="I60" s="221"/>
      <c r="J60" s="221"/>
      <c r="K60" s="221"/>
      <c r="L60" s="221"/>
      <c r="M60" s="221"/>
      <c r="N60" s="221"/>
      <c r="O60" s="221"/>
      <c r="P60" s="221"/>
      <c r="Q60" s="221"/>
      <c r="R60" s="221"/>
      <c r="S60" s="221"/>
      <c r="T60" s="114">
        <f t="shared" si="1"/>
        <v>0</v>
      </c>
      <c r="U60" s="221"/>
      <c r="V60" s="221"/>
      <c r="W60" s="221"/>
      <c r="X60" s="221"/>
      <c r="Y60" s="221"/>
      <c r="Z60" s="221"/>
      <c r="AA60" s="221"/>
      <c r="AB60" s="221"/>
      <c r="AC60" s="221"/>
      <c r="AD60" s="221"/>
      <c r="AE60" s="221"/>
      <c r="AF60" s="221"/>
      <c r="AG60" s="221"/>
      <c r="AH60" s="221"/>
      <c r="AI60" s="221"/>
      <c r="AJ60" s="221"/>
      <c r="AK60" s="221"/>
      <c r="AL60" s="221"/>
      <c r="AM60" s="221"/>
      <c r="AN60" s="221"/>
      <c r="AO60" s="221"/>
      <c r="AP60" s="221"/>
      <c r="AQ60" s="221"/>
      <c r="AR60" s="221"/>
      <c r="AS60" s="221"/>
      <c r="AT60" s="221"/>
      <c r="AU60" s="221"/>
      <c r="AV60" s="221"/>
      <c r="AW60" s="221"/>
      <c r="AX60" s="221"/>
      <c r="AY60" s="221"/>
      <c r="AZ60" s="221"/>
      <c r="BA60" s="221"/>
      <c r="BB60" s="221"/>
      <c r="BC60" s="221"/>
      <c r="BD60" s="221"/>
      <c r="BE60" s="221"/>
      <c r="BF60" s="221"/>
      <c r="BG60" s="221"/>
      <c r="BH60" s="221"/>
      <c r="BI60" s="221"/>
      <c r="BJ60" s="221"/>
      <c r="BK60" s="221"/>
      <c r="BL60" s="221"/>
      <c r="BM60" s="221"/>
      <c r="BN60" s="221"/>
      <c r="BO60" s="221"/>
      <c r="BP60" s="221"/>
      <c r="BQ60" s="221"/>
      <c r="BR60" s="221"/>
      <c r="BS60" s="221"/>
      <c r="BT60" s="221"/>
      <c r="BU60" s="221"/>
      <c r="BV60" s="221"/>
      <c r="BW60" s="221"/>
      <c r="BX60" s="221"/>
      <c r="BY60" s="221"/>
      <c r="BZ60" s="221"/>
      <c r="CA60" s="221"/>
      <c r="CB60" s="221"/>
      <c r="CC60" s="221"/>
      <c r="CD60" s="221"/>
      <c r="CE60" s="221"/>
      <c r="CF60" s="221"/>
      <c r="CG60" s="221"/>
      <c r="CH60" s="221"/>
      <c r="CI60" s="221"/>
      <c r="CJ60" s="221"/>
      <c r="CK60" s="221"/>
      <c r="CL60" s="221"/>
      <c r="CM60" s="221"/>
      <c r="CN60" s="221"/>
      <c r="CO60" s="221"/>
      <c r="CP60" s="221"/>
      <c r="CQ60" s="221"/>
      <c r="CR60" s="221"/>
      <c r="CS60" s="221"/>
      <c r="CT60" s="221"/>
      <c r="CU60" s="221"/>
      <c r="CV60" s="221"/>
      <c r="CW60" s="221"/>
      <c r="CX60" s="221"/>
      <c r="CY60" s="221"/>
      <c r="CZ60" s="221"/>
      <c r="DA60" s="221"/>
      <c r="DB60" s="221"/>
      <c r="DC60" s="221"/>
      <c r="DD60" s="221"/>
      <c r="DE60" s="221"/>
      <c r="DF60" s="221"/>
      <c r="DG60" s="221"/>
      <c r="DH60" s="221"/>
      <c r="DI60" s="221"/>
      <c r="DJ60" s="221"/>
      <c r="DK60" s="221"/>
      <c r="DL60" s="221"/>
      <c r="DM60" s="221"/>
      <c r="DN60" s="221"/>
      <c r="DO60" s="221"/>
      <c r="DP60" s="221"/>
      <c r="DQ60" s="116"/>
      <c r="DR60" s="116"/>
      <c r="DS60" s="116"/>
      <c r="DT60" s="116"/>
      <c r="DU60" s="116"/>
      <c r="DV60" s="116"/>
      <c r="DW60" s="116"/>
      <c r="DX60" s="116"/>
      <c r="DY60" s="19"/>
      <c r="DZ60" s="19"/>
      <c r="EA60" s="19"/>
      <c r="EB60" s="116"/>
      <c r="EC60" s="339" t="e">
        <f t="shared" si="61"/>
        <v>#DIV/0!</v>
      </c>
      <c r="ED60" s="340" t="e">
        <f t="shared" si="60"/>
        <v>#DIV/0!</v>
      </c>
      <c r="EE60" s="541"/>
      <c r="EF60" s="478"/>
      <c r="EG60" s="478"/>
      <c r="EH60" s="472"/>
      <c r="EI60" s="480" t="s">
        <v>296</v>
      </c>
    </row>
    <row r="61" spans="1:142" s="5" customFormat="1" ht="22.5" customHeight="1" x14ac:dyDescent="0.25">
      <c r="A61" s="483"/>
      <c r="B61" s="485"/>
      <c r="C61" s="482"/>
      <c r="D61" s="483"/>
      <c r="E61" s="483"/>
      <c r="F61" s="347" t="s">
        <v>7</v>
      </c>
      <c r="G61" s="364"/>
      <c r="H61" s="223"/>
      <c r="I61" s="223"/>
      <c r="J61" s="223"/>
      <c r="K61" s="223"/>
      <c r="L61" s="223"/>
      <c r="M61" s="223"/>
      <c r="N61" s="223"/>
      <c r="O61" s="223"/>
      <c r="P61" s="223"/>
      <c r="Q61" s="223"/>
      <c r="R61" s="223"/>
      <c r="S61" s="223"/>
      <c r="T61" s="114">
        <f t="shared" si="1"/>
        <v>0</v>
      </c>
      <c r="U61" s="223"/>
      <c r="V61" s="223"/>
      <c r="W61" s="223"/>
      <c r="X61" s="223"/>
      <c r="Y61" s="223"/>
      <c r="Z61" s="223"/>
      <c r="AA61" s="223"/>
      <c r="AB61" s="223"/>
      <c r="AC61" s="223"/>
      <c r="AD61" s="223"/>
      <c r="AE61" s="223"/>
      <c r="AF61" s="223"/>
      <c r="AG61" s="223"/>
      <c r="AH61" s="223"/>
      <c r="AI61" s="223"/>
      <c r="AJ61" s="223"/>
      <c r="AK61" s="223"/>
      <c r="AL61" s="223"/>
      <c r="AM61" s="223"/>
      <c r="AN61" s="223"/>
      <c r="AO61" s="223"/>
      <c r="AP61" s="223"/>
      <c r="AQ61" s="223"/>
      <c r="AR61" s="223"/>
      <c r="AS61" s="223"/>
      <c r="AT61" s="223"/>
      <c r="AU61" s="223"/>
      <c r="AV61" s="223"/>
      <c r="AW61" s="223"/>
      <c r="AX61" s="223"/>
      <c r="AY61" s="223"/>
      <c r="AZ61" s="223"/>
      <c r="BA61" s="223"/>
      <c r="BB61" s="223"/>
      <c r="BC61" s="223"/>
      <c r="BD61" s="223"/>
      <c r="BE61" s="223"/>
      <c r="BF61" s="223"/>
      <c r="BG61" s="223"/>
      <c r="BH61" s="223"/>
      <c r="BI61" s="223"/>
      <c r="BJ61" s="223"/>
      <c r="BK61" s="223"/>
      <c r="BL61" s="223"/>
      <c r="BM61" s="223"/>
      <c r="BN61" s="223"/>
      <c r="BO61" s="223"/>
      <c r="BP61" s="223"/>
      <c r="BQ61" s="223"/>
      <c r="BR61" s="223"/>
      <c r="BS61" s="223"/>
      <c r="BT61" s="223"/>
      <c r="BU61" s="223"/>
      <c r="BV61" s="223"/>
      <c r="BW61" s="223"/>
      <c r="BX61" s="223"/>
      <c r="BY61" s="223"/>
      <c r="BZ61" s="223"/>
      <c r="CA61" s="223"/>
      <c r="CB61" s="223"/>
      <c r="CC61" s="223"/>
      <c r="CD61" s="223"/>
      <c r="CE61" s="223"/>
      <c r="CF61" s="223"/>
      <c r="CG61" s="223"/>
      <c r="CH61" s="223"/>
      <c r="CI61" s="223"/>
      <c r="CJ61" s="223"/>
      <c r="CK61" s="223"/>
      <c r="CL61" s="223"/>
      <c r="CM61" s="223"/>
      <c r="CN61" s="223"/>
      <c r="CO61" s="223"/>
      <c r="CP61" s="223"/>
      <c r="CQ61" s="223"/>
      <c r="CR61" s="223"/>
      <c r="CS61" s="223"/>
      <c r="CT61" s="223"/>
      <c r="CU61" s="223"/>
      <c r="CV61" s="223"/>
      <c r="CW61" s="223"/>
      <c r="CX61" s="223"/>
      <c r="CY61" s="223"/>
      <c r="CZ61" s="223"/>
      <c r="DA61" s="223"/>
      <c r="DB61" s="223"/>
      <c r="DC61" s="223"/>
      <c r="DD61" s="223"/>
      <c r="DE61" s="223"/>
      <c r="DF61" s="223"/>
      <c r="DG61" s="223"/>
      <c r="DH61" s="223"/>
      <c r="DI61" s="223"/>
      <c r="DJ61" s="223"/>
      <c r="DK61" s="223"/>
      <c r="DL61" s="223"/>
      <c r="DM61" s="223"/>
      <c r="DN61" s="223"/>
      <c r="DO61" s="223"/>
      <c r="DP61" s="223"/>
      <c r="DQ61" s="76"/>
      <c r="DR61" s="76"/>
      <c r="DS61" s="76"/>
      <c r="DT61" s="76"/>
      <c r="DU61" s="76"/>
      <c r="DV61" s="76"/>
      <c r="DW61" s="76"/>
      <c r="DX61" s="76"/>
      <c r="DY61" s="76"/>
      <c r="DZ61" s="76"/>
      <c r="EA61" s="76"/>
      <c r="EB61" s="76"/>
      <c r="EC61" s="339" t="e">
        <f t="shared" si="61"/>
        <v>#DIV/0!</v>
      </c>
      <c r="ED61" s="340" t="e">
        <f t="shared" si="60"/>
        <v>#DIV/0!</v>
      </c>
      <c r="EE61" s="541"/>
      <c r="EF61" s="478"/>
      <c r="EG61" s="478"/>
      <c r="EH61" s="472"/>
      <c r="EI61" s="480" t="s">
        <v>296</v>
      </c>
    </row>
    <row r="62" spans="1:142" s="5" customFormat="1" ht="22.5" customHeight="1" x14ac:dyDescent="0.25">
      <c r="A62" s="483"/>
      <c r="B62" s="485"/>
      <c r="C62" s="482"/>
      <c r="D62" s="483"/>
      <c r="E62" s="483"/>
      <c r="F62" s="346" t="s">
        <v>97</v>
      </c>
      <c r="G62" s="359">
        <f t="shared" ref="G62:I63" si="62">+G58</f>
        <v>1</v>
      </c>
      <c r="H62" s="222">
        <f t="shared" si="62"/>
        <v>1</v>
      </c>
      <c r="I62" s="222">
        <f t="shared" si="62"/>
        <v>1</v>
      </c>
      <c r="J62" s="225">
        <f t="shared" ref="J62" si="63">+J58</f>
        <v>0</v>
      </c>
      <c r="K62" s="222">
        <v>1</v>
      </c>
      <c r="L62" s="222">
        <f t="shared" ref="L62:BS62" si="64">+L58</f>
        <v>0</v>
      </c>
      <c r="M62" s="222">
        <v>1</v>
      </c>
      <c r="N62" s="222">
        <f>+N58</f>
        <v>0</v>
      </c>
      <c r="O62" s="222"/>
      <c r="P62" s="222"/>
      <c r="Q62" s="222"/>
      <c r="R62" s="222"/>
      <c r="S62" s="222"/>
      <c r="T62" s="114">
        <f t="shared" si="1"/>
        <v>0</v>
      </c>
      <c r="U62" s="222">
        <f t="shared" si="64"/>
        <v>0</v>
      </c>
      <c r="V62" s="222"/>
      <c r="W62" s="222"/>
      <c r="X62" s="222"/>
      <c r="Y62" s="222"/>
      <c r="Z62" s="222"/>
      <c r="AA62" s="222"/>
      <c r="AB62" s="222"/>
      <c r="AC62" s="222"/>
      <c r="AD62" s="222"/>
      <c r="AE62" s="222"/>
      <c r="AF62" s="222"/>
      <c r="AG62" s="222"/>
      <c r="AH62" s="222"/>
      <c r="AI62" s="222"/>
      <c r="AJ62" s="222"/>
      <c r="AK62" s="222"/>
      <c r="AL62" s="222"/>
      <c r="AM62" s="222"/>
      <c r="AN62" s="222"/>
      <c r="AO62" s="222"/>
      <c r="AP62" s="222"/>
      <c r="AQ62" s="222"/>
      <c r="AR62" s="222"/>
      <c r="AS62" s="222"/>
      <c r="AT62" s="222">
        <f t="shared" si="64"/>
        <v>0</v>
      </c>
      <c r="AU62" s="222"/>
      <c r="AV62" s="222"/>
      <c r="AW62" s="222"/>
      <c r="AX62" s="222"/>
      <c r="AY62" s="222"/>
      <c r="AZ62" s="222"/>
      <c r="BA62" s="222"/>
      <c r="BB62" s="222"/>
      <c r="BC62" s="222"/>
      <c r="BD62" s="222"/>
      <c r="BE62" s="222"/>
      <c r="BF62" s="222"/>
      <c r="BG62" s="222"/>
      <c r="BH62" s="222"/>
      <c r="BI62" s="222"/>
      <c r="BJ62" s="222"/>
      <c r="BK62" s="222"/>
      <c r="BL62" s="222"/>
      <c r="BM62" s="222"/>
      <c r="BN62" s="222"/>
      <c r="BO62" s="222"/>
      <c r="BP62" s="222"/>
      <c r="BQ62" s="222"/>
      <c r="BR62" s="222"/>
      <c r="BS62" s="222">
        <f t="shared" si="64"/>
        <v>0</v>
      </c>
      <c r="BT62" s="222"/>
      <c r="BU62" s="222"/>
      <c r="BV62" s="222"/>
      <c r="BW62" s="222"/>
      <c r="BX62" s="222"/>
      <c r="BY62" s="222"/>
      <c r="BZ62" s="222"/>
      <c r="CA62" s="222"/>
      <c r="CB62" s="222"/>
      <c r="CC62" s="222"/>
      <c r="CD62" s="222"/>
      <c r="CE62" s="222"/>
      <c r="CF62" s="222"/>
      <c r="CG62" s="222"/>
      <c r="CH62" s="222"/>
      <c r="CI62" s="222"/>
      <c r="CJ62" s="222"/>
      <c r="CK62" s="222"/>
      <c r="CL62" s="222"/>
      <c r="CM62" s="222"/>
      <c r="CN62" s="222"/>
      <c r="CO62" s="222"/>
      <c r="CP62" s="222"/>
      <c r="CQ62" s="222"/>
      <c r="CR62" s="222">
        <f t="shared" ref="CR62:DW62" si="65">+CR58</f>
        <v>0</v>
      </c>
      <c r="CS62" s="222"/>
      <c r="CT62" s="222"/>
      <c r="CU62" s="222"/>
      <c r="CV62" s="222"/>
      <c r="CW62" s="222"/>
      <c r="CX62" s="222"/>
      <c r="CY62" s="222"/>
      <c r="CZ62" s="222"/>
      <c r="DA62" s="222"/>
      <c r="DB62" s="222"/>
      <c r="DC62" s="222"/>
      <c r="DD62" s="222"/>
      <c r="DE62" s="222"/>
      <c r="DF62" s="222"/>
      <c r="DG62" s="222"/>
      <c r="DH62" s="222"/>
      <c r="DI62" s="222"/>
      <c r="DJ62" s="222"/>
      <c r="DK62" s="222"/>
      <c r="DL62" s="222"/>
      <c r="DM62" s="222"/>
      <c r="DN62" s="222"/>
      <c r="DO62" s="222"/>
      <c r="DP62" s="222"/>
      <c r="DQ62" s="222"/>
      <c r="DR62" s="222"/>
      <c r="DS62" s="222"/>
      <c r="DT62" s="222"/>
      <c r="DU62" s="222"/>
      <c r="DV62" s="222"/>
      <c r="DW62" s="225">
        <f t="shared" si="65"/>
        <v>0</v>
      </c>
      <c r="DX62" s="116">
        <f>+DX58</f>
        <v>0</v>
      </c>
      <c r="DY62" s="19">
        <f>+DY58</f>
        <v>0</v>
      </c>
      <c r="DZ62" s="19"/>
      <c r="EA62" s="19"/>
      <c r="EB62" s="19"/>
      <c r="EC62" s="339">
        <f t="shared" si="61"/>
        <v>0</v>
      </c>
      <c r="ED62" s="340">
        <f t="shared" si="60"/>
        <v>0</v>
      </c>
      <c r="EE62" s="541"/>
      <c r="EF62" s="478"/>
      <c r="EG62" s="478"/>
      <c r="EH62" s="472"/>
      <c r="EI62" s="480" t="s">
        <v>296</v>
      </c>
    </row>
    <row r="63" spans="1:142" s="120" customFormat="1" ht="22.5" customHeight="1" thickBot="1" x14ac:dyDescent="0.3">
      <c r="A63" s="483"/>
      <c r="B63" s="485"/>
      <c r="C63" s="482"/>
      <c r="D63" s="483"/>
      <c r="E63" s="483"/>
      <c r="F63" s="348" t="s">
        <v>100</v>
      </c>
      <c r="G63" s="373">
        <f t="shared" si="62"/>
        <v>478424000</v>
      </c>
      <c r="H63" s="374">
        <f t="shared" si="62"/>
        <v>334120000</v>
      </c>
      <c r="I63" s="360">
        <f t="shared" si="62"/>
        <v>334120000</v>
      </c>
      <c r="J63" s="360">
        <f t="shared" ref="J63" si="66">+J59</f>
        <v>40000000</v>
      </c>
      <c r="K63" s="360">
        <v>400424000</v>
      </c>
      <c r="L63" s="360">
        <f t="shared" ref="L63:BS63" si="67">+L59</f>
        <v>318184000</v>
      </c>
      <c r="M63" s="360">
        <v>400424000</v>
      </c>
      <c r="N63" s="360">
        <f>+N59</f>
        <v>318184000</v>
      </c>
      <c r="O63" s="360"/>
      <c r="P63" s="360"/>
      <c r="Q63" s="360"/>
      <c r="R63" s="360"/>
      <c r="S63" s="360"/>
      <c r="T63" s="375">
        <f t="shared" si="1"/>
        <v>318184000</v>
      </c>
      <c r="U63" s="360">
        <f t="shared" si="67"/>
        <v>0</v>
      </c>
      <c r="V63" s="360"/>
      <c r="W63" s="360"/>
      <c r="X63" s="360"/>
      <c r="Y63" s="360"/>
      <c r="Z63" s="360"/>
      <c r="AA63" s="360"/>
      <c r="AB63" s="360"/>
      <c r="AC63" s="360"/>
      <c r="AD63" s="360"/>
      <c r="AE63" s="360"/>
      <c r="AF63" s="360"/>
      <c r="AG63" s="360"/>
      <c r="AH63" s="360"/>
      <c r="AI63" s="360"/>
      <c r="AJ63" s="360"/>
      <c r="AK63" s="360"/>
      <c r="AL63" s="360"/>
      <c r="AM63" s="360"/>
      <c r="AN63" s="360"/>
      <c r="AO63" s="360"/>
      <c r="AP63" s="360"/>
      <c r="AQ63" s="360"/>
      <c r="AR63" s="360"/>
      <c r="AS63" s="360"/>
      <c r="AT63" s="360">
        <f t="shared" si="67"/>
        <v>0</v>
      </c>
      <c r="AU63" s="360"/>
      <c r="AV63" s="360"/>
      <c r="AW63" s="360"/>
      <c r="AX63" s="360"/>
      <c r="AY63" s="360"/>
      <c r="AZ63" s="360"/>
      <c r="BA63" s="360"/>
      <c r="BB63" s="360"/>
      <c r="BC63" s="360"/>
      <c r="BD63" s="360"/>
      <c r="BE63" s="360"/>
      <c r="BF63" s="360"/>
      <c r="BG63" s="360"/>
      <c r="BH63" s="360"/>
      <c r="BI63" s="360"/>
      <c r="BJ63" s="360"/>
      <c r="BK63" s="360"/>
      <c r="BL63" s="360"/>
      <c r="BM63" s="360"/>
      <c r="BN63" s="360"/>
      <c r="BO63" s="360"/>
      <c r="BP63" s="360"/>
      <c r="BQ63" s="360"/>
      <c r="BR63" s="360"/>
      <c r="BS63" s="360">
        <f t="shared" si="67"/>
        <v>0</v>
      </c>
      <c r="BT63" s="360"/>
      <c r="BU63" s="360"/>
      <c r="BV63" s="360"/>
      <c r="BW63" s="360"/>
      <c r="BX63" s="360"/>
      <c r="BY63" s="360"/>
      <c r="BZ63" s="360"/>
      <c r="CA63" s="360"/>
      <c r="CB63" s="360"/>
      <c r="CC63" s="360"/>
      <c r="CD63" s="360"/>
      <c r="CE63" s="360"/>
      <c r="CF63" s="360"/>
      <c r="CG63" s="360"/>
      <c r="CH63" s="360"/>
      <c r="CI63" s="360"/>
      <c r="CJ63" s="360"/>
      <c r="CK63" s="360"/>
      <c r="CL63" s="360"/>
      <c r="CM63" s="360"/>
      <c r="CN63" s="360"/>
      <c r="CO63" s="360"/>
      <c r="CP63" s="360"/>
      <c r="CQ63" s="360"/>
      <c r="CR63" s="360">
        <f t="shared" ref="CR63:DW63" si="68">+CR59</f>
        <v>0</v>
      </c>
      <c r="CS63" s="360"/>
      <c r="CT63" s="360"/>
      <c r="CU63" s="360"/>
      <c r="CV63" s="360"/>
      <c r="CW63" s="360"/>
      <c r="CX63" s="360"/>
      <c r="CY63" s="360"/>
      <c r="CZ63" s="360"/>
      <c r="DA63" s="360"/>
      <c r="DB63" s="360"/>
      <c r="DC63" s="360"/>
      <c r="DD63" s="360"/>
      <c r="DE63" s="360"/>
      <c r="DF63" s="360"/>
      <c r="DG63" s="360"/>
      <c r="DH63" s="360"/>
      <c r="DI63" s="360"/>
      <c r="DJ63" s="360"/>
      <c r="DK63" s="360"/>
      <c r="DL63" s="360"/>
      <c r="DM63" s="360"/>
      <c r="DN63" s="360"/>
      <c r="DO63" s="360"/>
      <c r="DP63" s="360"/>
      <c r="DQ63" s="360"/>
      <c r="DR63" s="360"/>
      <c r="DS63" s="360"/>
      <c r="DT63" s="360"/>
      <c r="DU63" s="360"/>
      <c r="DV63" s="360"/>
      <c r="DW63" s="360">
        <f t="shared" si="68"/>
        <v>40000000</v>
      </c>
      <c r="DX63" s="374">
        <f>+DX59</f>
        <v>318184000</v>
      </c>
      <c r="DY63" s="365">
        <f>+DY59</f>
        <v>318184000</v>
      </c>
      <c r="DZ63" s="365"/>
      <c r="EA63" s="365"/>
      <c r="EB63" s="365"/>
      <c r="EC63" s="361">
        <f t="shared" si="61"/>
        <v>0.79461770523245356</v>
      </c>
      <c r="ED63" s="362">
        <f t="shared" si="60"/>
        <v>0.66506696988445391</v>
      </c>
      <c r="EE63" s="542"/>
      <c r="EF63" s="479"/>
      <c r="EG63" s="479"/>
      <c r="EH63" s="473"/>
      <c r="EI63" s="481" t="s">
        <v>296</v>
      </c>
    </row>
    <row r="64" spans="1:142" s="5" customFormat="1" ht="22.5" customHeight="1" x14ac:dyDescent="0.25">
      <c r="A64" s="483"/>
      <c r="B64" s="485">
        <v>10</v>
      </c>
      <c r="C64" s="482" t="s">
        <v>201</v>
      </c>
      <c r="D64" s="483" t="s">
        <v>249</v>
      </c>
      <c r="E64" s="483">
        <v>198</v>
      </c>
      <c r="F64" s="346" t="s">
        <v>95</v>
      </c>
      <c r="G64" s="351">
        <f>+H64+U64+AT64+BS64+CR64</f>
        <v>100</v>
      </c>
      <c r="H64" s="366">
        <v>12.5</v>
      </c>
      <c r="I64" s="366">
        <v>12.5</v>
      </c>
      <c r="J64" s="352">
        <v>2</v>
      </c>
      <c r="K64" s="366">
        <v>12.5</v>
      </c>
      <c r="L64" s="352">
        <v>4.0999999999999996</v>
      </c>
      <c r="M64" s="366">
        <v>12.5</v>
      </c>
      <c r="N64" s="370">
        <v>6.2</v>
      </c>
      <c r="O64" s="352"/>
      <c r="P64" s="352"/>
      <c r="Q64" s="352"/>
      <c r="R64" s="352"/>
      <c r="S64" s="352"/>
      <c r="T64" s="370">
        <f t="shared" si="1"/>
        <v>6.2</v>
      </c>
      <c r="U64" s="352">
        <v>15</v>
      </c>
      <c r="V64" s="352"/>
      <c r="W64" s="352"/>
      <c r="X64" s="352"/>
      <c r="Y64" s="352"/>
      <c r="Z64" s="352"/>
      <c r="AA64" s="352"/>
      <c r="AB64" s="352"/>
      <c r="AC64" s="352"/>
      <c r="AD64" s="352"/>
      <c r="AE64" s="352"/>
      <c r="AF64" s="352"/>
      <c r="AG64" s="352"/>
      <c r="AH64" s="352"/>
      <c r="AI64" s="352"/>
      <c r="AJ64" s="352"/>
      <c r="AK64" s="352"/>
      <c r="AL64" s="352"/>
      <c r="AM64" s="352"/>
      <c r="AN64" s="352"/>
      <c r="AO64" s="352"/>
      <c r="AP64" s="352"/>
      <c r="AQ64" s="352"/>
      <c r="AR64" s="352"/>
      <c r="AS64" s="352"/>
      <c r="AT64" s="352">
        <v>30</v>
      </c>
      <c r="AU64" s="352"/>
      <c r="AV64" s="352"/>
      <c r="AW64" s="352"/>
      <c r="AX64" s="352"/>
      <c r="AY64" s="352"/>
      <c r="AZ64" s="352"/>
      <c r="BA64" s="352"/>
      <c r="BB64" s="352"/>
      <c r="BC64" s="352"/>
      <c r="BD64" s="352"/>
      <c r="BE64" s="352"/>
      <c r="BF64" s="352"/>
      <c r="BG64" s="352"/>
      <c r="BH64" s="352"/>
      <c r="BI64" s="352"/>
      <c r="BJ64" s="352"/>
      <c r="BK64" s="352"/>
      <c r="BL64" s="352"/>
      <c r="BM64" s="352"/>
      <c r="BN64" s="352"/>
      <c r="BO64" s="352"/>
      <c r="BP64" s="352"/>
      <c r="BQ64" s="352"/>
      <c r="BR64" s="352"/>
      <c r="BS64" s="352">
        <v>30</v>
      </c>
      <c r="BT64" s="352"/>
      <c r="BU64" s="352"/>
      <c r="BV64" s="352"/>
      <c r="BW64" s="352"/>
      <c r="BX64" s="352"/>
      <c r="BY64" s="352"/>
      <c r="BZ64" s="352"/>
      <c r="CA64" s="352"/>
      <c r="CB64" s="352"/>
      <c r="CC64" s="352"/>
      <c r="CD64" s="352"/>
      <c r="CE64" s="352"/>
      <c r="CF64" s="352"/>
      <c r="CG64" s="352"/>
      <c r="CH64" s="352"/>
      <c r="CI64" s="352"/>
      <c r="CJ64" s="352"/>
      <c r="CK64" s="352"/>
      <c r="CL64" s="352"/>
      <c r="CM64" s="352"/>
      <c r="CN64" s="352"/>
      <c r="CO64" s="352"/>
      <c r="CP64" s="352"/>
      <c r="CQ64" s="352"/>
      <c r="CR64" s="370">
        <v>12.5</v>
      </c>
      <c r="CS64" s="370"/>
      <c r="CT64" s="352"/>
      <c r="CU64" s="352"/>
      <c r="CV64" s="352"/>
      <c r="CW64" s="352"/>
      <c r="CX64" s="352"/>
      <c r="CY64" s="352"/>
      <c r="CZ64" s="352"/>
      <c r="DA64" s="352"/>
      <c r="DB64" s="352"/>
      <c r="DC64" s="352"/>
      <c r="DD64" s="352"/>
      <c r="DE64" s="352"/>
      <c r="DF64" s="352"/>
      <c r="DG64" s="352"/>
      <c r="DH64" s="352"/>
      <c r="DI64" s="352"/>
      <c r="DJ64" s="352"/>
      <c r="DK64" s="352"/>
      <c r="DL64" s="352"/>
      <c r="DM64" s="352"/>
      <c r="DN64" s="352"/>
      <c r="DO64" s="352"/>
      <c r="DP64" s="352"/>
      <c r="DQ64" s="353"/>
      <c r="DR64" s="353"/>
      <c r="DS64" s="353"/>
      <c r="DT64" s="353"/>
      <c r="DU64" s="353"/>
      <c r="DV64" s="353"/>
      <c r="DW64" s="353">
        <v>2</v>
      </c>
      <c r="DX64" s="370">
        <v>4.0999999999999996</v>
      </c>
      <c r="DY64" s="370">
        <v>6.2</v>
      </c>
      <c r="DZ64" s="354"/>
      <c r="EA64" s="354"/>
      <c r="EB64" s="353"/>
      <c r="EC64" s="355">
        <f>DY64/M64</f>
        <v>0.496</v>
      </c>
      <c r="ED64" s="356">
        <f t="shared" ref="ED64:ED69" si="69">DY64/G64</f>
        <v>6.2E-2</v>
      </c>
      <c r="EE64" s="537" t="s">
        <v>431</v>
      </c>
      <c r="EF64" s="477" t="s">
        <v>241</v>
      </c>
      <c r="EG64" s="477" t="s">
        <v>241</v>
      </c>
      <c r="EH64" s="471" t="s">
        <v>293</v>
      </c>
      <c r="EI64" s="474" t="s">
        <v>294</v>
      </c>
    </row>
    <row r="65" spans="1:142" s="5" customFormat="1" ht="22.5" customHeight="1" x14ac:dyDescent="0.25">
      <c r="A65" s="483"/>
      <c r="B65" s="485"/>
      <c r="C65" s="482"/>
      <c r="D65" s="483"/>
      <c r="E65" s="483"/>
      <c r="F65" s="347" t="s">
        <v>6</v>
      </c>
      <c r="G65" s="357">
        <f>M65+AT65+BS65+CR65+U65</f>
        <v>4004471000</v>
      </c>
      <c r="H65" s="76">
        <v>381900000</v>
      </c>
      <c r="I65" s="76">
        <f>+H65</f>
        <v>381900000</v>
      </c>
      <c r="J65" s="76">
        <v>27401143</v>
      </c>
      <c r="K65" s="76">
        <v>381900000</v>
      </c>
      <c r="L65" s="76">
        <v>102981143</v>
      </c>
      <c r="M65" s="76">
        <v>303900000</v>
      </c>
      <c r="N65" s="76">
        <v>119147442</v>
      </c>
      <c r="O65" s="76"/>
      <c r="P65" s="76"/>
      <c r="Q65" s="76"/>
      <c r="R65" s="76"/>
      <c r="S65" s="76"/>
      <c r="T65" s="114">
        <f t="shared" si="1"/>
        <v>119147442</v>
      </c>
      <c r="U65" s="76">
        <v>801561000</v>
      </c>
      <c r="V65" s="76"/>
      <c r="W65" s="76"/>
      <c r="X65" s="76"/>
      <c r="Y65" s="76"/>
      <c r="Z65" s="76"/>
      <c r="AA65" s="76"/>
      <c r="AB65" s="76"/>
      <c r="AC65" s="76"/>
      <c r="AD65" s="76"/>
      <c r="AE65" s="76"/>
      <c r="AF65" s="76"/>
      <c r="AG65" s="76"/>
      <c r="AH65" s="76"/>
      <c r="AI65" s="76"/>
      <c r="AJ65" s="76"/>
      <c r="AK65" s="76"/>
      <c r="AL65" s="76"/>
      <c r="AM65" s="76"/>
      <c r="AN65" s="76"/>
      <c r="AO65" s="76"/>
      <c r="AP65" s="76"/>
      <c r="AQ65" s="76"/>
      <c r="AR65" s="76"/>
      <c r="AS65" s="76"/>
      <c r="AT65" s="76">
        <v>969970000</v>
      </c>
      <c r="AU65" s="76"/>
      <c r="AV65" s="76"/>
      <c r="AW65" s="76"/>
      <c r="AX65" s="76"/>
      <c r="AY65" s="76"/>
      <c r="AZ65" s="76"/>
      <c r="BA65" s="76"/>
      <c r="BB65" s="76"/>
      <c r="BC65" s="76"/>
      <c r="BD65" s="76"/>
      <c r="BE65" s="76"/>
      <c r="BF65" s="76"/>
      <c r="BG65" s="76"/>
      <c r="BH65" s="76"/>
      <c r="BI65" s="76"/>
      <c r="BJ65" s="76"/>
      <c r="BK65" s="76"/>
      <c r="BL65" s="76"/>
      <c r="BM65" s="76"/>
      <c r="BN65" s="76"/>
      <c r="BO65" s="76"/>
      <c r="BP65" s="76"/>
      <c r="BQ65" s="76"/>
      <c r="BR65" s="76"/>
      <c r="BS65" s="76">
        <v>1414970000</v>
      </c>
      <c r="BT65" s="76"/>
      <c r="BU65" s="76"/>
      <c r="BV65" s="76"/>
      <c r="BW65" s="76"/>
      <c r="BX65" s="76"/>
      <c r="BY65" s="76"/>
      <c r="BZ65" s="76"/>
      <c r="CA65" s="76"/>
      <c r="CB65" s="76"/>
      <c r="CC65" s="76"/>
      <c r="CD65" s="76"/>
      <c r="CE65" s="76"/>
      <c r="CF65" s="76"/>
      <c r="CG65" s="76"/>
      <c r="CH65" s="76"/>
      <c r="CI65" s="76"/>
      <c r="CJ65" s="76"/>
      <c r="CK65" s="76"/>
      <c r="CL65" s="76"/>
      <c r="CM65" s="76"/>
      <c r="CN65" s="76"/>
      <c r="CO65" s="76"/>
      <c r="CP65" s="76"/>
      <c r="CQ65" s="76"/>
      <c r="CR65" s="76">
        <v>514070000</v>
      </c>
      <c r="CS65" s="76"/>
      <c r="CT65" s="76"/>
      <c r="CU65" s="76"/>
      <c r="CV65" s="76"/>
      <c r="CW65" s="76"/>
      <c r="CX65" s="76"/>
      <c r="CY65" s="76"/>
      <c r="CZ65" s="76"/>
      <c r="DA65" s="76"/>
      <c r="DB65" s="76"/>
      <c r="DC65" s="76"/>
      <c r="DD65" s="76"/>
      <c r="DE65" s="76"/>
      <c r="DF65" s="76"/>
      <c r="DG65" s="76"/>
      <c r="DH65" s="76"/>
      <c r="DI65" s="76"/>
      <c r="DJ65" s="76"/>
      <c r="DK65" s="76"/>
      <c r="DL65" s="76"/>
      <c r="DM65" s="76"/>
      <c r="DN65" s="76"/>
      <c r="DO65" s="76"/>
      <c r="DP65" s="76"/>
      <c r="DQ65" s="76"/>
      <c r="DR65" s="76"/>
      <c r="DS65" s="76"/>
      <c r="DT65" s="76"/>
      <c r="DU65" s="76"/>
      <c r="DV65" s="76"/>
      <c r="DW65" s="76">
        <v>27401143</v>
      </c>
      <c r="DX65" s="76">
        <v>102981143</v>
      </c>
      <c r="DY65" s="19">
        <v>119147442</v>
      </c>
      <c r="DZ65" s="19"/>
      <c r="EA65" s="19"/>
      <c r="EB65" s="116"/>
      <c r="EC65" s="339">
        <f t="shared" ref="EC65:EC69" si="70">DY65/M65</f>
        <v>0.3920613425468904</v>
      </c>
      <c r="ED65" s="340">
        <f t="shared" si="69"/>
        <v>2.975360340978871E-2</v>
      </c>
      <c r="EE65" s="538"/>
      <c r="EF65" s="478"/>
      <c r="EG65" s="478"/>
      <c r="EH65" s="472"/>
      <c r="EI65" s="475"/>
      <c r="EK65" s="271"/>
      <c r="EL65" s="271"/>
    </row>
    <row r="66" spans="1:142" s="5" customFormat="1" ht="22.5" customHeight="1" x14ac:dyDescent="0.25">
      <c r="A66" s="483"/>
      <c r="B66" s="485"/>
      <c r="C66" s="482"/>
      <c r="D66" s="483"/>
      <c r="E66" s="483"/>
      <c r="F66" s="346" t="s">
        <v>96</v>
      </c>
      <c r="G66" s="358"/>
      <c r="H66" s="221"/>
      <c r="I66" s="221"/>
      <c r="J66" s="221"/>
      <c r="K66" s="221"/>
      <c r="L66" s="221"/>
      <c r="M66" s="221"/>
      <c r="N66" s="221"/>
      <c r="O66" s="221"/>
      <c r="P66" s="221"/>
      <c r="Q66" s="221"/>
      <c r="R66" s="221"/>
      <c r="S66" s="221"/>
      <c r="T66" s="114">
        <f t="shared" si="1"/>
        <v>0</v>
      </c>
      <c r="U66" s="221"/>
      <c r="V66" s="221"/>
      <c r="W66" s="221"/>
      <c r="X66" s="221"/>
      <c r="Y66" s="221"/>
      <c r="Z66" s="221"/>
      <c r="AA66" s="221"/>
      <c r="AB66" s="221"/>
      <c r="AC66" s="221"/>
      <c r="AD66" s="221"/>
      <c r="AE66" s="221"/>
      <c r="AF66" s="221"/>
      <c r="AG66" s="221"/>
      <c r="AH66" s="221"/>
      <c r="AI66" s="221"/>
      <c r="AJ66" s="221"/>
      <c r="AK66" s="221"/>
      <c r="AL66" s="221"/>
      <c r="AM66" s="221"/>
      <c r="AN66" s="221"/>
      <c r="AO66" s="221"/>
      <c r="AP66" s="221"/>
      <c r="AQ66" s="221"/>
      <c r="AR66" s="221"/>
      <c r="AS66" s="221"/>
      <c r="AT66" s="221"/>
      <c r="AU66" s="221"/>
      <c r="AV66" s="221"/>
      <c r="AW66" s="221"/>
      <c r="AX66" s="221"/>
      <c r="AY66" s="221"/>
      <c r="AZ66" s="221"/>
      <c r="BA66" s="221"/>
      <c r="BB66" s="221"/>
      <c r="BC66" s="221"/>
      <c r="BD66" s="221"/>
      <c r="BE66" s="221"/>
      <c r="BF66" s="221"/>
      <c r="BG66" s="221"/>
      <c r="BH66" s="221"/>
      <c r="BI66" s="221"/>
      <c r="BJ66" s="221"/>
      <c r="BK66" s="221"/>
      <c r="BL66" s="221"/>
      <c r="BM66" s="221"/>
      <c r="BN66" s="221"/>
      <c r="BO66" s="221"/>
      <c r="BP66" s="221"/>
      <c r="BQ66" s="221"/>
      <c r="BR66" s="221"/>
      <c r="BS66" s="221"/>
      <c r="BT66" s="221"/>
      <c r="BU66" s="221"/>
      <c r="BV66" s="221"/>
      <c r="BW66" s="221"/>
      <c r="BX66" s="221"/>
      <c r="BY66" s="221"/>
      <c r="BZ66" s="221"/>
      <c r="CA66" s="221"/>
      <c r="CB66" s="221"/>
      <c r="CC66" s="221"/>
      <c r="CD66" s="221"/>
      <c r="CE66" s="221"/>
      <c r="CF66" s="221"/>
      <c r="CG66" s="221"/>
      <c r="CH66" s="221"/>
      <c r="CI66" s="221"/>
      <c r="CJ66" s="221"/>
      <c r="CK66" s="221"/>
      <c r="CL66" s="221"/>
      <c r="CM66" s="221"/>
      <c r="CN66" s="221"/>
      <c r="CO66" s="221"/>
      <c r="CP66" s="221"/>
      <c r="CQ66" s="221"/>
      <c r="CR66" s="221"/>
      <c r="CS66" s="221"/>
      <c r="CT66" s="221"/>
      <c r="CU66" s="221"/>
      <c r="CV66" s="221"/>
      <c r="CW66" s="221"/>
      <c r="CX66" s="221"/>
      <c r="CY66" s="221"/>
      <c r="CZ66" s="221"/>
      <c r="DA66" s="221"/>
      <c r="DB66" s="221"/>
      <c r="DC66" s="221"/>
      <c r="DD66" s="221"/>
      <c r="DE66" s="221"/>
      <c r="DF66" s="221"/>
      <c r="DG66" s="221"/>
      <c r="DH66" s="221"/>
      <c r="DI66" s="221"/>
      <c r="DJ66" s="221"/>
      <c r="DK66" s="221"/>
      <c r="DL66" s="221"/>
      <c r="DM66" s="221"/>
      <c r="DN66" s="221"/>
      <c r="DO66" s="221"/>
      <c r="DP66" s="221"/>
      <c r="DQ66" s="116"/>
      <c r="DR66" s="116"/>
      <c r="DS66" s="116"/>
      <c r="DT66" s="116"/>
      <c r="DU66" s="116"/>
      <c r="DV66" s="116"/>
      <c r="DW66" s="116"/>
      <c r="DX66" s="116"/>
      <c r="DY66" s="19"/>
      <c r="DZ66" s="19"/>
      <c r="EA66" s="19"/>
      <c r="EB66" s="116"/>
      <c r="EC66" s="339" t="e">
        <f t="shared" si="70"/>
        <v>#DIV/0!</v>
      </c>
      <c r="ED66" s="340" t="e">
        <f t="shared" si="69"/>
        <v>#DIV/0!</v>
      </c>
      <c r="EE66" s="538"/>
      <c r="EF66" s="478"/>
      <c r="EG66" s="478"/>
      <c r="EH66" s="472"/>
      <c r="EI66" s="475"/>
    </row>
    <row r="67" spans="1:142" s="5" customFormat="1" ht="22.5" customHeight="1" x14ac:dyDescent="0.25">
      <c r="A67" s="483"/>
      <c r="B67" s="485"/>
      <c r="C67" s="482"/>
      <c r="D67" s="483"/>
      <c r="E67" s="483"/>
      <c r="F67" s="347" t="s">
        <v>7</v>
      </c>
      <c r="G67" s="358"/>
      <c r="H67" s="221"/>
      <c r="I67" s="221"/>
      <c r="J67" s="221"/>
      <c r="K67" s="221"/>
      <c r="L67" s="221"/>
      <c r="M67" s="221"/>
      <c r="N67" s="221"/>
      <c r="O67" s="221"/>
      <c r="P67" s="221"/>
      <c r="Q67" s="221"/>
      <c r="R67" s="221"/>
      <c r="S67" s="221"/>
      <c r="T67" s="114">
        <f t="shared" si="1"/>
        <v>0</v>
      </c>
      <c r="U67" s="221"/>
      <c r="V67" s="221"/>
      <c r="W67" s="221"/>
      <c r="X67" s="221"/>
      <c r="Y67" s="221"/>
      <c r="Z67" s="221"/>
      <c r="AA67" s="221"/>
      <c r="AB67" s="221"/>
      <c r="AC67" s="221"/>
      <c r="AD67" s="221"/>
      <c r="AE67" s="221"/>
      <c r="AF67" s="221"/>
      <c r="AG67" s="221"/>
      <c r="AH67" s="221"/>
      <c r="AI67" s="221"/>
      <c r="AJ67" s="221"/>
      <c r="AK67" s="221"/>
      <c r="AL67" s="221"/>
      <c r="AM67" s="221"/>
      <c r="AN67" s="221"/>
      <c r="AO67" s="221"/>
      <c r="AP67" s="221"/>
      <c r="AQ67" s="221"/>
      <c r="AR67" s="221"/>
      <c r="AS67" s="221"/>
      <c r="AT67" s="221"/>
      <c r="AU67" s="221"/>
      <c r="AV67" s="221"/>
      <c r="AW67" s="221"/>
      <c r="AX67" s="221"/>
      <c r="AY67" s="221"/>
      <c r="AZ67" s="221"/>
      <c r="BA67" s="221"/>
      <c r="BB67" s="221"/>
      <c r="BC67" s="221"/>
      <c r="BD67" s="221"/>
      <c r="BE67" s="221"/>
      <c r="BF67" s="221"/>
      <c r="BG67" s="221"/>
      <c r="BH67" s="221"/>
      <c r="BI67" s="221"/>
      <c r="BJ67" s="221"/>
      <c r="BK67" s="221"/>
      <c r="BL67" s="221"/>
      <c r="BM67" s="221"/>
      <c r="BN67" s="221"/>
      <c r="BO67" s="221"/>
      <c r="BP67" s="221"/>
      <c r="BQ67" s="221"/>
      <c r="BR67" s="221"/>
      <c r="BS67" s="221"/>
      <c r="BT67" s="221"/>
      <c r="BU67" s="221"/>
      <c r="BV67" s="221"/>
      <c r="BW67" s="221"/>
      <c r="BX67" s="221"/>
      <c r="BY67" s="221"/>
      <c r="BZ67" s="221"/>
      <c r="CA67" s="221"/>
      <c r="CB67" s="221"/>
      <c r="CC67" s="221"/>
      <c r="CD67" s="221"/>
      <c r="CE67" s="221"/>
      <c r="CF67" s="221"/>
      <c r="CG67" s="221"/>
      <c r="CH67" s="221"/>
      <c r="CI67" s="221"/>
      <c r="CJ67" s="221"/>
      <c r="CK67" s="221"/>
      <c r="CL67" s="221"/>
      <c r="CM67" s="221"/>
      <c r="CN67" s="221"/>
      <c r="CO67" s="221"/>
      <c r="CP67" s="221"/>
      <c r="CQ67" s="221"/>
      <c r="CR67" s="221"/>
      <c r="CS67" s="221"/>
      <c r="CT67" s="221"/>
      <c r="CU67" s="221"/>
      <c r="CV67" s="221"/>
      <c r="CW67" s="221"/>
      <c r="CX67" s="221"/>
      <c r="CY67" s="221"/>
      <c r="CZ67" s="221"/>
      <c r="DA67" s="221"/>
      <c r="DB67" s="221"/>
      <c r="DC67" s="221"/>
      <c r="DD67" s="221"/>
      <c r="DE67" s="221"/>
      <c r="DF67" s="221"/>
      <c r="DG67" s="221"/>
      <c r="DH67" s="221"/>
      <c r="DI67" s="221"/>
      <c r="DJ67" s="221"/>
      <c r="DK67" s="221"/>
      <c r="DL67" s="221"/>
      <c r="DM67" s="221"/>
      <c r="DN67" s="221"/>
      <c r="DO67" s="221"/>
      <c r="DP67" s="221"/>
      <c r="DQ67" s="76"/>
      <c r="DR67" s="76"/>
      <c r="DS67" s="76"/>
      <c r="DT67" s="76"/>
      <c r="DU67" s="76"/>
      <c r="DV67" s="76"/>
      <c r="DW67" s="76"/>
      <c r="DX67" s="76"/>
      <c r="DY67" s="19"/>
      <c r="DZ67" s="19"/>
      <c r="EA67" s="19"/>
      <c r="EB67" s="116"/>
      <c r="EC67" s="339" t="e">
        <f t="shared" si="70"/>
        <v>#DIV/0!</v>
      </c>
      <c r="ED67" s="340" t="e">
        <f t="shared" si="69"/>
        <v>#DIV/0!</v>
      </c>
      <c r="EE67" s="538"/>
      <c r="EF67" s="478"/>
      <c r="EG67" s="478"/>
      <c r="EH67" s="472"/>
      <c r="EI67" s="475"/>
    </row>
    <row r="68" spans="1:142" s="5" customFormat="1" ht="22.5" customHeight="1" x14ac:dyDescent="0.25">
      <c r="A68" s="483"/>
      <c r="B68" s="485"/>
      <c r="C68" s="482"/>
      <c r="D68" s="483"/>
      <c r="E68" s="483"/>
      <c r="F68" s="346" t="s">
        <v>97</v>
      </c>
      <c r="G68" s="359">
        <f t="shared" ref="G68:H69" si="71">+G64</f>
        <v>100</v>
      </c>
      <c r="H68" s="225">
        <f t="shared" si="71"/>
        <v>12.5</v>
      </c>
      <c r="I68" s="225">
        <f>+I64</f>
        <v>12.5</v>
      </c>
      <c r="J68" s="225">
        <f t="shared" ref="J68" si="72">+J64</f>
        <v>2</v>
      </c>
      <c r="K68" s="225">
        <v>12.5</v>
      </c>
      <c r="L68" s="225">
        <f t="shared" ref="L68:BS68" si="73">+L64</f>
        <v>4.0999999999999996</v>
      </c>
      <c r="M68" s="225">
        <v>12.5</v>
      </c>
      <c r="N68" s="225">
        <f>+N64</f>
        <v>6.2</v>
      </c>
      <c r="O68" s="225"/>
      <c r="P68" s="225"/>
      <c r="Q68" s="225"/>
      <c r="R68" s="225"/>
      <c r="S68" s="225"/>
      <c r="T68" s="114">
        <f t="shared" si="1"/>
        <v>6.2</v>
      </c>
      <c r="U68" s="225">
        <f t="shared" si="73"/>
        <v>15</v>
      </c>
      <c r="V68" s="225"/>
      <c r="W68" s="225"/>
      <c r="X68" s="225"/>
      <c r="Y68" s="225"/>
      <c r="Z68" s="225"/>
      <c r="AA68" s="225"/>
      <c r="AB68" s="225"/>
      <c r="AC68" s="225"/>
      <c r="AD68" s="225"/>
      <c r="AE68" s="225"/>
      <c r="AF68" s="225"/>
      <c r="AG68" s="225"/>
      <c r="AH68" s="225"/>
      <c r="AI68" s="225"/>
      <c r="AJ68" s="225"/>
      <c r="AK68" s="225"/>
      <c r="AL68" s="225"/>
      <c r="AM68" s="225"/>
      <c r="AN68" s="225"/>
      <c r="AO68" s="225"/>
      <c r="AP68" s="225"/>
      <c r="AQ68" s="225"/>
      <c r="AR68" s="225"/>
      <c r="AS68" s="225"/>
      <c r="AT68" s="225">
        <f t="shared" si="73"/>
        <v>30</v>
      </c>
      <c r="AU68" s="225"/>
      <c r="AV68" s="225"/>
      <c r="AW68" s="225"/>
      <c r="AX68" s="225"/>
      <c r="AY68" s="225"/>
      <c r="AZ68" s="225"/>
      <c r="BA68" s="225"/>
      <c r="BB68" s="225"/>
      <c r="BC68" s="225"/>
      <c r="BD68" s="225"/>
      <c r="BE68" s="225"/>
      <c r="BF68" s="225"/>
      <c r="BG68" s="225"/>
      <c r="BH68" s="225"/>
      <c r="BI68" s="225"/>
      <c r="BJ68" s="225"/>
      <c r="BK68" s="225"/>
      <c r="BL68" s="225"/>
      <c r="BM68" s="225"/>
      <c r="BN68" s="225"/>
      <c r="BO68" s="225"/>
      <c r="BP68" s="225"/>
      <c r="BQ68" s="225"/>
      <c r="BR68" s="225"/>
      <c r="BS68" s="225">
        <f t="shared" si="73"/>
        <v>30</v>
      </c>
      <c r="BT68" s="225"/>
      <c r="BU68" s="225"/>
      <c r="BV68" s="225"/>
      <c r="BW68" s="225"/>
      <c r="BX68" s="225"/>
      <c r="BY68" s="225"/>
      <c r="BZ68" s="225"/>
      <c r="CA68" s="225"/>
      <c r="CB68" s="225"/>
      <c r="CC68" s="225"/>
      <c r="CD68" s="225"/>
      <c r="CE68" s="225"/>
      <c r="CF68" s="225"/>
      <c r="CG68" s="225"/>
      <c r="CH68" s="225"/>
      <c r="CI68" s="225"/>
      <c r="CJ68" s="225"/>
      <c r="CK68" s="225"/>
      <c r="CL68" s="225"/>
      <c r="CM68" s="225"/>
      <c r="CN68" s="225"/>
      <c r="CO68" s="225"/>
      <c r="CP68" s="225"/>
      <c r="CQ68" s="225"/>
      <c r="CR68" s="225">
        <f t="shared" ref="CR68:DW68" si="74">+CR64</f>
        <v>12.5</v>
      </c>
      <c r="CS68" s="225"/>
      <c r="CT68" s="225"/>
      <c r="CU68" s="225"/>
      <c r="CV68" s="225"/>
      <c r="CW68" s="225"/>
      <c r="CX68" s="225"/>
      <c r="CY68" s="225"/>
      <c r="CZ68" s="225"/>
      <c r="DA68" s="225"/>
      <c r="DB68" s="225"/>
      <c r="DC68" s="225"/>
      <c r="DD68" s="225"/>
      <c r="DE68" s="225"/>
      <c r="DF68" s="225"/>
      <c r="DG68" s="225"/>
      <c r="DH68" s="225"/>
      <c r="DI68" s="225"/>
      <c r="DJ68" s="225"/>
      <c r="DK68" s="225"/>
      <c r="DL68" s="225"/>
      <c r="DM68" s="225"/>
      <c r="DN68" s="225"/>
      <c r="DO68" s="225"/>
      <c r="DP68" s="225"/>
      <c r="DQ68" s="225"/>
      <c r="DR68" s="225"/>
      <c r="DS68" s="225"/>
      <c r="DT68" s="225"/>
      <c r="DU68" s="225"/>
      <c r="DV68" s="225"/>
      <c r="DW68" s="225">
        <f t="shared" si="74"/>
        <v>2</v>
      </c>
      <c r="DX68" s="342">
        <f>+DX64</f>
        <v>4.0999999999999996</v>
      </c>
      <c r="DY68" s="115">
        <f>+DY64</f>
        <v>6.2</v>
      </c>
      <c r="DZ68" s="19"/>
      <c r="EA68" s="19"/>
      <c r="EB68" s="116"/>
      <c r="EC68" s="339">
        <f t="shared" si="70"/>
        <v>0.496</v>
      </c>
      <c r="ED68" s="340">
        <f t="shared" si="69"/>
        <v>6.2E-2</v>
      </c>
      <c r="EE68" s="538"/>
      <c r="EF68" s="478"/>
      <c r="EG68" s="478"/>
      <c r="EH68" s="472"/>
      <c r="EI68" s="475"/>
    </row>
    <row r="69" spans="1:142" s="120" customFormat="1" ht="22.5" customHeight="1" thickBot="1" x14ac:dyDescent="0.3">
      <c r="A69" s="483"/>
      <c r="B69" s="485"/>
      <c r="C69" s="482"/>
      <c r="D69" s="483"/>
      <c r="E69" s="483"/>
      <c r="F69" s="348" t="s">
        <v>100</v>
      </c>
      <c r="G69" s="373">
        <f t="shared" si="71"/>
        <v>4004471000</v>
      </c>
      <c r="H69" s="374">
        <f t="shared" si="71"/>
        <v>381900000</v>
      </c>
      <c r="I69" s="378">
        <f>+I65</f>
        <v>381900000</v>
      </c>
      <c r="J69" s="378">
        <f t="shared" ref="J69" si="75">+J65</f>
        <v>27401143</v>
      </c>
      <c r="K69" s="378">
        <v>381900000</v>
      </c>
      <c r="L69" s="378">
        <f t="shared" ref="L69:BS69" si="76">+L65</f>
        <v>102981143</v>
      </c>
      <c r="M69" s="378">
        <v>381900000</v>
      </c>
      <c r="N69" s="378">
        <f>+N65</f>
        <v>119147442</v>
      </c>
      <c r="O69" s="378"/>
      <c r="P69" s="378"/>
      <c r="Q69" s="378"/>
      <c r="R69" s="378"/>
      <c r="S69" s="378"/>
      <c r="T69" s="375">
        <f t="shared" si="1"/>
        <v>119147442</v>
      </c>
      <c r="U69" s="378">
        <f t="shared" si="76"/>
        <v>801561000</v>
      </c>
      <c r="V69" s="378"/>
      <c r="W69" s="378"/>
      <c r="X69" s="378"/>
      <c r="Y69" s="378"/>
      <c r="Z69" s="378"/>
      <c r="AA69" s="378"/>
      <c r="AB69" s="378"/>
      <c r="AC69" s="378"/>
      <c r="AD69" s="378"/>
      <c r="AE69" s="378"/>
      <c r="AF69" s="378"/>
      <c r="AG69" s="378"/>
      <c r="AH69" s="378"/>
      <c r="AI69" s="378"/>
      <c r="AJ69" s="378"/>
      <c r="AK69" s="378"/>
      <c r="AL69" s="378"/>
      <c r="AM69" s="378"/>
      <c r="AN69" s="378"/>
      <c r="AO69" s="378"/>
      <c r="AP69" s="378"/>
      <c r="AQ69" s="378"/>
      <c r="AR69" s="378"/>
      <c r="AS69" s="378"/>
      <c r="AT69" s="378">
        <f t="shared" si="76"/>
        <v>969970000</v>
      </c>
      <c r="AU69" s="378"/>
      <c r="AV69" s="378"/>
      <c r="AW69" s="378"/>
      <c r="AX69" s="378"/>
      <c r="AY69" s="378"/>
      <c r="AZ69" s="378"/>
      <c r="BA69" s="378"/>
      <c r="BB69" s="378"/>
      <c r="BC69" s="378"/>
      <c r="BD69" s="378"/>
      <c r="BE69" s="378"/>
      <c r="BF69" s="378"/>
      <c r="BG69" s="378"/>
      <c r="BH69" s="378"/>
      <c r="BI69" s="378"/>
      <c r="BJ69" s="378"/>
      <c r="BK69" s="378"/>
      <c r="BL69" s="378"/>
      <c r="BM69" s="378"/>
      <c r="BN69" s="378"/>
      <c r="BO69" s="378"/>
      <c r="BP69" s="378"/>
      <c r="BQ69" s="378"/>
      <c r="BR69" s="378"/>
      <c r="BS69" s="378">
        <f t="shared" si="76"/>
        <v>1414970000</v>
      </c>
      <c r="BT69" s="378"/>
      <c r="BU69" s="378"/>
      <c r="BV69" s="378"/>
      <c r="BW69" s="378"/>
      <c r="BX69" s="378"/>
      <c r="BY69" s="378"/>
      <c r="BZ69" s="378"/>
      <c r="CA69" s="378"/>
      <c r="CB69" s="378"/>
      <c r="CC69" s="378"/>
      <c r="CD69" s="378"/>
      <c r="CE69" s="378"/>
      <c r="CF69" s="378"/>
      <c r="CG69" s="378"/>
      <c r="CH69" s="378"/>
      <c r="CI69" s="378"/>
      <c r="CJ69" s="378"/>
      <c r="CK69" s="378"/>
      <c r="CL69" s="378"/>
      <c r="CM69" s="378"/>
      <c r="CN69" s="378"/>
      <c r="CO69" s="378"/>
      <c r="CP69" s="378"/>
      <c r="CQ69" s="378"/>
      <c r="CR69" s="378">
        <f t="shared" ref="CR69:DW69" si="77">+CR65</f>
        <v>514070000</v>
      </c>
      <c r="CS69" s="378"/>
      <c r="CT69" s="378"/>
      <c r="CU69" s="378"/>
      <c r="CV69" s="378"/>
      <c r="CW69" s="378"/>
      <c r="CX69" s="378"/>
      <c r="CY69" s="378"/>
      <c r="CZ69" s="378"/>
      <c r="DA69" s="378"/>
      <c r="DB69" s="378"/>
      <c r="DC69" s="378"/>
      <c r="DD69" s="378"/>
      <c r="DE69" s="378"/>
      <c r="DF69" s="378"/>
      <c r="DG69" s="378"/>
      <c r="DH69" s="378"/>
      <c r="DI69" s="378"/>
      <c r="DJ69" s="378"/>
      <c r="DK69" s="378"/>
      <c r="DL69" s="378"/>
      <c r="DM69" s="378"/>
      <c r="DN69" s="378"/>
      <c r="DO69" s="378"/>
      <c r="DP69" s="378"/>
      <c r="DQ69" s="378"/>
      <c r="DR69" s="378"/>
      <c r="DS69" s="378"/>
      <c r="DT69" s="378"/>
      <c r="DU69" s="378"/>
      <c r="DV69" s="378"/>
      <c r="DW69" s="378">
        <f t="shared" si="77"/>
        <v>27401143</v>
      </c>
      <c r="DX69" s="374">
        <f>+DX65</f>
        <v>102981143</v>
      </c>
      <c r="DY69" s="365">
        <f>+DY65</f>
        <v>119147442</v>
      </c>
      <c r="DZ69" s="365"/>
      <c r="EA69" s="365"/>
      <c r="EB69" s="382"/>
      <c r="EC69" s="361">
        <f t="shared" si="70"/>
        <v>0.31198597014925372</v>
      </c>
      <c r="ED69" s="362">
        <f t="shared" si="69"/>
        <v>2.975360340978871E-2</v>
      </c>
      <c r="EE69" s="539"/>
      <c r="EF69" s="479"/>
      <c r="EG69" s="479"/>
      <c r="EH69" s="473"/>
      <c r="EI69" s="476"/>
    </row>
    <row r="70" spans="1:142" s="29" customFormat="1" ht="22.5" customHeight="1" x14ac:dyDescent="0.25">
      <c r="A70" s="484" t="s">
        <v>8</v>
      </c>
      <c r="B70" s="484"/>
      <c r="C70" s="484"/>
      <c r="D70" s="484"/>
      <c r="E70" s="484"/>
      <c r="F70" s="121" t="s">
        <v>99</v>
      </c>
      <c r="G70" s="383">
        <f>+G11+G17+G23+G29+G35+G41+G47+G53+G59+G65</f>
        <v>19155790490</v>
      </c>
      <c r="H70" s="383">
        <f t="shared" ref="H70:BS70" si="78">+H11+H17+H23+H29+H35+H41+H47+H53+H59+H65</f>
        <v>2520913490</v>
      </c>
      <c r="I70" s="383">
        <f t="shared" si="78"/>
        <v>2520913490</v>
      </c>
      <c r="J70" s="383">
        <f t="shared" si="78"/>
        <v>536091143</v>
      </c>
      <c r="K70" s="383">
        <f t="shared" ref="K70" si="79">+K11+K17+K23+K29+K35+K41+K47+K53+K59+K65</f>
        <v>2520913490</v>
      </c>
      <c r="L70" s="383">
        <f t="shared" si="78"/>
        <v>1709433143</v>
      </c>
      <c r="M70" s="383">
        <f t="shared" si="78"/>
        <v>2520913490</v>
      </c>
      <c r="N70" s="383">
        <f t="shared" si="78"/>
        <v>1752848442</v>
      </c>
      <c r="O70" s="383"/>
      <c r="P70" s="383"/>
      <c r="Q70" s="383"/>
      <c r="R70" s="383"/>
      <c r="S70" s="383"/>
      <c r="T70" s="383">
        <f t="shared" si="78"/>
        <v>1752848442</v>
      </c>
      <c r="U70" s="383">
        <f t="shared" si="78"/>
        <v>3459505000</v>
      </c>
      <c r="V70" s="383"/>
      <c r="W70" s="383"/>
      <c r="X70" s="383"/>
      <c r="Y70" s="383"/>
      <c r="Z70" s="383"/>
      <c r="AA70" s="383"/>
      <c r="AB70" s="383"/>
      <c r="AC70" s="383"/>
      <c r="AD70" s="383"/>
      <c r="AE70" s="383"/>
      <c r="AF70" s="383"/>
      <c r="AG70" s="383"/>
      <c r="AH70" s="383"/>
      <c r="AI70" s="383"/>
      <c r="AJ70" s="383"/>
      <c r="AK70" s="383"/>
      <c r="AL70" s="383"/>
      <c r="AM70" s="383"/>
      <c r="AN70" s="383"/>
      <c r="AO70" s="383"/>
      <c r="AP70" s="383"/>
      <c r="AQ70" s="383"/>
      <c r="AR70" s="383"/>
      <c r="AS70" s="383"/>
      <c r="AT70" s="383">
        <f t="shared" si="78"/>
        <v>5183390000</v>
      </c>
      <c r="AU70" s="383"/>
      <c r="AV70" s="383"/>
      <c r="AW70" s="383"/>
      <c r="AX70" s="383"/>
      <c r="AY70" s="383"/>
      <c r="AZ70" s="383"/>
      <c r="BA70" s="383"/>
      <c r="BB70" s="383"/>
      <c r="BC70" s="383"/>
      <c r="BD70" s="383"/>
      <c r="BE70" s="383"/>
      <c r="BF70" s="383"/>
      <c r="BG70" s="383"/>
      <c r="BH70" s="383"/>
      <c r="BI70" s="383"/>
      <c r="BJ70" s="383"/>
      <c r="BK70" s="383"/>
      <c r="BL70" s="383"/>
      <c r="BM70" s="383"/>
      <c r="BN70" s="383"/>
      <c r="BO70" s="383"/>
      <c r="BP70" s="383"/>
      <c r="BQ70" s="383"/>
      <c r="BR70" s="383"/>
      <c r="BS70" s="383">
        <f t="shared" si="78"/>
        <v>5672705000</v>
      </c>
      <c r="BT70" s="383"/>
      <c r="BU70" s="383"/>
      <c r="BV70" s="383"/>
      <c r="BW70" s="383"/>
      <c r="BX70" s="383"/>
      <c r="BY70" s="383"/>
      <c r="BZ70" s="383"/>
      <c r="CA70" s="383"/>
      <c r="CB70" s="383"/>
      <c r="CC70" s="383"/>
      <c r="CD70" s="383"/>
      <c r="CE70" s="383"/>
      <c r="CF70" s="383"/>
      <c r="CG70" s="383"/>
      <c r="CH70" s="383"/>
      <c r="CI70" s="383"/>
      <c r="CJ70" s="383"/>
      <c r="CK70" s="383"/>
      <c r="CL70" s="383"/>
      <c r="CM70" s="383"/>
      <c r="CN70" s="383"/>
      <c r="CO70" s="383"/>
      <c r="CP70" s="383"/>
      <c r="CQ70" s="383"/>
      <c r="CR70" s="383">
        <f t="shared" ref="CR70:DY70" si="80">+CR11+CR17+CR23+CR29+CR35+CR41+CR47+CR53+CR59+CR65</f>
        <v>2319277000</v>
      </c>
      <c r="CS70" s="383"/>
      <c r="CT70" s="383"/>
      <c r="CU70" s="383"/>
      <c r="CV70" s="383"/>
      <c r="CW70" s="383"/>
      <c r="CX70" s="383"/>
      <c r="CY70" s="383"/>
      <c r="CZ70" s="383"/>
      <c r="DA70" s="383"/>
      <c r="DB70" s="383"/>
      <c r="DC70" s="383"/>
      <c r="DD70" s="383"/>
      <c r="DE70" s="383"/>
      <c r="DF70" s="383"/>
      <c r="DG70" s="383"/>
      <c r="DH70" s="383"/>
      <c r="DI70" s="383"/>
      <c r="DJ70" s="383"/>
      <c r="DK70" s="383"/>
      <c r="DL70" s="383"/>
      <c r="DM70" s="383"/>
      <c r="DN70" s="383"/>
      <c r="DO70" s="383"/>
      <c r="DP70" s="383"/>
      <c r="DQ70" s="383"/>
      <c r="DR70" s="383"/>
      <c r="DS70" s="383"/>
      <c r="DT70" s="383"/>
      <c r="DU70" s="383"/>
      <c r="DV70" s="383"/>
      <c r="DW70" s="383">
        <f t="shared" si="80"/>
        <v>536091143</v>
      </c>
      <c r="DX70" s="383">
        <f t="shared" si="80"/>
        <v>1709433143</v>
      </c>
      <c r="DY70" s="383">
        <f t="shared" si="80"/>
        <v>1752848442</v>
      </c>
      <c r="DZ70" s="384"/>
      <c r="EA70" s="384"/>
      <c r="EB70" s="384"/>
      <c r="EC70" s="349">
        <f t="shared" si="2"/>
        <v>0.69532272684216545</v>
      </c>
      <c r="ED70" s="350">
        <f t="shared" ref="ED70:ED72" si="81">DY70/G70</f>
        <v>9.1504886886033171E-2</v>
      </c>
      <c r="EE70" s="531"/>
      <c r="EF70" s="532"/>
      <c r="EG70" s="532"/>
      <c r="EH70" s="532"/>
      <c r="EI70" s="533"/>
    </row>
    <row r="71" spans="1:142" ht="22.5" customHeight="1" x14ac:dyDescent="0.25">
      <c r="A71" s="484"/>
      <c r="B71" s="484"/>
      <c r="C71" s="484"/>
      <c r="D71" s="484"/>
      <c r="E71" s="484"/>
      <c r="F71" s="118" t="s">
        <v>101</v>
      </c>
      <c r="G71" s="22"/>
      <c r="H71" s="22"/>
      <c r="I71" s="22"/>
      <c r="J71" s="22"/>
      <c r="K71" s="22"/>
      <c r="L71" s="221"/>
      <c r="M71" s="221"/>
      <c r="N71" s="221"/>
      <c r="O71" s="221"/>
      <c r="P71" s="221"/>
      <c r="Q71" s="221"/>
      <c r="R71" s="221"/>
      <c r="S71" s="221"/>
      <c r="T71" s="221"/>
      <c r="U71" s="221"/>
      <c r="V71" s="221"/>
      <c r="W71" s="221"/>
      <c r="X71" s="221"/>
      <c r="Y71" s="221"/>
      <c r="Z71" s="221"/>
      <c r="AA71" s="221"/>
      <c r="AB71" s="221"/>
      <c r="AC71" s="221"/>
      <c r="AD71" s="221"/>
      <c r="AE71" s="221"/>
      <c r="AF71" s="221"/>
      <c r="AG71" s="221"/>
      <c r="AH71" s="221"/>
      <c r="AI71" s="221"/>
      <c r="AJ71" s="221"/>
      <c r="AK71" s="221"/>
      <c r="AL71" s="221"/>
      <c r="AM71" s="221"/>
      <c r="AN71" s="221"/>
      <c r="AO71" s="221"/>
      <c r="AP71" s="221"/>
      <c r="AQ71" s="221"/>
      <c r="AR71" s="221"/>
      <c r="AS71" s="221"/>
      <c r="AT71" s="221"/>
      <c r="AU71" s="221"/>
      <c r="AV71" s="221"/>
      <c r="AW71" s="221"/>
      <c r="AX71" s="221"/>
      <c r="AY71" s="221"/>
      <c r="AZ71" s="221"/>
      <c r="BA71" s="221"/>
      <c r="BB71" s="221"/>
      <c r="BC71" s="221"/>
      <c r="BD71" s="221"/>
      <c r="BE71" s="221"/>
      <c r="BF71" s="221"/>
      <c r="BG71" s="221"/>
      <c r="BH71" s="221"/>
      <c r="BI71" s="221"/>
      <c r="BJ71" s="221"/>
      <c r="BK71" s="221"/>
      <c r="BL71" s="221"/>
      <c r="BM71" s="221"/>
      <c r="BN71" s="221"/>
      <c r="BO71" s="221"/>
      <c r="BP71" s="221"/>
      <c r="BQ71" s="221"/>
      <c r="BR71" s="221"/>
      <c r="BS71" s="221"/>
      <c r="BT71" s="221"/>
      <c r="BU71" s="221"/>
      <c r="BV71" s="221"/>
      <c r="BW71" s="221"/>
      <c r="BX71" s="221"/>
      <c r="BY71" s="221"/>
      <c r="BZ71" s="221"/>
      <c r="CA71" s="221"/>
      <c r="CB71" s="221"/>
      <c r="CC71" s="221"/>
      <c r="CD71" s="221"/>
      <c r="CE71" s="221"/>
      <c r="CF71" s="221"/>
      <c r="CG71" s="221"/>
      <c r="CH71" s="221"/>
      <c r="CI71" s="221"/>
      <c r="CJ71" s="221"/>
      <c r="CK71" s="221"/>
      <c r="CL71" s="221"/>
      <c r="CM71" s="221"/>
      <c r="CN71" s="221"/>
      <c r="CO71" s="221"/>
      <c r="CP71" s="221"/>
      <c r="CQ71" s="221"/>
      <c r="CR71" s="221"/>
      <c r="CS71" s="221"/>
      <c r="CT71" s="221"/>
      <c r="CU71" s="221"/>
      <c r="CV71" s="221"/>
      <c r="CW71" s="221"/>
      <c r="CX71" s="221"/>
      <c r="CY71" s="221"/>
      <c r="CZ71" s="221"/>
      <c r="DA71" s="221"/>
      <c r="DB71" s="221"/>
      <c r="DC71" s="221"/>
      <c r="DD71" s="221"/>
      <c r="DE71" s="221"/>
      <c r="DF71" s="221"/>
      <c r="DG71" s="221"/>
      <c r="DH71" s="221"/>
      <c r="DI71" s="221"/>
      <c r="DJ71" s="221"/>
      <c r="DK71" s="221"/>
      <c r="DL71" s="221"/>
      <c r="DM71" s="221"/>
      <c r="DN71" s="221"/>
      <c r="DO71" s="221"/>
      <c r="DP71" s="221"/>
      <c r="DQ71" s="227"/>
      <c r="DR71" s="227"/>
      <c r="DS71" s="227"/>
      <c r="DT71" s="227"/>
      <c r="DU71" s="227"/>
      <c r="DV71" s="227"/>
      <c r="DW71" s="227"/>
      <c r="DX71" s="227"/>
      <c r="DY71" s="372"/>
      <c r="DZ71" s="372"/>
      <c r="EA71" s="372"/>
      <c r="EB71" s="372"/>
      <c r="EC71" s="339" t="e">
        <f t="shared" si="2"/>
        <v>#DIV/0!</v>
      </c>
      <c r="ED71" s="340" t="e">
        <f t="shared" si="81"/>
        <v>#DIV/0!</v>
      </c>
      <c r="EE71" s="531"/>
      <c r="EF71" s="532"/>
      <c r="EG71" s="532"/>
      <c r="EH71" s="532"/>
      <c r="EI71" s="533"/>
    </row>
    <row r="72" spans="1:142" s="29" customFormat="1" ht="22.5" customHeight="1" x14ac:dyDescent="0.25">
      <c r="A72" s="484"/>
      <c r="B72" s="484"/>
      <c r="C72" s="484"/>
      <c r="D72" s="484"/>
      <c r="E72" s="484"/>
      <c r="F72" s="121" t="s">
        <v>102</v>
      </c>
      <c r="G72" s="113">
        <f>+G70+G71</f>
        <v>19155790490</v>
      </c>
      <c r="H72" s="113">
        <f t="shared" ref="H72:BS72" si="82">+H70+H71</f>
        <v>2520913490</v>
      </c>
      <c r="I72" s="113">
        <f t="shared" si="82"/>
        <v>2520913490</v>
      </c>
      <c r="J72" s="113">
        <f t="shared" si="82"/>
        <v>536091143</v>
      </c>
      <c r="K72" s="113">
        <f t="shared" ref="K72" si="83">+K70+K71</f>
        <v>2520913490</v>
      </c>
      <c r="L72" s="114">
        <f t="shared" si="82"/>
        <v>1709433143</v>
      </c>
      <c r="M72" s="114">
        <f t="shared" si="82"/>
        <v>2520913490</v>
      </c>
      <c r="N72" s="114">
        <f t="shared" si="82"/>
        <v>1752848442</v>
      </c>
      <c r="O72" s="114"/>
      <c r="P72" s="114"/>
      <c r="Q72" s="114"/>
      <c r="R72" s="114"/>
      <c r="S72" s="114"/>
      <c r="T72" s="114">
        <f t="shared" si="82"/>
        <v>1752848442</v>
      </c>
      <c r="U72" s="114">
        <f t="shared" si="82"/>
        <v>3459505000</v>
      </c>
      <c r="V72" s="114"/>
      <c r="W72" s="114"/>
      <c r="X72" s="114"/>
      <c r="Y72" s="114"/>
      <c r="Z72" s="114"/>
      <c r="AA72" s="114"/>
      <c r="AB72" s="114"/>
      <c r="AC72" s="114"/>
      <c r="AD72" s="114"/>
      <c r="AE72" s="114"/>
      <c r="AF72" s="114"/>
      <c r="AG72" s="114"/>
      <c r="AH72" s="114"/>
      <c r="AI72" s="114"/>
      <c r="AJ72" s="114"/>
      <c r="AK72" s="114"/>
      <c r="AL72" s="114"/>
      <c r="AM72" s="114"/>
      <c r="AN72" s="114"/>
      <c r="AO72" s="114"/>
      <c r="AP72" s="114"/>
      <c r="AQ72" s="114"/>
      <c r="AR72" s="114"/>
      <c r="AS72" s="114"/>
      <c r="AT72" s="114">
        <f t="shared" si="82"/>
        <v>5183390000</v>
      </c>
      <c r="AU72" s="114"/>
      <c r="AV72" s="114"/>
      <c r="AW72" s="114"/>
      <c r="AX72" s="114"/>
      <c r="AY72" s="114"/>
      <c r="AZ72" s="114"/>
      <c r="BA72" s="114"/>
      <c r="BB72" s="114"/>
      <c r="BC72" s="114"/>
      <c r="BD72" s="114"/>
      <c r="BE72" s="114"/>
      <c r="BF72" s="114"/>
      <c r="BG72" s="114"/>
      <c r="BH72" s="114"/>
      <c r="BI72" s="114"/>
      <c r="BJ72" s="114"/>
      <c r="BK72" s="114"/>
      <c r="BL72" s="114"/>
      <c r="BM72" s="114"/>
      <c r="BN72" s="114"/>
      <c r="BO72" s="114"/>
      <c r="BP72" s="114"/>
      <c r="BQ72" s="114"/>
      <c r="BR72" s="114"/>
      <c r="BS72" s="114">
        <f t="shared" si="82"/>
        <v>5672705000</v>
      </c>
      <c r="BT72" s="114"/>
      <c r="BU72" s="114"/>
      <c r="BV72" s="114"/>
      <c r="BW72" s="114"/>
      <c r="BX72" s="114"/>
      <c r="BY72" s="114"/>
      <c r="BZ72" s="114"/>
      <c r="CA72" s="114"/>
      <c r="CB72" s="114"/>
      <c r="CC72" s="114"/>
      <c r="CD72" s="114"/>
      <c r="CE72" s="114"/>
      <c r="CF72" s="114"/>
      <c r="CG72" s="114"/>
      <c r="CH72" s="114"/>
      <c r="CI72" s="114"/>
      <c r="CJ72" s="114"/>
      <c r="CK72" s="114"/>
      <c r="CL72" s="114"/>
      <c r="CM72" s="114"/>
      <c r="CN72" s="114"/>
      <c r="CO72" s="114"/>
      <c r="CP72" s="114"/>
      <c r="CQ72" s="114"/>
      <c r="CR72" s="114">
        <f t="shared" ref="CR72:DY72" si="84">+CR70+CR71</f>
        <v>2319277000</v>
      </c>
      <c r="CS72" s="114"/>
      <c r="CT72" s="114"/>
      <c r="CU72" s="114"/>
      <c r="CV72" s="114"/>
      <c r="CW72" s="114"/>
      <c r="CX72" s="114"/>
      <c r="CY72" s="114"/>
      <c r="CZ72" s="114"/>
      <c r="DA72" s="114"/>
      <c r="DB72" s="114"/>
      <c r="DC72" s="114"/>
      <c r="DD72" s="114"/>
      <c r="DE72" s="114"/>
      <c r="DF72" s="114"/>
      <c r="DG72" s="114"/>
      <c r="DH72" s="114"/>
      <c r="DI72" s="114"/>
      <c r="DJ72" s="114"/>
      <c r="DK72" s="114"/>
      <c r="DL72" s="114"/>
      <c r="DM72" s="114"/>
      <c r="DN72" s="114"/>
      <c r="DO72" s="114"/>
      <c r="DP72" s="114"/>
      <c r="DQ72" s="114"/>
      <c r="DR72" s="114"/>
      <c r="DS72" s="114"/>
      <c r="DT72" s="114"/>
      <c r="DU72" s="114"/>
      <c r="DV72" s="114"/>
      <c r="DW72" s="114">
        <f t="shared" si="84"/>
        <v>536091143</v>
      </c>
      <c r="DX72" s="114">
        <f t="shared" si="84"/>
        <v>1709433143</v>
      </c>
      <c r="DY72" s="114">
        <f t="shared" si="84"/>
        <v>1752848442</v>
      </c>
      <c r="DZ72" s="372"/>
      <c r="EA72" s="372"/>
      <c r="EB72" s="372"/>
      <c r="EC72" s="339">
        <f t="shared" si="2"/>
        <v>0.69532272684216545</v>
      </c>
      <c r="ED72" s="340">
        <f t="shared" si="81"/>
        <v>9.1504886886033171E-2</v>
      </c>
      <c r="EE72" s="534"/>
      <c r="EF72" s="535"/>
      <c r="EG72" s="535"/>
      <c r="EH72" s="535"/>
      <c r="EI72" s="536"/>
      <c r="EK72" s="272"/>
    </row>
    <row r="73" spans="1:142" ht="22.5" customHeight="1" x14ac:dyDescent="0.25">
      <c r="T73" s="32" t="s">
        <v>341</v>
      </c>
      <c r="DX73" s="4" t="s">
        <v>341</v>
      </c>
    </row>
    <row r="75" spans="1:142" ht="22.5" customHeight="1" x14ac:dyDescent="0.25">
      <c r="F75" s="30" t="s">
        <v>68</v>
      </c>
      <c r="G75"/>
      <c r="H75"/>
      <c r="I75"/>
      <c r="J75"/>
      <c r="K75" s="274"/>
      <c r="L75" s="274"/>
      <c r="M75" s="274"/>
      <c r="N75" s="274"/>
      <c r="O75" s="274"/>
      <c r="P75" s="274"/>
      <c r="Q75" s="274"/>
      <c r="R75" s="274"/>
      <c r="S75" s="274"/>
      <c r="T75" s="274"/>
      <c r="U75" s="1"/>
      <c r="V75" s="1"/>
      <c r="W75" s="1"/>
      <c r="X75" s="1"/>
      <c r="Y75" s="1"/>
      <c r="Z75" s="1"/>
      <c r="AA75" s="1"/>
      <c r="AB75" s="1"/>
      <c r="AC75" s="1"/>
      <c r="AD75" s="1"/>
      <c r="AE75" s="1"/>
      <c r="AF75" s="1"/>
      <c r="AG75" s="1"/>
      <c r="AH75" s="1"/>
      <c r="AI75" s="1"/>
      <c r="AJ75" s="1"/>
      <c r="AK75" s="1"/>
      <c r="AL75" s="1"/>
      <c r="AM75" s="1"/>
      <c r="AN75" s="1"/>
      <c r="AO75" s="1"/>
      <c r="AP75" s="1"/>
      <c r="AQ75" s="1"/>
      <c r="AR75" s="1"/>
      <c r="AS75" s="1"/>
      <c r="BK75" s="1"/>
      <c r="BL75" s="1"/>
      <c r="BM75" s="1"/>
      <c r="BN75" s="1"/>
      <c r="BO75" s="1"/>
      <c r="BP75" s="1"/>
      <c r="BQ75" s="1"/>
      <c r="BR75" s="1"/>
      <c r="CG75" s="1"/>
      <c r="CH75" s="1"/>
      <c r="CI75" s="1"/>
      <c r="CJ75" s="1"/>
      <c r="CK75" s="1"/>
      <c r="CL75" s="1"/>
      <c r="CM75" s="1"/>
      <c r="CN75" s="1"/>
      <c r="CO75" s="1"/>
      <c r="CP75" s="1"/>
      <c r="CQ75" s="1"/>
      <c r="DW75" s="1"/>
      <c r="DX75" s="1"/>
      <c r="DY75" s="21"/>
      <c r="EB75" s="21"/>
      <c r="EC75" s="1"/>
      <c r="EE75" s="1"/>
      <c r="EF75" s="1"/>
      <c r="EG75" s="1"/>
    </row>
    <row r="76" spans="1:142" ht="22.5" customHeight="1" x14ac:dyDescent="0.25">
      <c r="F76" s="273" t="s">
        <v>69</v>
      </c>
      <c r="G76" s="465" t="s">
        <v>70</v>
      </c>
      <c r="H76" s="465"/>
      <c r="I76" s="465"/>
      <c r="J76" s="465"/>
      <c r="K76" s="465"/>
      <c r="L76" s="465"/>
      <c r="M76" s="465"/>
      <c r="N76" s="466" t="s">
        <v>71</v>
      </c>
      <c r="O76" s="466"/>
      <c r="P76" s="466"/>
      <c r="Q76" s="466"/>
      <c r="R76" s="466"/>
      <c r="S76" s="466"/>
      <c r="T76" s="467"/>
      <c r="U76" s="493"/>
      <c r="V76" s="493"/>
      <c r="W76" s="493"/>
      <c r="X76" s="493"/>
      <c r="Y76" s="493"/>
      <c r="Z76" s="493"/>
      <c r="AA76" s="493"/>
      <c r="AB76" s="493"/>
      <c r="AC76" s="493"/>
      <c r="AD76" s="493"/>
      <c r="AE76" s="493"/>
      <c r="AF76" s="493"/>
      <c r="AG76" s="493"/>
      <c r="AH76" s="493"/>
      <c r="AI76" s="493"/>
      <c r="AJ76" s="493"/>
      <c r="AK76" s="493"/>
      <c r="AL76" s="493"/>
      <c r="AM76" s="493"/>
      <c r="AN76" s="493"/>
      <c r="AO76" s="493"/>
      <c r="AP76" s="493"/>
      <c r="AQ76" s="493"/>
      <c r="AR76" s="493"/>
      <c r="AS76" s="493"/>
      <c r="DW76" s="1"/>
      <c r="DX76" s="1"/>
      <c r="DY76" s="21"/>
      <c r="EB76" s="21"/>
      <c r="EC76" s="1"/>
      <c r="EE76" s="1"/>
      <c r="EF76" s="1"/>
      <c r="EG76" s="1"/>
    </row>
    <row r="77" spans="1:142" ht="22.5" customHeight="1" x14ac:dyDescent="0.25">
      <c r="F77" s="400">
        <v>12</v>
      </c>
      <c r="G77" s="468" t="s">
        <v>423</v>
      </c>
      <c r="H77" s="468"/>
      <c r="I77" s="468"/>
      <c r="J77" s="468"/>
      <c r="K77" s="468"/>
      <c r="L77" s="468"/>
      <c r="M77" s="468"/>
      <c r="N77" s="469" t="s">
        <v>424</v>
      </c>
      <c r="O77" s="469"/>
      <c r="P77" s="469"/>
      <c r="Q77" s="469"/>
      <c r="R77" s="469"/>
      <c r="S77" s="469"/>
      <c r="T77" s="470"/>
      <c r="U77" s="494"/>
      <c r="V77" s="494"/>
      <c r="W77" s="494"/>
      <c r="X77" s="494"/>
      <c r="Y77" s="494"/>
      <c r="Z77" s="494"/>
      <c r="AA77" s="494"/>
      <c r="AB77" s="494"/>
      <c r="AC77" s="494"/>
      <c r="AD77" s="494"/>
      <c r="AE77" s="494"/>
      <c r="AF77" s="494"/>
      <c r="AG77" s="494"/>
      <c r="AH77" s="494"/>
      <c r="AI77" s="494"/>
      <c r="AJ77" s="494"/>
      <c r="AK77" s="494"/>
      <c r="AL77" s="494"/>
      <c r="AM77" s="494"/>
      <c r="AN77" s="494"/>
      <c r="AO77" s="494"/>
      <c r="AP77" s="494"/>
      <c r="AQ77" s="494"/>
      <c r="AR77" s="494"/>
      <c r="AS77" s="494"/>
      <c r="DW77" s="1"/>
      <c r="DX77" s="1"/>
      <c r="DY77" s="21"/>
      <c r="EB77" s="21"/>
      <c r="EC77" s="1"/>
      <c r="EE77" s="1"/>
      <c r="EF77" s="1"/>
      <c r="EG77" s="1"/>
    </row>
    <row r="78" spans="1:142" ht="22.5" customHeight="1" x14ac:dyDescent="0.25">
      <c r="F78" s="261"/>
      <c r="G78" s="7"/>
      <c r="H78" s="7"/>
      <c r="I78" s="7"/>
      <c r="J78" s="7"/>
      <c r="K78" s="7"/>
      <c r="L78" s="7"/>
      <c r="M78" s="7"/>
      <c r="N78" s="7"/>
      <c r="O78" s="7"/>
      <c r="P78" s="7"/>
      <c r="Q78" s="7"/>
      <c r="R78" s="7"/>
      <c r="S78" s="7"/>
      <c r="T78" s="7"/>
      <c r="DW78" s="1"/>
      <c r="DX78" s="1"/>
      <c r="DY78" s="21"/>
      <c r="EB78" s="21"/>
      <c r="EC78" s="1"/>
      <c r="EE78" s="1"/>
      <c r="EF78" s="1"/>
      <c r="EG78" s="1"/>
    </row>
  </sheetData>
  <mergeCells count="130">
    <mergeCell ref="C64:C69"/>
    <mergeCell ref="C34:C39"/>
    <mergeCell ref="C46:C51"/>
    <mergeCell ref="EF52:EF57"/>
    <mergeCell ref="D58:D63"/>
    <mergeCell ref="E58:E63"/>
    <mergeCell ref="B52:B57"/>
    <mergeCell ref="C52:C57"/>
    <mergeCell ref="D52:D57"/>
    <mergeCell ref="E52:E57"/>
    <mergeCell ref="EE52:EE57"/>
    <mergeCell ref="EF46:EF51"/>
    <mergeCell ref="EE40:EE45"/>
    <mergeCell ref="EF40:EF45"/>
    <mergeCell ref="EE70:EI72"/>
    <mergeCell ref="EG16:EG21"/>
    <mergeCell ref="D16:D21"/>
    <mergeCell ref="EF64:EF69"/>
    <mergeCell ref="EG64:EG69"/>
    <mergeCell ref="EE64:EE69"/>
    <mergeCell ref="EI22:EI27"/>
    <mergeCell ref="EI52:EI57"/>
    <mergeCell ref="EI58:EI63"/>
    <mergeCell ref="EI46:EI51"/>
    <mergeCell ref="D64:D69"/>
    <mergeCell ref="E64:E69"/>
    <mergeCell ref="EE28:EE33"/>
    <mergeCell ref="EF28:EF33"/>
    <mergeCell ref="EG28:EG33"/>
    <mergeCell ref="EF22:EF27"/>
    <mergeCell ref="EH46:EH51"/>
    <mergeCell ref="D46:D51"/>
    <mergeCell ref="E46:E51"/>
    <mergeCell ref="EH22:EH27"/>
    <mergeCell ref="EE58:EE63"/>
    <mergeCell ref="EF58:EF63"/>
    <mergeCell ref="EG58:EG63"/>
    <mergeCell ref="EH58:EH63"/>
    <mergeCell ref="EG52:EG57"/>
    <mergeCell ref="EH52:EH57"/>
    <mergeCell ref="EE22:EE27"/>
    <mergeCell ref="EH40:EH45"/>
    <mergeCell ref="C16:C21"/>
    <mergeCell ref="C28:C33"/>
    <mergeCell ref="D28:D33"/>
    <mergeCell ref="E28:E33"/>
    <mergeCell ref="E16:E21"/>
    <mergeCell ref="D34:D39"/>
    <mergeCell ref="E34:E39"/>
    <mergeCell ref="EG40:EG45"/>
    <mergeCell ref="A1:E3"/>
    <mergeCell ref="F1:EI1"/>
    <mergeCell ref="F2:EI2"/>
    <mergeCell ref="F3:DR3"/>
    <mergeCell ref="DS3:EI3"/>
    <mergeCell ref="F4:EI4"/>
    <mergeCell ref="F5:EI5"/>
    <mergeCell ref="F7:F9"/>
    <mergeCell ref="A4:E4"/>
    <mergeCell ref="A5:E5"/>
    <mergeCell ref="A7:A9"/>
    <mergeCell ref="EG7:EG9"/>
    <mergeCell ref="EH7:EH9"/>
    <mergeCell ref="ED7:ED9"/>
    <mergeCell ref="B7:D8"/>
    <mergeCell ref="CR8:DP8"/>
    <mergeCell ref="U8:AS8"/>
    <mergeCell ref="AT8:BR8"/>
    <mergeCell ref="EI7:EI9"/>
    <mergeCell ref="BS8:CQ8"/>
    <mergeCell ref="DQ8:EB8"/>
    <mergeCell ref="DQ7:EB7"/>
    <mergeCell ref="U76:AS76"/>
    <mergeCell ref="U77:AS77"/>
    <mergeCell ref="EC7:EC9"/>
    <mergeCell ref="G7:G9"/>
    <mergeCell ref="H8:T8"/>
    <mergeCell ref="H7:DP7"/>
    <mergeCell ref="G76:M76"/>
    <mergeCell ref="N76:T76"/>
    <mergeCell ref="G77:M77"/>
    <mergeCell ref="N77:T77"/>
    <mergeCell ref="E7:E9"/>
    <mergeCell ref="C10:C15"/>
    <mergeCell ref="D10:D15"/>
    <mergeCell ref="E10:E15"/>
    <mergeCell ref="A70:E72"/>
    <mergeCell ref="B34:B39"/>
    <mergeCell ref="B16:B21"/>
    <mergeCell ref="B64:B69"/>
    <mergeCell ref="B28:B33"/>
    <mergeCell ref="B46:B51"/>
    <mergeCell ref="B40:B45"/>
    <mergeCell ref="C40:C45"/>
    <mergeCell ref="D40:D45"/>
    <mergeCell ref="E40:E45"/>
    <mergeCell ref="B22:B27"/>
    <mergeCell ref="C22:C27"/>
    <mergeCell ref="D22:D27"/>
    <mergeCell ref="E22:E27"/>
    <mergeCell ref="B10:B15"/>
    <mergeCell ref="A10:A27"/>
    <mergeCell ref="A58:A69"/>
    <mergeCell ref="A28:A57"/>
    <mergeCell ref="B58:B63"/>
    <mergeCell ref="C58:C63"/>
    <mergeCell ref="EE10:EE15"/>
    <mergeCell ref="EE7:EE9"/>
    <mergeCell ref="EF7:EF9"/>
    <mergeCell ref="EI10:EI15"/>
    <mergeCell ref="EF10:EF15"/>
    <mergeCell ref="EH64:EH69"/>
    <mergeCell ref="EI64:EI69"/>
    <mergeCell ref="EH16:EH21"/>
    <mergeCell ref="EI16:EI21"/>
    <mergeCell ref="EG10:EG15"/>
    <mergeCell ref="EH10:EH15"/>
    <mergeCell ref="EH28:EH33"/>
    <mergeCell ref="EI28:EI33"/>
    <mergeCell ref="EG46:EG51"/>
    <mergeCell ref="EG22:EG27"/>
    <mergeCell ref="EE16:EE21"/>
    <mergeCell ref="EF34:EF39"/>
    <mergeCell ref="EG34:EG39"/>
    <mergeCell ref="EH34:EH39"/>
    <mergeCell ref="EI34:EI39"/>
    <mergeCell ref="EF16:EF21"/>
    <mergeCell ref="EE34:EE39"/>
    <mergeCell ref="EE46:EE51"/>
    <mergeCell ref="EI40:EI45"/>
  </mergeCells>
  <printOptions horizontalCentered="1" verticalCentered="1"/>
  <pageMargins left="0" right="0" top="0.74803149606299213" bottom="0" header="0.31496062992125984" footer="0"/>
  <pageSetup scale="20" fitToHeight="0" orientation="landscape"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G140"/>
  <sheetViews>
    <sheetView tabSelected="1" topLeftCell="A7" zoomScale="75" zoomScaleNormal="75" workbookViewId="0">
      <selection activeCell="V7" sqref="V7:V8"/>
    </sheetView>
  </sheetViews>
  <sheetFormatPr baseColWidth="10" defaultColWidth="11.42578125" defaultRowHeight="12.75" x14ac:dyDescent="0.25"/>
  <cols>
    <col min="1" max="1" width="18.5703125" style="8" customWidth="1"/>
    <col min="2" max="2" width="36.140625" style="8" customWidth="1"/>
    <col min="3" max="3" width="32" style="73" customWidth="1"/>
    <col min="4" max="4" width="5.140625" style="8" customWidth="1"/>
    <col min="5" max="5" width="6.42578125" style="8" customWidth="1"/>
    <col min="6" max="6" width="9.28515625" style="8" customWidth="1"/>
    <col min="7" max="11" width="5.7109375" style="8" customWidth="1"/>
    <col min="12" max="12" width="0.140625" style="18" customWidth="1"/>
    <col min="13" max="13" width="10.42578125" style="18" customWidth="1"/>
    <col min="14" max="14" width="10.42578125" style="74" customWidth="1"/>
    <col min="15" max="15" width="10.42578125" style="228" customWidth="1"/>
    <col min="16" max="18" width="10.42578125" style="74" customWidth="1"/>
    <col min="19" max="20" width="10.42578125" style="9" customWidth="1"/>
    <col min="21" max="21" width="10.28515625" style="9" customWidth="1"/>
    <col min="22" max="22" width="70.28515625" style="18" customWidth="1"/>
    <col min="23" max="33" width="11.42578125" style="12"/>
    <col min="34" max="16384" width="11.42578125" style="8"/>
  </cols>
  <sheetData>
    <row r="1" spans="1:22" s="10" customFormat="1" ht="43.5" customHeight="1" x14ac:dyDescent="0.25">
      <c r="A1" s="506"/>
      <c r="B1" s="507"/>
      <c r="C1" s="507"/>
      <c r="D1" s="546" t="s">
        <v>72</v>
      </c>
      <c r="E1" s="547"/>
      <c r="F1" s="547"/>
      <c r="G1" s="547"/>
      <c r="H1" s="547"/>
      <c r="I1" s="547"/>
      <c r="J1" s="547"/>
      <c r="K1" s="547"/>
      <c r="L1" s="547"/>
      <c r="M1" s="547"/>
      <c r="N1" s="547"/>
      <c r="O1" s="547"/>
      <c r="P1" s="547"/>
      <c r="Q1" s="547"/>
      <c r="R1" s="547"/>
      <c r="S1" s="547"/>
      <c r="T1" s="547"/>
      <c r="U1" s="547"/>
      <c r="V1" s="548"/>
    </row>
    <row r="2" spans="1:22" s="10" customFormat="1" ht="64.5" customHeight="1" x14ac:dyDescent="0.25">
      <c r="A2" s="509"/>
      <c r="B2" s="510"/>
      <c r="C2" s="510"/>
      <c r="D2" s="549" t="s">
        <v>425</v>
      </c>
      <c r="E2" s="550"/>
      <c r="F2" s="550"/>
      <c r="G2" s="550"/>
      <c r="H2" s="550"/>
      <c r="I2" s="550"/>
      <c r="J2" s="550"/>
      <c r="K2" s="550"/>
      <c r="L2" s="550"/>
      <c r="M2" s="550"/>
      <c r="N2" s="550"/>
      <c r="O2" s="550"/>
      <c r="P2" s="550"/>
      <c r="Q2" s="550"/>
      <c r="R2" s="550"/>
      <c r="S2" s="550"/>
      <c r="T2" s="550"/>
      <c r="U2" s="550"/>
      <c r="V2" s="551"/>
    </row>
    <row r="3" spans="1:22" s="10" customFormat="1" ht="43.5" customHeight="1" thickBot="1" x14ac:dyDescent="0.3">
      <c r="A3" s="512"/>
      <c r="B3" s="513"/>
      <c r="C3" s="513"/>
      <c r="D3" s="568" t="s">
        <v>73</v>
      </c>
      <c r="E3" s="425"/>
      <c r="F3" s="425"/>
      <c r="G3" s="425"/>
      <c r="H3" s="425"/>
      <c r="I3" s="425"/>
      <c r="J3" s="425"/>
      <c r="K3" s="425"/>
      <c r="L3" s="425"/>
      <c r="M3" s="425"/>
      <c r="N3" s="425"/>
      <c r="O3" s="425"/>
      <c r="P3" s="425"/>
      <c r="Q3" s="425"/>
      <c r="R3" s="425"/>
      <c r="S3" s="425"/>
      <c r="T3" s="425"/>
      <c r="U3" s="569"/>
      <c r="V3" s="259" t="s">
        <v>187</v>
      </c>
    </row>
    <row r="4" spans="1:22" s="10" customFormat="1" ht="43.5" customHeight="1" thickBot="1" x14ac:dyDescent="0.3">
      <c r="A4" s="411" t="s">
        <v>0</v>
      </c>
      <c r="B4" s="412"/>
      <c r="C4" s="565"/>
      <c r="D4" s="559" t="s">
        <v>243</v>
      </c>
      <c r="E4" s="560"/>
      <c r="F4" s="560"/>
      <c r="G4" s="560"/>
      <c r="H4" s="560"/>
      <c r="I4" s="560"/>
      <c r="J4" s="560"/>
      <c r="K4" s="560"/>
      <c r="L4" s="560"/>
      <c r="M4" s="560"/>
      <c r="N4" s="560"/>
      <c r="O4" s="560"/>
      <c r="P4" s="560"/>
      <c r="Q4" s="560"/>
      <c r="R4" s="560"/>
      <c r="S4" s="560"/>
      <c r="T4" s="560"/>
      <c r="U4" s="560"/>
      <c r="V4" s="561"/>
    </row>
    <row r="5" spans="1:22" s="10" customFormat="1" ht="43.5" customHeight="1" thickBot="1" x14ac:dyDescent="0.3">
      <c r="A5" s="556" t="s">
        <v>2</v>
      </c>
      <c r="B5" s="557"/>
      <c r="C5" s="558"/>
      <c r="D5" s="562" t="s">
        <v>244</v>
      </c>
      <c r="E5" s="563"/>
      <c r="F5" s="563"/>
      <c r="G5" s="563"/>
      <c r="H5" s="563"/>
      <c r="I5" s="563"/>
      <c r="J5" s="563"/>
      <c r="K5" s="563"/>
      <c r="L5" s="563"/>
      <c r="M5" s="563"/>
      <c r="N5" s="563"/>
      <c r="O5" s="563"/>
      <c r="P5" s="563"/>
      <c r="Q5" s="563"/>
      <c r="R5" s="563"/>
      <c r="S5" s="563"/>
      <c r="T5" s="563"/>
      <c r="U5" s="563"/>
      <c r="V5" s="564"/>
    </row>
    <row r="6" spans="1:22" s="10" customFormat="1" ht="18.75" customHeight="1" thickBot="1" x14ac:dyDescent="0.3">
      <c r="A6" s="413"/>
      <c r="B6" s="414"/>
      <c r="C6" s="414"/>
      <c r="D6" s="414"/>
      <c r="E6" s="414"/>
      <c r="F6" s="414"/>
      <c r="G6" s="414"/>
      <c r="H6" s="414"/>
      <c r="I6" s="414"/>
      <c r="J6" s="414"/>
      <c r="K6" s="414"/>
      <c r="L6" s="414"/>
      <c r="M6" s="414"/>
      <c r="N6" s="414"/>
      <c r="O6" s="414"/>
      <c r="P6" s="414"/>
      <c r="Q6" s="414"/>
      <c r="R6" s="414"/>
      <c r="S6" s="414"/>
      <c r="T6" s="414"/>
      <c r="U6" s="414"/>
      <c r="V6" s="415"/>
    </row>
    <row r="7" spans="1:22" s="11" customFormat="1" ht="24" customHeight="1" x14ac:dyDescent="0.25">
      <c r="A7" s="566" t="s">
        <v>31</v>
      </c>
      <c r="B7" s="552" t="s">
        <v>32</v>
      </c>
      <c r="C7" s="552" t="s">
        <v>177</v>
      </c>
      <c r="D7" s="554" t="s">
        <v>33</v>
      </c>
      <c r="E7" s="555"/>
      <c r="F7" s="552" t="s">
        <v>245</v>
      </c>
      <c r="G7" s="552"/>
      <c r="H7" s="552"/>
      <c r="I7" s="552"/>
      <c r="J7" s="552"/>
      <c r="K7" s="552"/>
      <c r="L7" s="552"/>
      <c r="M7" s="552"/>
      <c r="N7" s="552"/>
      <c r="O7" s="552"/>
      <c r="P7" s="552"/>
      <c r="Q7" s="552"/>
      <c r="R7" s="552"/>
      <c r="S7" s="552"/>
      <c r="T7" s="552" t="s">
        <v>37</v>
      </c>
      <c r="U7" s="552"/>
      <c r="V7" s="570" t="s">
        <v>470</v>
      </c>
    </row>
    <row r="8" spans="1:22" s="11" customFormat="1" ht="36" customHeight="1" thickBot="1" x14ac:dyDescent="0.3">
      <c r="A8" s="567"/>
      <c r="B8" s="553"/>
      <c r="C8" s="553"/>
      <c r="D8" s="58" t="s">
        <v>34</v>
      </c>
      <c r="E8" s="58" t="s">
        <v>35</v>
      </c>
      <c r="F8" s="58" t="s">
        <v>36</v>
      </c>
      <c r="G8" s="309" t="s">
        <v>9</v>
      </c>
      <c r="H8" s="309" t="s">
        <v>10</v>
      </c>
      <c r="I8" s="309" t="s">
        <v>11</v>
      </c>
      <c r="J8" s="309" t="s">
        <v>12</v>
      </c>
      <c r="K8" s="309" t="s">
        <v>13</v>
      </c>
      <c r="L8" s="309" t="s">
        <v>14</v>
      </c>
      <c r="M8" s="309" t="s">
        <v>15</v>
      </c>
      <c r="N8" s="309" t="s">
        <v>16</v>
      </c>
      <c r="O8" s="309" t="s">
        <v>17</v>
      </c>
      <c r="P8" s="309" t="s">
        <v>18</v>
      </c>
      <c r="Q8" s="309" t="s">
        <v>19</v>
      </c>
      <c r="R8" s="309" t="s">
        <v>20</v>
      </c>
      <c r="S8" s="59" t="s">
        <v>21</v>
      </c>
      <c r="T8" s="59" t="s">
        <v>38</v>
      </c>
      <c r="U8" s="59" t="s">
        <v>39</v>
      </c>
      <c r="V8" s="571"/>
    </row>
    <row r="9" spans="1:22" s="169" customFormat="1" ht="19.5" customHeight="1" x14ac:dyDescent="0.25">
      <c r="A9" s="543" t="s">
        <v>191</v>
      </c>
      <c r="B9" s="583" t="s">
        <v>192</v>
      </c>
      <c r="C9" s="588" t="s">
        <v>306</v>
      </c>
      <c r="D9" s="576" t="s">
        <v>246</v>
      </c>
      <c r="E9" s="576"/>
      <c r="F9" s="311" t="s">
        <v>22</v>
      </c>
      <c r="G9" s="322"/>
      <c r="H9" s="167"/>
      <c r="I9" s="167"/>
      <c r="J9" s="167"/>
      <c r="K9" s="167"/>
      <c r="L9" s="168"/>
      <c r="M9" s="305">
        <v>0.16</v>
      </c>
      <c r="N9" s="305">
        <v>0.17</v>
      </c>
      <c r="O9" s="305">
        <v>0.17</v>
      </c>
      <c r="P9" s="305">
        <v>0.17</v>
      </c>
      <c r="Q9" s="305">
        <v>0.17</v>
      </c>
      <c r="R9" s="323">
        <v>0.16</v>
      </c>
      <c r="S9" s="316">
        <f t="shared" ref="S9:S68" si="0">SUM(G9:R9)</f>
        <v>1</v>
      </c>
      <c r="T9" s="544">
        <v>0.1</v>
      </c>
      <c r="U9" s="581">
        <v>0.1</v>
      </c>
      <c r="V9" s="579" t="s">
        <v>432</v>
      </c>
    </row>
    <row r="10" spans="1:22" s="169" customFormat="1" ht="19.5" customHeight="1" thickBot="1" x14ac:dyDescent="0.3">
      <c r="A10" s="543"/>
      <c r="B10" s="543"/>
      <c r="C10" s="575"/>
      <c r="D10" s="577"/>
      <c r="E10" s="577"/>
      <c r="F10" s="312" t="s">
        <v>23</v>
      </c>
      <c r="G10" s="324"/>
      <c r="H10" s="170"/>
      <c r="I10" s="170"/>
      <c r="J10" s="170"/>
      <c r="K10" s="170"/>
      <c r="L10" s="170"/>
      <c r="M10" s="306">
        <v>0.16</v>
      </c>
      <c r="N10" s="306">
        <v>0.17</v>
      </c>
      <c r="O10" s="306">
        <v>0.17</v>
      </c>
      <c r="P10" s="306"/>
      <c r="Q10" s="306"/>
      <c r="R10" s="325"/>
      <c r="S10" s="317">
        <f>SUM(G10:R10)</f>
        <v>0.5</v>
      </c>
      <c r="T10" s="545"/>
      <c r="U10" s="582"/>
      <c r="V10" s="580"/>
    </row>
    <row r="11" spans="1:22" s="169" customFormat="1" ht="31.5" customHeight="1" x14ac:dyDescent="0.25">
      <c r="A11" s="543"/>
      <c r="B11" s="572" t="s">
        <v>193</v>
      </c>
      <c r="C11" s="574" t="s">
        <v>253</v>
      </c>
      <c r="D11" s="576" t="s">
        <v>246</v>
      </c>
      <c r="E11" s="578"/>
      <c r="F11" s="311" t="s">
        <v>22</v>
      </c>
      <c r="G11" s="324"/>
      <c r="H11" s="170"/>
      <c r="I11" s="170"/>
      <c r="J11" s="170"/>
      <c r="K11" s="170"/>
      <c r="L11" s="176"/>
      <c r="M11" s="306">
        <v>0</v>
      </c>
      <c r="N11" s="306">
        <v>0</v>
      </c>
      <c r="O11" s="306">
        <v>0.1</v>
      </c>
      <c r="P11" s="306">
        <v>0.2</v>
      </c>
      <c r="Q11" s="306">
        <v>0.3</v>
      </c>
      <c r="R11" s="325">
        <v>0.4</v>
      </c>
      <c r="S11" s="318">
        <f t="shared" si="0"/>
        <v>1</v>
      </c>
      <c r="T11" s="544">
        <v>0.1</v>
      </c>
      <c r="U11" s="581">
        <v>0.1</v>
      </c>
      <c r="V11" s="594" t="s">
        <v>433</v>
      </c>
    </row>
    <row r="12" spans="1:22" s="169" customFormat="1" ht="26.25" customHeight="1" thickBot="1" x14ac:dyDescent="0.3">
      <c r="A12" s="543"/>
      <c r="B12" s="573"/>
      <c r="C12" s="575"/>
      <c r="D12" s="577"/>
      <c r="E12" s="577"/>
      <c r="F12" s="312" t="s">
        <v>23</v>
      </c>
      <c r="G12" s="324"/>
      <c r="H12" s="170"/>
      <c r="I12" s="170"/>
      <c r="J12" s="170"/>
      <c r="K12" s="170"/>
      <c r="L12" s="170"/>
      <c r="M12" s="306">
        <v>0</v>
      </c>
      <c r="N12" s="307">
        <v>0</v>
      </c>
      <c r="O12" s="307">
        <v>0.1</v>
      </c>
      <c r="P12" s="308"/>
      <c r="Q12" s="308"/>
      <c r="R12" s="326"/>
      <c r="S12" s="317">
        <f t="shared" si="0"/>
        <v>0.1</v>
      </c>
      <c r="T12" s="545"/>
      <c r="U12" s="582"/>
      <c r="V12" s="586"/>
    </row>
    <row r="13" spans="1:22" s="169" customFormat="1" ht="25.5" customHeight="1" x14ac:dyDescent="0.25">
      <c r="A13" s="543"/>
      <c r="B13" s="572" t="s">
        <v>194</v>
      </c>
      <c r="C13" s="574" t="s">
        <v>254</v>
      </c>
      <c r="D13" s="576" t="s">
        <v>246</v>
      </c>
      <c r="E13" s="578"/>
      <c r="F13" s="311" t="s">
        <v>22</v>
      </c>
      <c r="G13" s="324"/>
      <c r="H13" s="170"/>
      <c r="I13" s="170"/>
      <c r="J13" s="170"/>
      <c r="K13" s="170"/>
      <c r="L13" s="176"/>
      <c r="M13" s="306">
        <v>0</v>
      </c>
      <c r="N13" s="306">
        <v>0.3</v>
      </c>
      <c r="O13" s="306">
        <v>0.17499999999999999</v>
      </c>
      <c r="P13" s="306">
        <v>0.17499999999999999</v>
      </c>
      <c r="Q13" s="306">
        <v>0.17499999999999999</v>
      </c>
      <c r="R13" s="325">
        <v>0.17499999999999999</v>
      </c>
      <c r="S13" s="316">
        <f t="shared" ref="S13:S16" si="1">SUM(G13:R13)</f>
        <v>1</v>
      </c>
      <c r="T13" s="544">
        <v>0.1</v>
      </c>
      <c r="U13" s="581">
        <v>0.1</v>
      </c>
      <c r="V13" s="594" t="s">
        <v>374</v>
      </c>
    </row>
    <row r="14" spans="1:22" s="169" customFormat="1" ht="24" customHeight="1" thickBot="1" x14ac:dyDescent="0.3">
      <c r="A14" s="543"/>
      <c r="B14" s="573"/>
      <c r="C14" s="575"/>
      <c r="D14" s="577"/>
      <c r="E14" s="577"/>
      <c r="F14" s="312" t="s">
        <v>23</v>
      </c>
      <c r="G14" s="324"/>
      <c r="H14" s="170"/>
      <c r="I14" s="170"/>
      <c r="J14" s="170"/>
      <c r="K14" s="170"/>
      <c r="L14" s="170"/>
      <c r="M14" s="306">
        <v>0</v>
      </c>
      <c r="N14" s="306">
        <v>0.3</v>
      </c>
      <c r="O14" s="306">
        <v>0.17499999999999999</v>
      </c>
      <c r="P14" s="306"/>
      <c r="Q14" s="306"/>
      <c r="R14" s="325"/>
      <c r="S14" s="317">
        <f t="shared" si="1"/>
        <v>0.47499999999999998</v>
      </c>
      <c r="T14" s="545"/>
      <c r="U14" s="582"/>
      <c r="V14" s="586"/>
    </row>
    <row r="15" spans="1:22" s="169" customFormat="1" ht="19.5" customHeight="1" x14ac:dyDescent="0.25">
      <c r="A15" s="543" t="s">
        <v>202</v>
      </c>
      <c r="B15" s="603" t="s">
        <v>195</v>
      </c>
      <c r="C15" s="574" t="s">
        <v>255</v>
      </c>
      <c r="D15" s="576" t="s">
        <v>246</v>
      </c>
      <c r="E15" s="578"/>
      <c r="F15" s="311" t="s">
        <v>22</v>
      </c>
      <c r="G15" s="324"/>
      <c r="H15" s="170"/>
      <c r="I15" s="170"/>
      <c r="J15" s="170"/>
      <c r="K15" s="170"/>
      <c r="L15" s="176"/>
      <c r="M15" s="306">
        <v>0</v>
      </c>
      <c r="N15" s="306">
        <v>0.1</v>
      </c>
      <c r="O15" s="306">
        <v>0.2</v>
      </c>
      <c r="P15" s="306">
        <v>0.3</v>
      </c>
      <c r="Q15" s="306">
        <v>0.3</v>
      </c>
      <c r="R15" s="325">
        <v>0.1</v>
      </c>
      <c r="S15" s="316">
        <f t="shared" si="1"/>
        <v>1.0000000000000002</v>
      </c>
      <c r="T15" s="544">
        <v>0.1</v>
      </c>
      <c r="U15" s="581">
        <v>0.1</v>
      </c>
      <c r="V15" s="594" t="s">
        <v>307</v>
      </c>
    </row>
    <row r="16" spans="1:22" s="169" customFormat="1" ht="19.5" customHeight="1" thickBot="1" x14ac:dyDescent="0.3">
      <c r="A16" s="543"/>
      <c r="B16" s="604"/>
      <c r="C16" s="575"/>
      <c r="D16" s="577"/>
      <c r="E16" s="577"/>
      <c r="F16" s="312" t="s">
        <v>23</v>
      </c>
      <c r="G16" s="324"/>
      <c r="H16" s="170"/>
      <c r="I16" s="170"/>
      <c r="J16" s="170"/>
      <c r="K16" s="170"/>
      <c r="L16" s="170"/>
      <c r="M16" s="306">
        <v>0</v>
      </c>
      <c r="N16" s="306">
        <v>0.1</v>
      </c>
      <c r="O16" s="306">
        <v>0.2</v>
      </c>
      <c r="P16" s="306"/>
      <c r="Q16" s="306"/>
      <c r="R16" s="325"/>
      <c r="S16" s="317">
        <f t="shared" si="1"/>
        <v>0.30000000000000004</v>
      </c>
      <c r="T16" s="545"/>
      <c r="U16" s="582"/>
      <c r="V16" s="586"/>
    </row>
    <row r="17" spans="1:22" s="169" customFormat="1" ht="24.75" customHeight="1" x14ac:dyDescent="0.25">
      <c r="A17" s="543"/>
      <c r="B17" s="573" t="s">
        <v>196</v>
      </c>
      <c r="C17" s="595" t="s">
        <v>256</v>
      </c>
      <c r="D17" s="576" t="s">
        <v>246</v>
      </c>
      <c r="E17" s="578"/>
      <c r="F17" s="311" t="s">
        <v>22</v>
      </c>
      <c r="G17" s="324"/>
      <c r="H17" s="170"/>
      <c r="I17" s="170"/>
      <c r="J17" s="170"/>
      <c r="K17" s="170"/>
      <c r="L17" s="176"/>
      <c r="M17" s="306">
        <v>0</v>
      </c>
      <c r="N17" s="306">
        <v>0.1</v>
      </c>
      <c r="O17" s="306">
        <v>0.2</v>
      </c>
      <c r="P17" s="306">
        <v>0.3</v>
      </c>
      <c r="Q17" s="306">
        <v>0.3</v>
      </c>
      <c r="R17" s="325">
        <v>0.1</v>
      </c>
      <c r="S17" s="316">
        <f t="shared" ref="S17:S32" si="2">SUM(G17:R17)</f>
        <v>1.0000000000000002</v>
      </c>
      <c r="T17" s="610">
        <v>0.1</v>
      </c>
      <c r="U17" s="584">
        <v>0.05</v>
      </c>
      <c r="V17" s="605" t="s">
        <v>421</v>
      </c>
    </row>
    <row r="18" spans="1:22" s="169" customFormat="1" ht="23.25" customHeight="1" thickBot="1" x14ac:dyDescent="0.3">
      <c r="A18" s="543"/>
      <c r="B18" s="543"/>
      <c r="C18" s="596"/>
      <c r="D18" s="577"/>
      <c r="E18" s="577"/>
      <c r="F18" s="312" t="s">
        <v>23</v>
      </c>
      <c r="G18" s="324"/>
      <c r="H18" s="170"/>
      <c r="I18" s="170"/>
      <c r="J18" s="170"/>
      <c r="K18" s="170"/>
      <c r="L18" s="170"/>
      <c r="M18" s="306">
        <v>0</v>
      </c>
      <c r="N18" s="306">
        <v>0.1</v>
      </c>
      <c r="O18" s="306">
        <v>0.2</v>
      </c>
      <c r="P18" s="306"/>
      <c r="Q18" s="306"/>
      <c r="R18" s="325"/>
      <c r="S18" s="317">
        <f t="shared" si="2"/>
        <v>0.30000000000000004</v>
      </c>
      <c r="T18" s="545"/>
      <c r="U18" s="582"/>
      <c r="V18" s="606"/>
    </row>
    <row r="19" spans="1:22" s="169" customFormat="1" ht="19.5" customHeight="1" x14ac:dyDescent="0.25">
      <c r="A19" s="543"/>
      <c r="B19" s="543"/>
      <c r="C19" s="595" t="s">
        <v>257</v>
      </c>
      <c r="D19" s="576" t="s">
        <v>246</v>
      </c>
      <c r="E19" s="577"/>
      <c r="F19" s="311" t="s">
        <v>22</v>
      </c>
      <c r="G19" s="324"/>
      <c r="H19" s="170"/>
      <c r="I19" s="170"/>
      <c r="J19" s="170"/>
      <c r="K19" s="170"/>
      <c r="L19" s="170"/>
      <c r="M19" s="306">
        <v>0</v>
      </c>
      <c r="N19" s="306">
        <v>0.1</v>
      </c>
      <c r="O19" s="306">
        <v>0.2</v>
      </c>
      <c r="P19" s="306">
        <v>0.3</v>
      </c>
      <c r="Q19" s="306">
        <v>0.3</v>
      </c>
      <c r="R19" s="325">
        <v>0.1</v>
      </c>
      <c r="S19" s="316">
        <f t="shared" si="2"/>
        <v>1.0000000000000002</v>
      </c>
      <c r="T19" s="545"/>
      <c r="U19" s="582">
        <v>0.05</v>
      </c>
      <c r="V19" s="607" t="s">
        <v>395</v>
      </c>
    </row>
    <row r="20" spans="1:22" s="169" customFormat="1" ht="19.5" customHeight="1" thickBot="1" x14ac:dyDescent="0.3">
      <c r="A20" s="543"/>
      <c r="B20" s="543"/>
      <c r="C20" s="596"/>
      <c r="D20" s="577"/>
      <c r="E20" s="577"/>
      <c r="F20" s="312" t="s">
        <v>23</v>
      </c>
      <c r="G20" s="324"/>
      <c r="H20" s="170"/>
      <c r="I20" s="170"/>
      <c r="J20" s="170"/>
      <c r="K20" s="170"/>
      <c r="L20" s="170"/>
      <c r="M20" s="306">
        <v>0</v>
      </c>
      <c r="N20" s="306">
        <v>0.1</v>
      </c>
      <c r="O20" s="306">
        <v>0.2</v>
      </c>
      <c r="P20" s="306"/>
      <c r="Q20" s="306"/>
      <c r="R20" s="325"/>
      <c r="S20" s="317">
        <f t="shared" si="2"/>
        <v>0.30000000000000004</v>
      </c>
      <c r="T20" s="545"/>
      <c r="U20" s="582"/>
      <c r="V20" s="607"/>
    </row>
    <row r="21" spans="1:22" s="169" customFormat="1" ht="19.5" customHeight="1" x14ac:dyDescent="0.25">
      <c r="A21" s="543"/>
      <c r="B21" s="611" t="s">
        <v>197</v>
      </c>
      <c r="C21" s="574" t="s">
        <v>258</v>
      </c>
      <c r="D21" s="576" t="s">
        <v>246</v>
      </c>
      <c r="E21" s="578"/>
      <c r="F21" s="311" t="s">
        <v>22</v>
      </c>
      <c r="G21" s="324"/>
      <c r="H21" s="170"/>
      <c r="I21" s="170"/>
      <c r="J21" s="170"/>
      <c r="K21" s="170"/>
      <c r="L21" s="176"/>
      <c r="M21" s="306">
        <v>0.05</v>
      </c>
      <c r="N21" s="306">
        <v>0.1</v>
      </c>
      <c r="O21" s="306">
        <v>0.2</v>
      </c>
      <c r="P21" s="306">
        <v>0.25</v>
      </c>
      <c r="Q21" s="306">
        <v>0.25</v>
      </c>
      <c r="R21" s="325">
        <v>0.15</v>
      </c>
      <c r="S21" s="316">
        <f t="shared" si="2"/>
        <v>1</v>
      </c>
      <c r="T21" s="610">
        <v>0.1</v>
      </c>
      <c r="U21" s="584">
        <v>3.3300000000000003E-2</v>
      </c>
      <c r="V21" s="594" t="s">
        <v>434</v>
      </c>
    </row>
    <row r="22" spans="1:22" s="169" customFormat="1" ht="19.5" customHeight="1" thickBot="1" x14ac:dyDescent="0.3">
      <c r="A22" s="543"/>
      <c r="B22" s="612"/>
      <c r="C22" s="575"/>
      <c r="D22" s="577"/>
      <c r="E22" s="577"/>
      <c r="F22" s="312" t="s">
        <v>23</v>
      </c>
      <c r="G22" s="324"/>
      <c r="H22" s="170"/>
      <c r="I22" s="170"/>
      <c r="J22" s="170"/>
      <c r="K22" s="170"/>
      <c r="L22" s="170"/>
      <c r="M22" s="306">
        <v>0.05</v>
      </c>
      <c r="N22" s="306">
        <v>0.1</v>
      </c>
      <c r="O22" s="306">
        <v>0.2</v>
      </c>
      <c r="P22" s="306"/>
      <c r="Q22" s="306"/>
      <c r="R22" s="325"/>
      <c r="S22" s="317">
        <f t="shared" si="2"/>
        <v>0.35000000000000003</v>
      </c>
      <c r="T22" s="545"/>
      <c r="U22" s="582"/>
      <c r="V22" s="586"/>
    </row>
    <row r="23" spans="1:22" s="169" customFormat="1" ht="19.5" customHeight="1" x14ac:dyDescent="0.25">
      <c r="A23" s="543"/>
      <c r="B23" s="612"/>
      <c r="C23" s="575" t="s">
        <v>259</v>
      </c>
      <c r="D23" s="576" t="s">
        <v>246</v>
      </c>
      <c r="E23" s="577"/>
      <c r="F23" s="311" t="s">
        <v>22</v>
      </c>
      <c r="G23" s="324"/>
      <c r="H23" s="170"/>
      <c r="I23" s="170"/>
      <c r="J23" s="170"/>
      <c r="K23" s="170"/>
      <c r="L23" s="170"/>
      <c r="M23" s="306">
        <v>0.05</v>
      </c>
      <c r="N23" s="306">
        <v>0.15</v>
      </c>
      <c r="O23" s="306">
        <v>0.2</v>
      </c>
      <c r="P23" s="306">
        <v>0.2</v>
      </c>
      <c r="Q23" s="306">
        <v>0.2</v>
      </c>
      <c r="R23" s="325">
        <v>0.2</v>
      </c>
      <c r="S23" s="316">
        <f t="shared" si="2"/>
        <v>1</v>
      </c>
      <c r="T23" s="545"/>
      <c r="U23" s="584">
        <v>3.3300000000000003E-2</v>
      </c>
      <c r="V23" s="592" t="s">
        <v>435</v>
      </c>
    </row>
    <row r="24" spans="1:22" s="169" customFormat="1" ht="19.5" customHeight="1" thickBot="1" x14ac:dyDescent="0.3">
      <c r="A24" s="543"/>
      <c r="B24" s="612"/>
      <c r="C24" s="575"/>
      <c r="D24" s="577"/>
      <c r="E24" s="577"/>
      <c r="F24" s="312" t="s">
        <v>23</v>
      </c>
      <c r="G24" s="324"/>
      <c r="H24" s="170"/>
      <c r="I24" s="170"/>
      <c r="J24" s="170"/>
      <c r="K24" s="170"/>
      <c r="L24" s="170"/>
      <c r="M24" s="306">
        <v>0.05</v>
      </c>
      <c r="N24" s="306">
        <v>0.15</v>
      </c>
      <c r="O24" s="306">
        <v>0.2</v>
      </c>
      <c r="P24" s="306"/>
      <c r="Q24" s="306"/>
      <c r="R24" s="325"/>
      <c r="S24" s="317">
        <f t="shared" si="2"/>
        <v>0.4</v>
      </c>
      <c r="T24" s="545"/>
      <c r="U24" s="582"/>
      <c r="V24" s="593"/>
    </row>
    <row r="25" spans="1:22" s="169" customFormat="1" ht="19.5" customHeight="1" x14ac:dyDescent="0.25">
      <c r="A25" s="543"/>
      <c r="B25" s="612"/>
      <c r="C25" s="575" t="s">
        <v>260</v>
      </c>
      <c r="D25" s="576" t="s">
        <v>246</v>
      </c>
      <c r="E25" s="577"/>
      <c r="F25" s="311" t="s">
        <v>22</v>
      </c>
      <c r="G25" s="324"/>
      <c r="H25" s="170"/>
      <c r="I25" s="170"/>
      <c r="J25" s="170"/>
      <c r="K25" s="170"/>
      <c r="L25" s="170"/>
      <c r="M25" s="306">
        <v>0.05</v>
      </c>
      <c r="N25" s="306">
        <v>0.15</v>
      </c>
      <c r="O25" s="306">
        <v>0.2</v>
      </c>
      <c r="P25" s="306">
        <v>0.2</v>
      </c>
      <c r="Q25" s="306">
        <v>0.2</v>
      </c>
      <c r="R25" s="325">
        <v>0.2</v>
      </c>
      <c r="S25" s="316">
        <f t="shared" si="2"/>
        <v>1</v>
      </c>
      <c r="T25" s="545"/>
      <c r="U25" s="584">
        <v>3.3300000000000003E-2</v>
      </c>
      <c r="V25" s="592" t="s">
        <v>436</v>
      </c>
    </row>
    <row r="26" spans="1:22" s="169" customFormat="1" ht="19.5" customHeight="1" thickBot="1" x14ac:dyDescent="0.3">
      <c r="A26" s="543"/>
      <c r="B26" s="612"/>
      <c r="C26" s="575"/>
      <c r="D26" s="577"/>
      <c r="E26" s="577"/>
      <c r="F26" s="312" t="s">
        <v>23</v>
      </c>
      <c r="G26" s="327"/>
      <c r="H26" s="170"/>
      <c r="I26" s="170"/>
      <c r="J26" s="170"/>
      <c r="K26" s="170"/>
      <c r="L26" s="170"/>
      <c r="M26" s="306">
        <v>0.05</v>
      </c>
      <c r="N26" s="306">
        <v>0.15</v>
      </c>
      <c r="O26" s="306">
        <v>0.2</v>
      </c>
      <c r="P26" s="306"/>
      <c r="Q26" s="306"/>
      <c r="R26" s="325"/>
      <c r="S26" s="317">
        <f t="shared" si="2"/>
        <v>0.4</v>
      </c>
      <c r="T26" s="545"/>
      <c r="U26" s="582"/>
      <c r="V26" s="593"/>
    </row>
    <row r="27" spans="1:22" s="169" customFormat="1" ht="19.5" customHeight="1" x14ac:dyDescent="0.25">
      <c r="A27" s="543"/>
      <c r="B27" s="573" t="s">
        <v>198</v>
      </c>
      <c r="C27" s="574" t="s">
        <v>261</v>
      </c>
      <c r="D27" s="576" t="s">
        <v>246</v>
      </c>
      <c r="E27" s="578"/>
      <c r="F27" s="311" t="s">
        <v>22</v>
      </c>
      <c r="G27" s="324"/>
      <c r="H27" s="170"/>
      <c r="I27" s="170"/>
      <c r="J27" s="170"/>
      <c r="K27" s="170"/>
      <c r="L27" s="176"/>
      <c r="M27" s="306">
        <v>0.05</v>
      </c>
      <c r="N27" s="306">
        <v>0.15</v>
      </c>
      <c r="O27" s="306">
        <v>0.2</v>
      </c>
      <c r="P27" s="306">
        <v>0.2</v>
      </c>
      <c r="Q27" s="306">
        <v>0.2</v>
      </c>
      <c r="R27" s="325">
        <v>0.2</v>
      </c>
      <c r="S27" s="316">
        <f t="shared" si="2"/>
        <v>1</v>
      </c>
      <c r="T27" s="610">
        <v>0.1</v>
      </c>
      <c r="U27" s="584">
        <v>3.3300000000000003E-2</v>
      </c>
      <c r="V27" s="594" t="s">
        <v>437</v>
      </c>
    </row>
    <row r="28" spans="1:22" s="169" customFormat="1" ht="19.5" customHeight="1" thickBot="1" x14ac:dyDescent="0.3">
      <c r="A28" s="543"/>
      <c r="B28" s="543"/>
      <c r="C28" s="575"/>
      <c r="D28" s="577"/>
      <c r="E28" s="577"/>
      <c r="F28" s="312" t="s">
        <v>23</v>
      </c>
      <c r="G28" s="324"/>
      <c r="H28" s="170"/>
      <c r="I28" s="170"/>
      <c r="J28" s="170"/>
      <c r="K28" s="170"/>
      <c r="L28" s="170"/>
      <c r="M28" s="306">
        <v>0.05</v>
      </c>
      <c r="N28" s="306">
        <v>0.15</v>
      </c>
      <c r="O28" s="306">
        <v>0.2</v>
      </c>
      <c r="P28" s="306"/>
      <c r="Q28" s="306"/>
      <c r="R28" s="325"/>
      <c r="S28" s="317">
        <f t="shared" si="2"/>
        <v>0.4</v>
      </c>
      <c r="T28" s="545"/>
      <c r="U28" s="582"/>
      <c r="V28" s="586"/>
    </row>
    <row r="29" spans="1:22" s="169" customFormat="1" ht="19.5" customHeight="1" x14ac:dyDescent="0.25">
      <c r="A29" s="543"/>
      <c r="B29" s="543"/>
      <c r="C29" s="596" t="s">
        <v>262</v>
      </c>
      <c r="D29" s="576" t="s">
        <v>246</v>
      </c>
      <c r="E29" s="577"/>
      <c r="F29" s="311" t="s">
        <v>22</v>
      </c>
      <c r="G29" s="324"/>
      <c r="H29" s="170"/>
      <c r="I29" s="170"/>
      <c r="J29" s="170"/>
      <c r="K29" s="170"/>
      <c r="L29" s="170"/>
      <c r="M29" s="306">
        <v>0.05</v>
      </c>
      <c r="N29" s="306">
        <v>0.15</v>
      </c>
      <c r="O29" s="306">
        <v>0.2</v>
      </c>
      <c r="P29" s="306">
        <v>0.2</v>
      </c>
      <c r="Q29" s="306">
        <v>0.2</v>
      </c>
      <c r="R29" s="325">
        <v>0.2</v>
      </c>
      <c r="S29" s="316">
        <f t="shared" si="2"/>
        <v>1</v>
      </c>
      <c r="T29" s="545"/>
      <c r="U29" s="584">
        <v>3.3300000000000003E-2</v>
      </c>
      <c r="V29" s="592" t="s">
        <v>438</v>
      </c>
    </row>
    <row r="30" spans="1:22" s="169" customFormat="1" ht="19.5" customHeight="1" thickBot="1" x14ac:dyDescent="0.3">
      <c r="A30" s="543"/>
      <c r="B30" s="543"/>
      <c r="C30" s="596"/>
      <c r="D30" s="577"/>
      <c r="E30" s="577"/>
      <c r="F30" s="312" t="s">
        <v>23</v>
      </c>
      <c r="G30" s="324"/>
      <c r="H30" s="170"/>
      <c r="I30" s="170"/>
      <c r="J30" s="170"/>
      <c r="K30" s="170"/>
      <c r="L30" s="170"/>
      <c r="M30" s="306">
        <v>0.05</v>
      </c>
      <c r="N30" s="306">
        <v>0.15</v>
      </c>
      <c r="O30" s="306">
        <v>0.2</v>
      </c>
      <c r="P30" s="306"/>
      <c r="Q30" s="306"/>
      <c r="R30" s="325"/>
      <c r="S30" s="317">
        <f t="shared" si="2"/>
        <v>0.4</v>
      </c>
      <c r="T30" s="545"/>
      <c r="U30" s="582"/>
      <c r="V30" s="593"/>
    </row>
    <row r="31" spans="1:22" s="169" customFormat="1" ht="25.5" customHeight="1" x14ac:dyDescent="0.25">
      <c r="A31" s="543"/>
      <c r="B31" s="543"/>
      <c r="C31" s="575" t="s">
        <v>263</v>
      </c>
      <c r="D31" s="576" t="s">
        <v>246</v>
      </c>
      <c r="E31" s="577"/>
      <c r="F31" s="311" t="s">
        <v>22</v>
      </c>
      <c r="G31" s="324"/>
      <c r="H31" s="170"/>
      <c r="I31" s="170"/>
      <c r="J31" s="170"/>
      <c r="K31" s="170"/>
      <c r="L31" s="170"/>
      <c r="M31" s="306">
        <v>0.05</v>
      </c>
      <c r="N31" s="306">
        <v>0.15</v>
      </c>
      <c r="O31" s="306">
        <v>0.2</v>
      </c>
      <c r="P31" s="306">
        <v>0.2</v>
      </c>
      <c r="Q31" s="306">
        <v>0.2</v>
      </c>
      <c r="R31" s="325">
        <v>0.2</v>
      </c>
      <c r="S31" s="316">
        <f t="shared" si="2"/>
        <v>1</v>
      </c>
      <c r="T31" s="545"/>
      <c r="U31" s="584">
        <v>3.3399999999999999E-2</v>
      </c>
      <c r="V31" s="592" t="s">
        <v>439</v>
      </c>
    </row>
    <row r="32" spans="1:22" s="169" customFormat="1" ht="31.5" customHeight="1" thickBot="1" x14ac:dyDescent="0.3">
      <c r="A32" s="543"/>
      <c r="B32" s="543"/>
      <c r="C32" s="575"/>
      <c r="D32" s="577"/>
      <c r="E32" s="577"/>
      <c r="F32" s="312" t="s">
        <v>23</v>
      </c>
      <c r="G32" s="327"/>
      <c r="H32" s="170"/>
      <c r="I32" s="170"/>
      <c r="J32" s="170"/>
      <c r="K32" s="170"/>
      <c r="L32" s="170"/>
      <c r="M32" s="306">
        <v>0.05</v>
      </c>
      <c r="N32" s="306">
        <v>0.15</v>
      </c>
      <c r="O32" s="306">
        <v>0.2</v>
      </c>
      <c r="P32" s="306"/>
      <c r="Q32" s="306"/>
      <c r="R32" s="325"/>
      <c r="S32" s="317">
        <f t="shared" si="2"/>
        <v>0.4</v>
      </c>
      <c r="T32" s="545"/>
      <c r="U32" s="582"/>
      <c r="V32" s="593"/>
    </row>
    <row r="33" spans="1:22" s="169" customFormat="1" ht="33.75" customHeight="1" x14ac:dyDescent="0.25">
      <c r="A33" s="543"/>
      <c r="B33" s="573" t="s">
        <v>199</v>
      </c>
      <c r="C33" s="574" t="s">
        <v>264</v>
      </c>
      <c r="D33" s="576" t="s">
        <v>246</v>
      </c>
      <c r="E33" s="578"/>
      <c r="F33" s="311" t="s">
        <v>22</v>
      </c>
      <c r="G33" s="324"/>
      <c r="H33" s="170"/>
      <c r="I33" s="170"/>
      <c r="J33" s="170"/>
      <c r="K33" s="170"/>
      <c r="L33" s="176"/>
      <c r="M33" s="306">
        <v>0</v>
      </c>
      <c r="N33" s="306">
        <v>0</v>
      </c>
      <c r="O33" s="306">
        <v>0</v>
      </c>
      <c r="P33" s="306">
        <v>0.3</v>
      </c>
      <c r="Q33" s="306">
        <v>0.3</v>
      </c>
      <c r="R33" s="325">
        <v>0.4</v>
      </c>
      <c r="S33" s="316">
        <f t="shared" ref="S33:S36" si="3">SUM(G33:R33)</f>
        <v>1</v>
      </c>
      <c r="T33" s="610">
        <v>0.1</v>
      </c>
      <c r="U33" s="584">
        <v>0.05</v>
      </c>
      <c r="V33" s="594" t="s">
        <v>440</v>
      </c>
    </row>
    <row r="34" spans="1:22" s="169" customFormat="1" ht="30" customHeight="1" thickBot="1" x14ac:dyDescent="0.3">
      <c r="A34" s="543"/>
      <c r="B34" s="543"/>
      <c r="C34" s="575"/>
      <c r="D34" s="577"/>
      <c r="E34" s="577"/>
      <c r="F34" s="312" t="s">
        <v>23</v>
      </c>
      <c r="G34" s="324"/>
      <c r="H34" s="170"/>
      <c r="I34" s="170"/>
      <c r="J34" s="170"/>
      <c r="K34" s="170"/>
      <c r="L34" s="170"/>
      <c r="M34" s="306">
        <v>0</v>
      </c>
      <c r="N34" s="306">
        <v>0</v>
      </c>
      <c r="O34" s="306"/>
      <c r="P34" s="306"/>
      <c r="Q34" s="306"/>
      <c r="R34" s="325"/>
      <c r="S34" s="317">
        <f t="shared" si="3"/>
        <v>0</v>
      </c>
      <c r="T34" s="545"/>
      <c r="U34" s="582"/>
      <c r="V34" s="586"/>
    </row>
    <row r="35" spans="1:22" s="169" customFormat="1" ht="19.5" customHeight="1" x14ac:dyDescent="0.25">
      <c r="A35" s="543"/>
      <c r="B35" s="543"/>
      <c r="C35" s="575" t="s">
        <v>265</v>
      </c>
      <c r="D35" s="576" t="s">
        <v>246</v>
      </c>
      <c r="E35" s="577"/>
      <c r="F35" s="311" t="s">
        <v>22</v>
      </c>
      <c r="G35" s="324"/>
      <c r="H35" s="170"/>
      <c r="I35" s="170"/>
      <c r="J35" s="170"/>
      <c r="K35" s="170"/>
      <c r="L35" s="170"/>
      <c r="M35" s="306">
        <v>0</v>
      </c>
      <c r="N35" s="306">
        <v>0</v>
      </c>
      <c r="O35" s="306">
        <v>0</v>
      </c>
      <c r="P35" s="306">
        <v>0.3</v>
      </c>
      <c r="Q35" s="306">
        <v>0.3</v>
      </c>
      <c r="R35" s="325">
        <v>0.4</v>
      </c>
      <c r="S35" s="316">
        <f t="shared" si="3"/>
        <v>1</v>
      </c>
      <c r="T35" s="545"/>
      <c r="U35" s="582">
        <v>0.05</v>
      </c>
      <c r="V35" s="608" t="s">
        <v>402</v>
      </c>
    </row>
    <row r="36" spans="1:22" s="169" customFormat="1" ht="19.5" customHeight="1" thickBot="1" x14ac:dyDescent="0.3">
      <c r="A36" s="543"/>
      <c r="B36" s="543"/>
      <c r="C36" s="575"/>
      <c r="D36" s="577"/>
      <c r="E36" s="577"/>
      <c r="F36" s="312" t="s">
        <v>23</v>
      </c>
      <c r="G36" s="324"/>
      <c r="H36" s="170"/>
      <c r="I36" s="170"/>
      <c r="J36" s="170"/>
      <c r="K36" s="170"/>
      <c r="L36" s="170"/>
      <c r="M36" s="306">
        <v>0</v>
      </c>
      <c r="N36" s="306">
        <v>0</v>
      </c>
      <c r="O36" s="306"/>
      <c r="P36" s="306"/>
      <c r="Q36" s="306"/>
      <c r="R36" s="325"/>
      <c r="S36" s="317">
        <f t="shared" si="3"/>
        <v>0</v>
      </c>
      <c r="T36" s="545"/>
      <c r="U36" s="582"/>
      <c r="V36" s="609"/>
    </row>
    <row r="37" spans="1:22" s="169" customFormat="1" ht="19.5" customHeight="1" x14ac:dyDescent="0.25">
      <c r="A37" s="543" t="s">
        <v>203</v>
      </c>
      <c r="B37" s="573" t="s">
        <v>252</v>
      </c>
      <c r="C37" s="589" t="s">
        <v>266</v>
      </c>
      <c r="D37" s="576" t="s">
        <v>246</v>
      </c>
      <c r="E37" s="578"/>
      <c r="F37" s="311" t="s">
        <v>22</v>
      </c>
      <c r="G37" s="324"/>
      <c r="H37" s="170"/>
      <c r="I37" s="170"/>
      <c r="J37" s="170"/>
      <c r="K37" s="170"/>
      <c r="L37" s="176"/>
      <c r="M37" s="306">
        <v>1</v>
      </c>
      <c r="N37" s="306"/>
      <c r="O37" s="306"/>
      <c r="P37" s="306"/>
      <c r="Q37" s="310"/>
      <c r="R37" s="328"/>
      <c r="S37" s="316">
        <f t="shared" si="0"/>
        <v>1</v>
      </c>
      <c r="T37" s="610">
        <v>0.1</v>
      </c>
      <c r="U37" s="584">
        <v>9.1000000000000004E-3</v>
      </c>
      <c r="V37" s="613" t="s">
        <v>441</v>
      </c>
    </row>
    <row r="38" spans="1:22" s="169" customFormat="1" ht="19.5" customHeight="1" thickBot="1" x14ac:dyDescent="0.3">
      <c r="A38" s="543"/>
      <c r="B38" s="543"/>
      <c r="C38" s="574"/>
      <c r="D38" s="577"/>
      <c r="E38" s="577"/>
      <c r="F38" s="312" t="s">
        <v>23</v>
      </c>
      <c r="G38" s="324"/>
      <c r="H38" s="170"/>
      <c r="I38" s="170"/>
      <c r="J38" s="170"/>
      <c r="K38" s="170"/>
      <c r="L38" s="170"/>
      <c r="M38" s="306">
        <v>1</v>
      </c>
      <c r="N38" s="306"/>
      <c r="O38" s="306"/>
      <c r="P38" s="306"/>
      <c r="Q38" s="306"/>
      <c r="R38" s="325"/>
      <c r="S38" s="317">
        <f t="shared" si="0"/>
        <v>1</v>
      </c>
      <c r="T38" s="545"/>
      <c r="U38" s="582"/>
      <c r="V38" s="614"/>
    </row>
    <row r="39" spans="1:22" s="169" customFormat="1" ht="19.5" customHeight="1" x14ac:dyDescent="0.25">
      <c r="A39" s="543"/>
      <c r="B39" s="543"/>
      <c r="C39" s="589" t="s">
        <v>281</v>
      </c>
      <c r="D39" s="576" t="s">
        <v>246</v>
      </c>
      <c r="E39" s="577"/>
      <c r="F39" s="311" t="s">
        <v>22</v>
      </c>
      <c r="G39" s="324"/>
      <c r="H39" s="170"/>
      <c r="I39" s="170"/>
      <c r="J39" s="170"/>
      <c r="K39" s="170"/>
      <c r="L39" s="170"/>
      <c r="M39" s="306"/>
      <c r="N39" s="306">
        <v>0.1</v>
      </c>
      <c r="O39" s="306">
        <v>0.6</v>
      </c>
      <c r="P39" s="306">
        <v>0.3</v>
      </c>
      <c r="Q39" s="306"/>
      <c r="R39" s="325"/>
      <c r="S39" s="316">
        <f t="shared" ref="S39:S46" si="4">SUM(G39:R39)</f>
        <v>1</v>
      </c>
      <c r="T39" s="545"/>
      <c r="U39" s="584">
        <v>9.1000000000000004E-3</v>
      </c>
      <c r="V39" s="585" t="s">
        <v>415</v>
      </c>
    </row>
    <row r="40" spans="1:22" s="169" customFormat="1" ht="19.5" customHeight="1" thickBot="1" x14ac:dyDescent="0.3">
      <c r="A40" s="543"/>
      <c r="B40" s="543"/>
      <c r="C40" s="574"/>
      <c r="D40" s="577"/>
      <c r="E40" s="577"/>
      <c r="F40" s="312" t="s">
        <v>23</v>
      </c>
      <c r="G40" s="324"/>
      <c r="H40" s="170"/>
      <c r="I40" s="170"/>
      <c r="J40" s="170"/>
      <c r="K40" s="170"/>
      <c r="L40" s="170"/>
      <c r="M40" s="306"/>
      <c r="N40" s="306">
        <v>0.1</v>
      </c>
      <c r="O40" s="306" t="s">
        <v>414</v>
      </c>
      <c r="P40" s="306"/>
      <c r="Q40" s="306"/>
      <c r="R40" s="325"/>
      <c r="S40" s="317">
        <f t="shared" si="4"/>
        <v>0.1</v>
      </c>
      <c r="T40" s="545"/>
      <c r="U40" s="582"/>
      <c r="V40" s="586"/>
    </row>
    <row r="41" spans="1:22" s="169" customFormat="1" ht="19.5" customHeight="1" x14ac:dyDescent="0.25">
      <c r="A41" s="543"/>
      <c r="B41" s="543"/>
      <c r="C41" s="589" t="s">
        <v>282</v>
      </c>
      <c r="D41" s="576" t="s">
        <v>246</v>
      </c>
      <c r="E41" s="577"/>
      <c r="F41" s="311" t="s">
        <v>22</v>
      </c>
      <c r="G41" s="324"/>
      <c r="H41" s="170"/>
      <c r="I41" s="170"/>
      <c r="J41" s="170"/>
      <c r="K41" s="170"/>
      <c r="L41" s="170"/>
      <c r="M41" s="306"/>
      <c r="N41" s="306"/>
      <c r="O41" s="306">
        <v>0.3</v>
      </c>
      <c r="P41" s="306">
        <v>0.7</v>
      </c>
      <c r="Q41" s="306"/>
      <c r="R41" s="325"/>
      <c r="S41" s="316">
        <f t="shared" si="4"/>
        <v>1</v>
      </c>
      <c r="T41" s="545"/>
      <c r="U41" s="584">
        <v>9.1000000000000004E-3</v>
      </c>
      <c r="V41" s="592" t="s">
        <v>428</v>
      </c>
    </row>
    <row r="42" spans="1:22" s="169" customFormat="1" ht="19.5" customHeight="1" thickBot="1" x14ac:dyDescent="0.3">
      <c r="A42" s="543"/>
      <c r="B42" s="543"/>
      <c r="C42" s="574"/>
      <c r="D42" s="577"/>
      <c r="E42" s="577"/>
      <c r="F42" s="312" t="s">
        <v>23</v>
      </c>
      <c r="G42" s="327"/>
      <c r="H42" s="170"/>
      <c r="I42" s="170"/>
      <c r="J42" s="170"/>
      <c r="K42" s="170"/>
      <c r="L42" s="170"/>
      <c r="M42" s="306"/>
      <c r="N42" s="306"/>
      <c r="O42" s="307">
        <v>0.3</v>
      </c>
      <c r="P42" s="306"/>
      <c r="Q42" s="306"/>
      <c r="R42" s="325"/>
      <c r="S42" s="317">
        <f t="shared" si="4"/>
        <v>0.3</v>
      </c>
      <c r="T42" s="545"/>
      <c r="U42" s="582"/>
      <c r="V42" s="593"/>
    </row>
    <row r="43" spans="1:22" s="171" customFormat="1" ht="19.5" customHeight="1" x14ac:dyDescent="0.25">
      <c r="A43" s="543"/>
      <c r="B43" s="543"/>
      <c r="C43" s="589" t="s">
        <v>267</v>
      </c>
      <c r="D43" s="576" t="s">
        <v>246</v>
      </c>
      <c r="E43" s="590"/>
      <c r="F43" s="311" t="s">
        <v>22</v>
      </c>
      <c r="G43" s="324"/>
      <c r="H43" s="170"/>
      <c r="I43" s="170"/>
      <c r="J43" s="170"/>
      <c r="K43" s="170"/>
      <c r="L43" s="170"/>
      <c r="M43" s="306"/>
      <c r="N43" s="308"/>
      <c r="O43" s="307">
        <v>0.25</v>
      </c>
      <c r="P43" s="306">
        <v>0.25</v>
      </c>
      <c r="Q43" s="306">
        <v>0.25</v>
      </c>
      <c r="R43" s="325">
        <v>0.25</v>
      </c>
      <c r="S43" s="316">
        <f t="shared" si="4"/>
        <v>1</v>
      </c>
      <c r="T43" s="545"/>
      <c r="U43" s="584">
        <v>9.1000000000000004E-3</v>
      </c>
      <c r="V43" s="585" t="s">
        <v>406</v>
      </c>
    </row>
    <row r="44" spans="1:22" s="171" customFormat="1" ht="19.5" customHeight="1" thickBot="1" x14ac:dyDescent="0.3">
      <c r="A44" s="543"/>
      <c r="B44" s="543"/>
      <c r="C44" s="574"/>
      <c r="D44" s="577"/>
      <c r="E44" s="590"/>
      <c r="F44" s="312" t="s">
        <v>23</v>
      </c>
      <c r="G44" s="327"/>
      <c r="H44" s="170"/>
      <c r="I44" s="170"/>
      <c r="J44" s="170"/>
      <c r="K44" s="170"/>
      <c r="L44" s="170"/>
      <c r="M44" s="306"/>
      <c r="N44" s="306"/>
      <c r="O44" s="307">
        <v>0.25</v>
      </c>
      <c r="P44" s="306"/>
      <c r="Q44" s="306"/>
      <c r="R44" s="325"/>
      <c r="S44" s="317">
        <f t="shared" si="4"/>
        <v>0.25</v>
      </c>
      <c r="T44" s="545"/>
      <c r="U44" s="582"/>
      <c r="V44" s="586"/>
    </row>
    <row r="45" spans="1:22" s="169" customFormat="1" ht="19.5" customHeight="1" x14ac:dyDescent="0.25">
      <c r="A45" s="543"/>
      <c r="B45" s="543"/>
      <c r="C45" s="589" t="s">
        <v>268</v>
      </c>
      <c r="D45" s="576" t="s">
        <v>246</v>
      </c>
      <c r="E45" s="577"/>
      <c r="F45" s="311" t="s">
        <v>22</v>
      </c>
      <c r="G45" s="324"/>
      <c r="H45" s="170"/>
      <c r="I45" s="170"/>
      <c r="J45" s="170"/>
      <c r="K45" s="170"/>
      <c r="L45" s="170"/>
      <c r="M45" s="306"/>
      <c r="N45" s="306"/>
      <c r="O45" s="307"/>
      <c r="P45" s="306"/>
      <c r="Q45" s="306">
        <v>0.5</v>
      </c>
      <c r="R45" s="325">
        <v>0.5</v>
      </c>
      <c r="S45" s="316">
        <f t="shared" si="4"/>
        <v>1</v>
      </c>
      <c r="T45" s="545"/>
      <c r="U45" s="584">
        <v>9.1000000000000004E-3</v>
      </c>
      <c r="V45" s="585" t="s">
        <v>241</v>
      </c>
    </row>
    <row r="46" spans="1:22" s="169" customFormat="1" ht="19.5" customHeight="1" thickBot="1" x14ac:dyDescent="0.3">
      <c r="A46" s="543"/>
      <c r="B46" s="543"/>
      <c r="C46" s="601"/>
      <c r="D46" s="577"/>
      <c r="E46" s="587"/>
      <c r="F46" s="313" t="s">
        <v>23</v>
      </c>
      <c r="G46" s="329"/>
      <c r="H46" s="172"/>
      <c r="I46" s="173"/>
      <c r="J46" s="173"/>
      <c r="K46" s="173"/>
      <c r="L46" s="173"/>
      <c r="M46" s="172"/>
      <c r="N46" s="172"/>
      <c r="O46" s="172"/>
      <c r="P46" s="172"/>
      <c r="Q46" s="172"/>
      <c r="R46" s="330"/>
      <c r="S46" s="319">
        <f t="shared" si="4"/>
        <v>0</v>
      </c>
      <c r="T46" s="545"/>
      <c r="U46" s="582"/>
      <c r="V46" s="586"/>
    </row>
    <row r="47" spans="1:22" s="169" customFormat="1" ht="19.5" customHeight="1" x14ac:dyDescent="0.25">
      <c r="A47" s="543"/>
      <c r="B47" s="543"/>
      <c r="C47" s="575" t="s">
        <v>269</v>
      </c>
      <c r="D47" s="576" t="s">
        <v>246</v>
      </c>
      <c r="E47" s="577"/>
      <c r="F47" s="314" t="s">
        <v>22</v>
      </c>
      <c r="G47" s="324"/>
      <c r="H47" s="170"/>
      <c r="I47" s="170"/>
      <c r="J47" s="170"/>
      <c r="K47" s="170"/>
      <c r="L47" s="170"/>
      <c r="M47" s="306"/>
      <c r="N47" s="308"/>
      <c r="O47" s="307">
        <v>0.3</v>
      </c>
      <c r="P47" s="306">
        <v>0.4</v>
      </c>
      <c r="Q47" s="306">
        <v>0.3</v>
      </c>
      <c r="R47" s="325"/>
      <c r="S47" s="320">
        <f t="shared" si="0"/>
        <v>1</v>
      </c>
      <c r="T47" s="545"/>
      <c r="U47" s="584">
        <v>9.1000000000000004E-3</v>
      </c>
      <c r="V47" s="585" t="s">
        <v>407</v>
      </c>
    </row>
    <row r="48" spans="1:22" s="169" customFormat="1" ht="19.5" customHeight="1" thickBot="1" x14ac:dyDescent="0.3">
      <c r="A48" s="543"/>
      <c r="B48" s="543"/>
      <c r="C48" s="575"/>
      <c r="D48" s="577"/>
      <c r="E48" s="577"/>
      <c r="F48" s="312" t="s">
        <v>23</v>
      </c>
      <c r="G48" s="324"/>
      <c r="H48" s="170"/>
      <c r="I48" s="170"/>
      <c r="J48" s="170"/>
      <c r="K48" s="170"/>
      <c r="L48" s="170"/>
      <c r="M48" s="306"/>
      <c r="N48" s="306"/>
      <c r="O48" s="307">
        <v>0.3</v>
      </c>
      <c r="P48" s="306"/>
      <c r="Q48" s="306"/>
      <c r="R48" s="325"/>
      <c r="S48" s="317">
        <f t="shared" si="0"/>
        <v>0.3</v>
      </c>
      <c r="T48" s="545"/>
      <c r="U48" s="582"/>
      <c r="V48" s="586"/>
    </row>
    <row r="49" spans="1:30" s="169" customFormat="1" ht="19.5" customHeight="1" x14ac:dyDescent="0.25">
      <c r="A49" s="543"/>
      <c r="B49" s="543"/>
      <c r="C49" s="575" t="s">
        <v>270</v>
      </c>
      <c r="D49" s="576" t="s">
        <v>246</v>
      </c>
      <c r="E49" s="577"/>
      <c r="F49" s="314" t="s">
        <v>22</v>
      </c>
      <c r="G49" s="324"/>
      <c r="H49" s="170"/>
      <c r="I49" s="170"/>
      <c r="J49" s="170"/>
      <c r="K49" s="170"/>
      <c r="L49" s="170"/>
      <c r="M49" s="306"/>
      <c r="N49" s="306"/>
      <c r="O49" s="306">
        <v>0.25</v>
      </c>
      <c r="P49" s="306">
        <v>0.25</v>
      </c>
      <c r="Q49" s="306">
        <v>0.25</v>
      </c>
      <c r="R49" s="325">
        <v>0.25</v>
      </c>
      <c r="S49" s="320">
        <f t="shared" si="0"/>
        <v>1</v>
      </c>
      <c r="T49" s="545"/>
      <c r="U49" s="584">
        <v>9.1000000000000004E-3</v>
      </c>
      <c r="V49" s="585" t="s">
        <v>422</v>
      </c>
    </row>
    <row r="50" spans="1:30" s="169" customFormat="1" ht="19.5" customHeight="1" thickBot="1" x14ac:dyDescent="0.3">
      <c r="A50" s="543"/>
      <c r="B50" s="543"/>
      <c r="C50" s="575"/>
      <c r="D50" s="577"/>
      <c r="E50" s="577"/>
      <c r="F50" s="312" t="s">
        <v>23</v>
      </c>
      <c r="G50" s="327"/>
      <c r="H50" s="170"/>
      <c r="I50" s="170"/>
      <c r="J50" s="170"/>
      <c r="K50" s="170"/>
      <c r="L50" s="170"/>
      <c r="M50" s="306"/>
      <c r="N50" s="306"/>
      <c r="O50" s="306">
        <v>0.25</v>
      </c>
      <c r="P50" s="306"/>
      <c r="Q50" s="306"/>
      <c r="R50" s="325"/>
      <c r="S50" s="317">
        <f t="shared" si="0"/>
        <v>0.25</v>
      </c>
      <c r="T50" s="545"/>
      <c r="U50" s="582"/>
      <c r="V50" s="586"/>
    </row>
    <row r="51" spans="1:30" s="171" customFormat="1" ht="19.5" customHeight="1" x14ac:dyDescent="0.25">
      <c r="A51" s="543"/>
      <c r="B51" s="543"/>
      <c r="C51" s="575" t="s">
        <v>271</v>
      </c>
      <c r="D51" s="576" t="s">
        <v>246</v>
      </c>
      <c r="E51" s="590"/>
      <c r="F51" s="314" t="s">
        <v>22</v>
      </c>
      <c r="G51" s="324"/>
      <c r="H51" s="170"/>
      <c r="I51" s="170"/>
      <c r="J51" s="170"/>
      <c r="K51" s="170"/>
      <c r="L51" s="170"/>
      <c r="M51" s="306"/>
      <c r="N51" s="306"/>
      <c r="O51" s="306"/>
      <c r="P51" s="306">
        <v>1</v>
      </c>
      <c r="Q51" s="306"/>
      <c r="R51" s="325"/>
      <c r="S51" s="320">
        <f t="shared" ref="S51:S54" si="5">SUM(G51:R51)</f>
        <v>1</v>
      </c>
      <c r="T51" s="545"/>
      <c r="U51" s="584">
        <v>9.1000000000000004E-3</v>
      </c>
      <c r="V51" s="585" t="s">
        <v>241</v>
      </c>
    </row>
    <row r="52" spans="1:30" s="171" customFormat="1" ht="19.5" customHeight="1" thickBot="1" x14ac:dyDescent="0.3">
      <c r="A52" s="543"/>
      <c r="B52" s="543"/>
      <c r="C52" s="575"/>
      <c r="D52" s="577"/>
      <c r="E52" s="590"/>
      <c r="F52" s="312" t="s">
        <v>23</v>
      </c>
      <c r="G52" s="327"/>
      <c r="H52" s="170"/>
      <c r="I52" s="170"/>
      <c r="J52" s="170"/>
      <c r="K52" s="170"/>
      <c r="L52" s="170"/>
      <c r="M52" s="306"/>
      <c r="N52" s="306"/>
      <c r="O52" s="306"/>
      <c r="P52" s="306"/>
      <c r="Q52" s="306"/>
      <c r="R52" s="325"/>
      <c r="S52" s="317">
        <f t="shared" si="5"/>
        <v>0</v>
      </c>
      <c r="T52" s="545"/>
      <c r="U52" s="582"/>
      <c r="V52" s="586"/>
    </row>
    <row r="53" spans="1:30" s="169" customFormat="1" ht="19.5" customHeight="1" x14ac:dyDescent="0.25">
      <c r="A53" s="543"/>
      <c r="B53" s="543"/>
      <c r="C53" s="575" t="s">
        <v>272</v>
      </c>
      <c r="D53" s="576" t="s">
        <v>246</v>
      </c>
      <c r="E53" s="577"/>
      <c r="F53" s="314" t="s">
        <v>22</v>
      </c>
      <c r="G53" s="324"/>
      <c r="H53" s="170"/>
      <c r="I53" s="170"/>
      <c r="J53" s="170"/>
      <c r="K53" s="170"/>
      <c r="L53" s="170"/>
      <c r="M53" s="306"/>
      <c r="N53" s="306"/>
      <c r="O53" s="306"/>
      <c r="P53" s="306">
        <v>1</v>
      </c>
      <c r="Q53" s="306"/>
      <c r="R53" s="325"/>
      <c r="S53" s="320">
        <f t="shared" si="5"/>
        <v>1</v>
      </c>
      <c r="T53" s="545"/>
      <c r="U53" s="584">
        <v>9.1000000000000004E-3</v>
      </c>
      <c r="V53" s="585" t="s">
        <v>241</v>
      </c>
    </row>
    <row r="54" spans="1:30" s="169" customFormat="1" ht="19.5" customHeight="1" thickBot="1" x14ac:dyDescent="0.3">
      <c r="A54" s="543"/>
      <c r="B54" s="543"/>
      <c r="C54" s="575"/>
      <c r="D54" s="577"/>
      <c r="E54" s="577"/>
      <c r="F54" s="312" t="s">
        <v>23</v>
      </c>
      <c r="G54" s="329"/>
      <c r="H54" s="172"/>
      <c r="I54" s="173"/>
      <c r="J54" s="173"/>
      <c r="K54" s="173"/>
      <c r="L54" s="173"/>
      <c r="M54" s="172"/>
      <c r="N54" s="172"/>
      <c r="O54" s="172"/>
      <c r="P54" s="172"/>
      <c r="Q54" s="172"/>
      <c r="R54" s="330"/>
      <c r="S54" s="317">
        <f t="shared" si="5"/>
        <v>0</v>
      </c>
      <c r="T54" s="545"/>
      <c r="U54" s="582"/>
      <c r="V54" s="586"/>
    </row>
    <row r="55" spans="1:30" s="171" customFormat="1" ht="19.5" customHeight="1" x14ac:dyDescent="0.25">
      <c r="A55" s="543"/>
      <c r="B55" s="543"/>
      <c r="C55" s="575" t="s">
        <v>273</v>
      </c>
      <c r="D55" s="576" t="s">
        <v>246</v>
      </c>
      <c r="E55" s="590"/>
      <c r="F55" s="314" t="s">
        <v>22</v>
      </c>
      <c r="G55" s="324"/>
      <c r="H55" s="170"/>
      <c r="I55" s="170"/>
      <c r="J55" s="170"/>
      <c r="K55" s="170"/>
      <c r="L55" s="170"/>
      <c r="M55" s="306"/>
      <c r="N55" s="306"/>
      <c r="O55" s="306"/>
      <c r="P55" s="306"/>
      <c r="Q55" s="306">
        <v>1</v>
      </c>
      <c r="R55" s="325"/>
      <c r="S55" s="320">
        <f t="shared" si="0"/>
        <v>1</v>
      </c>
      <c r="T55" s="545"/>
      <c r="U55" s="584">
        <v>9.1000000000000004E-3</v>
      </c>
      <c r="V55" s="585" t="s">
        <v>241</v>
      </c>
    </row>
    <row r="56" spans="1:30" s="171" customFormat="1" ht="19.5" customHeight="1" thickBot="1" x14ac:dyDescent="0.3">
      <c r="A56" s="543"/>
      <c r="B56" s="543"/>
      <c r="C56" s="575"/>
      <c r="D56" s="577"/>
      <c r="E56" s="590"/>
      <c r="F56" s="312" t="s">
        <v>23</v>
      </c>
      <c r="G56" s="327"/>
      <c r="H56" s="170"/>
      <c r="I56" s="170"/>
      <c r="J56" s="170"/>
      <c r="K56" s="170"/>
      <c r="L56" s="170"/>
      <c r="M56" s="306"/>
      <c r="N56" s="306"/>
      <c r="O56" s="306"/>
      <c r="P56" s="306"/>
      <c r="Q56" s="306"/>
      <c r="R56" s="325"/>
      <c r="S56" s="317">
        <f t="shared" si="0"/>
        <v>0</v>
      </c>
      <c r="T56" s="545"/>
      <c r="U56" s="582"/>
      <c r="V56" s="586"/>
    </row>
    <row r="57" spans="1:30" s="169" customFormat="1" ht="19.5" customHeight="1" x14ac:dyDescent="0.25">
      <c r="A57" s="543"/>
      <c r="B57" s="543"/>
      <c r="C57" s="601" t="s">
        <v>305</v>
      </c>
      <c r="D57" s="576" t="s">
        <v>246</v>
      </c>
      <c r="E57" s="578"/>
      <c r="F57" s="315" t="s">
        <v>22</v>
      </c>
      <c r="G57" s="324"/>
      <c r="H57" s="170"/>
      <c r="I57" s="170"/>
      <c r="J57" s="170"/>
      <c r="K57" s="170"/>
      <c r="L57" s="170"/>
      <c r="M57" s="306"/>
      <c r="N57" s="306"/>
      <c r="O57" s="306"/>
      <c r="P57" s="306">
        <v>0.3</v>
      </c>
      <c r="Q57" s="306">
        <v>0.3</v>
      </c>
      <c r="R57" s="325">
        <v>0.4</v>
      </c>
      <c r="S57" s="321">
        <f t="shared" si="0"/>
        <v>1</v>
      </c>
      <c r="T57" s="545"/>
      <c r="U57" s="584">
        <v>9.1000000000000004E-3</v>
      </c>
      <c r="V57" s="585" t="s">
        <v>241</v>
      </c>
    </row>
    <row r="58" spans="1:30" s="169" customFormat="1" ht="19.5" customHeight="1" thickBot="1" x14ac:dyDescent="0.3">
      <c r="A58" s="543"/>
      <c r="B58" s="591"/>
      <c r="C58" s="602"/>
      <c r="D58" s="577"/>
      <c r="E58" s="619"/>
      <c r="F58" s="312" t="s">
        <v>23</v>
      </c>
      <c r="G58" s="329"/>
      <c r="H58" s="172"/>
      <c r="I58" s="173"/>
      <c r="J58" s="173"/>
      <c r="K58" s="173"/>
      <c r="L58" s="173"/>
      <c r="M58" s="172"/>
      <c r="N58" s="172"/>
      <c r="O58" s="172"/>
      <c r="P58" s="172"/>
      <c r="Q58" s="172"/>
      <c r="R58" s="330"/>
      <c r="S58" s="317">
        <f t="shared" si="0"/>
        <v>0</v>
      </c>
      <c r="T58" s="620"/>
      <c r="U58" s="582"/>
      <c r="V58" s="586"/>
    </row>
    <row r="59" spans="1:30" s="175" customFormat="1" ht="19.5" customHeight="1" x14ac:dyDescent="0.25">
      <c r="A59" s="543"/>
      <c r="B59" s="615" t="s">
        <v>201</v>
      </c>
      <c r="C59" s="588" t="s">
        <v>274</v>
      </c>
      <c r="D59" s="576" t="s">
        <v>246</v>
      </c>
      <c r="E59" s="576"/>
      <c r="F59" s="311" t="s">
        <v>22</v>
      </c>
      <c r="G59" s="324"/>
      <c r="H59" s="170"/>
      <c r="I59" s="170"/>
      <c r="J59" s="170"/>
      <c r="K59" s="170"/>
      <c r="L59" s="176"/>
      <c r="M59" s="306">
        <v>0.2</v>
      </c>
      <c r="N59" s="306">
        <v>0.3</v>
      </c>
      <c r="O59" s="306">
        <v>0.3</v>
      </c>
      <c r="P59" s="306">
        <v>0.2</v>
      </c>
      <c r="Q59" s="310"/>
      <c r="R59" s="328"/>
      <c r="S59" s="316">
        <f t="shared" ref="S59:S60" si="6">SUM(G59:R59)</f>
        <v>1</v>
      </c>
      <c r="T59" s="617">
        <v>0.1</v>
      </c>
      <c r="U59" s="581">
        <v>0.02</v>
      </c>
      <c r="V59" s="579" t="s">
        <v>416</v>
      </c>
      <c r="W59" s="174"/>
      <c r="X59" s="174"/>
      <c r="Y59" s="174"/>
      <c r="Z59" s="174"/>
      <c r="AA59" s="174"/>
      <c r="AB59" s="174"/>
      <c r="AC59" s="174"/>
      <c r="AD59" s="174"/>
    </row>
    <row r="60" spans="1:30" s="175" customFormat="1" ht="19.5" customHeight="1" thickBot="1" x14ac:dyDescent="0.3">
      <c r="A60" s="543"/>
      <c r="B60" s="616"/>
      <c r="C60" s="589"/>
      <c r="D60" s="577"/>
      <c r="E60" s="587"/>
      <c r="F60" s="313" t="s">
        <v>23</v>
      </c>
      <c r="G60" s="324"/>
      <c r="H60" s="170"/>
      <c r="I60" s="170"/>
      <c r="J60" s="170"/>
      <c r="K60" s="170"/>
      <c r="L60" s="170"/>
      <c r="M60" s="306">
        <v>0.2</v>
      </c>
      <c r="N60" s="306">
        <v>0.3</v>
      </c>
      <c r="O60" s="306">
        <v>0.3</v>
      </c>
      <c r="P60" s="306"/>
      <c r="Q60" s="306"/>
      <c r="R60" s="325"/>
      <c r="S60" s="319">
        <f t="shared" si="6"/>
        <v>0.8</v>
      </c>
      <c r="T60" s="618"/>
      <c r="U60" s="582"/>
      <c r="V60" s="621"/>
      <c r="W60" s="174"/>
      <c r="X60" s="174"/>
      <c r="Y60" s="174"/>
      <c r="Z60" s="174"/>
      <c r="AA60" s="174"/>
      <c r="AB60" s="174"/>
      <c r="AC60" s="174"/>
      <c r="AD60" s="174"/>
    </row>
    <row r="61" spans="1:30" s="175" customFormat="1" ht="19.5" customHeight="1" x14ac:dyDescent="0.25">
      <c r="A61" s="543"/>
      <c r="B61" s="616"/>
      <c r="C61" s="575" t="s">
        <v>275</v>
      </c>
      <c r="D61" s="576" t="s">
        <v>246</v>
      </c>
      <c r="E61" s="577"/>
      <c r="F61" s="314" t="s">
        <v>22</v>
      </c>
      <c r="G61" s="324"/>
      <c r="H61" s="170"/>
      <c r="I61" s="170"/>
      <c r="J61" s="170"/>
      <c r="K61" s="170"/>
      <c r="L61" s="176"/>
      <c r="M61" s="306">
        <v>0.16</v>
      </c>
      <c r="N61" s="306">
        <v>0.17</v>
      </c>
      <c r="O61" s="306">
        <v>0.16</v>
      </c>
      <c r="P61" s="306">
        <v>0.16</v>
      </c>
      <c r="Q61" s="306">
        <v>0.16</v>
      </c>
      <c r="R61" s="325">
        <v>0.19</v>
      </c>
      <c r="S61" s="321">
        <f t="shared" si="0"/>
        <v>1</v>
      </c>
      <c r="T61" s="618"/>
      <c r="U61" s="581">
        <v>0.02</v>
      </c>
      <c r="V61" s="622" t="s">
        <v>404</v>
      </c>
      <c r="W61" s="174"/>
      <c r="X61" s="174"/>
      <c r="Y61" s="174"/>
      <c r="Z61" s="174"/>
      <c r="AA61" s="174"/>
      <c r="AB61" s="174"/>
      <c r="AC61" s="174"/>
      <c r="AD61" s="174"/>
    </row>
    <row r="62" spans="1:30" s="175" customFormat="1" ht="19.5" customHeight="1" thickBot="1" x14ac:dyDescent="0.3">
      <c r="A62" s="543"/>
      <c r="B62" s="616"/>
      <c r="C62" s="575"/>
      <c r="D62" s="577"/>
      <c r="E62" s="577"/>
      <c r="F62" s="312" t="s">
        <v>23</v>
      </c>
      <c r="G62" s="324"/>
      <c r="H62" s="170"/>
      <c r="I62" s="170"/>
      <c r="J62" s="170"/>
      <c r="K62" s="170"/>
      <c r="L62" s="170"/>
      <c r="M62" s="306">
        <v>0.16</v>
      </c>
      <c r="N62" s="306">
        <v>0.17</v>
      </c>
      <c r="O62" s="306">
        <v>0.17</v>
      </c>
      <c r="P62" s="306"/>
      <c r="Q62" s="306"/>
      <c r="R62" s="325"/>
      <c r="S62" s="317">
        <f t="shared" si="0"/>
        <v>0.5</v>
      </c>
      <c r="T62" s="618"/>
      <c r="U62" s="582"/>
      <c r="V62" s="599"/>
      <c r="W62" s="174"/>
      <c r="X62" s="174"/>
      <c r="Y62" s="174"/>
      <c r="Z62" s="174"/>
      <c r="AA62" s="174"/>
      <c r="AB62" s="174"/>
      <c r="AC62" s="174"/>
      <c r="AD62" s="174"/>
    </row>
    <row r="63" spans="1:30" s="175" customFormat="1" ht="19.5" customHeight="1" x14ac:dyDescent="0.25">
      <c r="A63" s="543"/>
      <c r="B63" s="616"/>
      <c r="C63" s="574" t="s">
        <v>276</v>
      </c>
      <c r="D63" s="576" t="s">
        <v>246</v>
      </c>
      <c r="E63" s="578"/>
      <c r="F63" s="315" t="s">
        <v>22</v>
      </c>
      <c r="G63" s="324"/>
      <c r="H63" s="170"/>
      <c r="I63" s="170"/>
      <c r="J63" s="170"/>
      <c r="K63" s="170"/>
      <c r="L63" s="170"/>
      <c r="M63" s="306">
        <v>0.16</v>
      </c>
      <c r="N63" s="306">
        <v>0.17</v>
      </c>
      <c r="O63" s="306">
        <v>0.17</v>
      </c>
      <c r="P63" s="306">
        <v>0.17</v>
      </c>
      <c r="Q63" s="306">
        <v>0.17</v>
      </c>
      <c r="R63" s="325">
        <v>0.16</v>
      </c>
      <c r="S63" s="321">
        <f t="shared" si="0"/>
        <v>1</v>
      </c>
      <c r="T63" s="618"/>
      <c r="U63" s="582">
        <v>0.02</v>
      </c>
      <c r="V63" s="598" t="s">
        <v>405</v>
      </c>
      <c r="W63" s="174"/>
      <c r="X63" s="174"/>
      <c r="Y63" s="174"/>
      <c r="Z63" s="174"/>
      <c r="AA63" s="174"/>
      <c r="AB63" s="174"/>
      <c r="AC63" s="174"/>
      <c r="AD63" s="174"/>
    </row>
    <row r="64" spans="1:30" s="175" customFormat="1" ht="19.5" customHeight="1" thickBot="1" x14ac:dyDescent="0.3">
      <c r="A64" s="543"/>
      <c r="B64" s="616"/>
      <c r="C64" s="575"/>
      <c r="D64" s="577"/>
      <c r="E64" s="577"/>
      <c r="F64" s="312" t="s">
        <v>23</v>
      </c>
      <c r="G64" s="324"/>
      <c r="H64" s="170"/>
      <c r="I64" s="170"/>
      <c r="J64" s="170"/>
      <c r="K64" s="170"/>
      <c r="L64" s="170"/>
      <c r="M64" s="306">
        <v>0.16</v>
      </c>
      <c r="N64" s="306">
        <v>0.17</v>
      </c>
      <c r="O64" s="306">
        <v>0.17</v>
      </c>
      <c r="P64" s="306"/>
      <c r="Q64" s="306"/>
      <c r="R64" s="325"/>
      <c r="S64" s="317">
        <f t="shared" si="0"/>
        <v>0.5</v>
      </c>
      <c r="T64" s="618"/>
      <c r="U64" s="582"/>
      <c r="V64" s="599"/>
      <c r="W64" s="174"/>
      <c r="X64" s="174"/>
      <c r="Y64" s="174"/>
      <c r="Z64" s="174"/>
      <c r="AA64" s="174"/>
      <c r="AB64" s="174"/>
      <c r="AC64" s="174"/>
      <c r="AD64" s="174"/>
    </row>
    <row r="65" spans="1:33" s="175" customFormat="1" ht="19.5" customHeight="1" x14ac:dyDescent="0.25">
      <c r="A65" s="543"/>
      <c r="B65" s="616"/>
      <c r="C65" s="575" t="s">
        <v>277</v>
      </c>
      <c r="D65" s="576" t="s">
        <v>246</v>
      </c>
      <c r="E65" s="577"/>
      <c r="F65" s="311" t="s">
        <v>22</v>
      </c>
      <c r="G65" s="324"/>
      <c r="H65" s="170"/>
      <c r="I65" s="170"/>
      <c r="J65" s="170"/>
      <c r="K65" s="170"/>
      <c r="L65" s="170"/>
      <c r="M65" s="306">
        <v>0.1</v>
      </c>
      <c r="N65" s="306">
        <v>0.2</v>
      </c>
      <c r="O65" s="306">
        <v>0.2</v>
      </c>
      <c r="P65" s="306">
        <v>0.2</v>
      </c>
      <c r="Q65" s="306">
        <v>0.2</v>
      </c>
      <c r="R65" s="325">
        <v>0.1</v>
      </c>
      <c r="S65" s="316">
        <f t="shared" si="0"/>
        <v>0.99999999999999989</v>
      </c>
      <c r="T65" s="618"/>
      <c r="U65" s="582">
        <v>0.02</v>
      </c>
      <c r="V65" s="598" t="s">
        <v>420</v>
      </c>
      <c r="W65" s="174"/>
      <c r="X65" s="174"/>
      <c r="Y65" s="174"/>
      <c r="Z65" s="174"/>
      <c r="AA65" s="174"/>
      <c r="AB65" s="174"/>
      <c r="AC65" s="174"/>
      <c r="AD65" s="174"/>
    </row>
    <row r="66" spans="1:33" s="175" customFormat="1" ht="19.5" customHeight="1" thickBot="1" x14ac:dyDescent="0.3">
      <c r="A66" s="543"/>
      <c r="B66" s="616"/>
      <c r="C66" s="575"/>
      <c r="D66" s="577"/>
      <c r="E66" s="577"/>
      <c r="F66" s="312" t="s">
        <v>23</v>
      </c>
      <c r="G66" s="327"/>
      <c r="H66" s="170"/>
      <c r="I66" s="170"/>
      <c r="J66" s="170"/>
      <c r="K66" s="170"/>
      <c r="L66" s="170"/>
      <c r="M66" s="306">
        <v>0.1</v>
      </c>
      <c r="N66" s="306">
        <v>0.2</v>
      </c>
      <c r="O66" s="306">
        <v>0.2</v>
      </c>
      <c r="P66" s="306"/>
      <c r="Q66" s="306"/>
      <c r="R66" s="325"/>
      <c r="S66" s="317">
        <f t="shared" si="0"/>
        <v>0.5</v>
      </c>
      <c r="T66" s="618"/>
      <c r="U66" s="582"/>
      <c r="V66" s="599"/>
      <c r="W66" s="174"/>
      <c r="X66" s="174"/>
      <c r="Y66" s="174"/>
      <c r="Z66" s="174"/>
      <c r="AA66" s="174"/>
      <c r="AB66" s="174"/>
      <c r="AC66" s="174"/>
      <c r="AD66" s="174"/>
    </row>
    <row r="67" spans="1:33" s="175" customFormat="1" ht="19.5" customHeight="1" x14ac:dyDescent="0.25">
      <c r="A67" s="543"/>
      <c r="B67" s="616"/>
      <c r="C67" s="575" t="s">
        <v>283</v>
      </c>
      <c r="D67" s="576" t="s">
        <v>246</v>
      </c>
      <c r="E67" s="577"/>
      <c r="F67" s="311" t="s">
        <v>22</v>
      </c>
      <c r="G67" s="324"/>
      <c r="H67" s="170"/>
      <c r="I67" s="170"/>
      <c r="J67" s="170"/>
      <c r="K67" s="170"/>
      <c r="L67" s="170"/>
      <c r="M67" s="306">
        <v>0.1</v>
      </c>
      <c r="N67" s="306">
        <v>0.2</v>
      </c>
      <c r="O67" s="306">
        <v>0.2</v>
      </c>
      <c r="P67" s="306">
        <v>0.2</v>
      </c>
      <c r="Q67" s="306">
        <v>0.15</v>
      </c>
      <c r="R67" s="325">
        <v>0.15</v>
      </c>
      <c r="S67" s="316">
        <f t="shared" si="0"/>
        <v>1</v>
      </c>
      <c r="T67" s="618"/>
      <c r="U67" s="582">
        <v>0.02</v>
      </c>
      <c r="V67" s="600" t="s">
        <v>442</v>
      </c>
      <c r="W67" s="174"/>
      <c r="X67" s="174"/>
      <c r="Y67" s="174"/>
      <c r="Z67" s="174"/>
      <c r="AA67" s="174"/>
      <c r="AB67" s="174"/>
      <c r="AC67" s="174"/>
      <c r="AD67" s="174"/>
    </row>
    <row r="68" spans="1:33" s="175" customFormat="1" ht="19.5" customHeight="1" thickBot="1" x14ac:dyDescent="0.3">
      <c r="A68" s="543"/>
      <c r="B68" s="573"/>
      <c r="C68" s="575"/>
      <c r="D68" s="577"/>
      <c r="E68" s="577"/>
      <c r="F68" s="312" t="s">
        <v>23</v>
      </c>
      <c r="G68" s="331"/>
      <c r="H68" s="332"/>
      <c r="I68" s="332"/>
      <c r="J68" s="332"/>
      <c r="K68" s="332"/>
      <c r="L68" s="332"/>
      <c r="M68" s="333">
        <v>0.1</v>
      </c>
      <c r="N68" s="333">
        <v>0.2</v>
      </c>
      <c r="O68" s="333">
        <v>0.2</v>
      </c>
      <c r="P68" s="333"/>
      <c r="Q68" s="333"/>
      <c r="R68" s="334"/>
      <c r="S68" s="317">
        <f t="shared" si="0"/>
        <v>0.5</v>
      </c>
      <c r="T68" s="610"/>
      <c r="U68" s="582"/>
      <c r="V68" s="599"/>
      <c r="W68" s="174"/>
      <c r="X68" s="174"/>
      <c r="Y68" s="174"/>
      <c r="Z68" s="174"/>
      <c r="AA68" s="174"/>
      <c r="AB68" s="174"/>
      <c r="AC68" s="174"/>
      <c r="AD68" s="174"/>
    </row>
    <row r="69" spans="1:33" s="14" customFormat="1" ht="18.75" customHeight="1" thickBot="1" x14ac:dyDescent="0.3">
      <c r="A69" s="597" t="s">
        <v>24</v>
      </c>
      <c r="B69" s="571"/>
      <c r="C69" s="571"/>
      <c r="D69" s="571"/>
      <c r="E69" s="571"/>
      <c r="F69" s="571"/>
      <c r="G69" s="571"/>
      <c r="H69" s="571"/>
      <c r="I69" s="571"/>
      <c r="J69" s="571"/>
      <c r="K69" s="571"/>
      <c r="L69" s="571"/>
      <c r="M69" s="571"/>
      <c r="N69" s="571"/>
      <c r="O69" s="571"/>
      <c r="P69" s="571"/>
      <c r="Q69" s="571"/>
      <c r="R69" s="571"/>
      <c r="S69" s="571"/>
      <c r="T69" s="75">
        <f>SUM(T9:T68)</f>
        <v>0.99999999999999989</v>
      </c>
      <c r="U69" s="75">
        <f>SUM(U9:U68)</f>
        <v>1</v>
      </c>
      <c r="V69" s="335"/>
      <c r="W69" s="13"/>
      <c r="X69" s="13"/>
      <c r="Y69" s="13"/>
      <c r="Z69" s="13"/>
      <c r="AA69" s="13"/>
      <c r="AB69" s="13"/>
      <c r="AC69" s="13"/>
      <c r="AD69" s="13"/>
      <c r="AE69" s="13"/>
      <c r="AF69" s="13"/>
      <c r="AG69" s="13"/>
    </row>
    <row r="70" spans="1:33" x14ac:dyDescent="0.25">
      <c r="A70" s="12"/>
      <c r="B70" s="12"/>
      <c r="D70" s="12"/>
      <c r="E70" s="12"/>
      <c r="F70" s="12"/>
      <c r="G70" s="12"/>
      <c r="H70" s="12"/>
      <c r="I70" s="12"/>
      <c r="J70" s="12"/>
      <c r="K70" s="12"/>
      <c r="N70" s="304"/>
      <c r="O70" s="304"/>
      <c r="P70" s="304"/>
      <c r="S70" s="15"/>
      <c r="T70" s="15"/>
      <c r="U70" s="15"/>
    </row>
    <row r="71" spans="1:33" x14ac:dyDescent="0.25">
      <c r="A71" s="12"/>
      <c r="B71" s="12"/>
      <c r="D71" s="12"/>
      <c r="E71" s="12"/>
      <c r="F71" s="12"/>
      <c r="G71" s="12"/>
      <c r="H71" s="12"/>
      <c r="I71" s="12"/>
      <c r="J71" s="12"/>
      <c r="K71" s="12"/>
      <c r="N71" s="304"/>
      <c r="O71" s="304"/>
      <c r="P71" s="304"/>
      <c r="S71" s="15"/>
      <c r="T71" s="15"/>
      <c r="U71" s="15"/>
    </row>
    <row r="72" spans="1:33" ht="15" customHeight="1" x14ac:dyDescent="0.25">
      <c r="B72" s="30" t="s">
        <v>68</v>
      </c>
      <c r="C72"/>
      <c r="D72"/>
      <c r="E72"/>
      <c r="F72"/>
      <c r="G72" s="274"/>
      <c r="H72" s="274"/>
      <c r="I72" s="274"/>
      <c r="J72" s="274"/>
      <c r="K72" s="274"/>
      <c r="L72" s="274"/>
      <c r="M72" s="274"/>
      <c r="N72" s="274"/>
      <c r="O72" s="274"/>
      <c r="P72" s="274"/>
      <c r="Q72" s="15"/>
      <c r="R72" s="15"/>
      <c r="S72" s="15"/>
      <c r="T72" s="15"/>
      <c r="U72" s="15"/>
      <c r="V72" s="12"/>
    </row>
    <row r="73" spans="1:33" ht="26.25" customHeight="1" x14ac:dyDescent="0.25">
      <c r="B73" s="273" t="s">
        <v>69</v>
      </c>
      <c r="C73" s="465" t="s">
        <v>70</v>
      </c>
      <c r="D73" s="465"/>
      <c r="E73" s="465"/>
      <c r="F73" s="465"/>
      <c r="G73" s="465"/>
      <c r="H73" s="465"/>
      <c r="I73" s="465"/>
      <c r="J73" s="466" t="s">
        <v>71</v>
      </c>
      <c r="K73" s="466"/>
      <c r="L73" s="466"/>
      <c r="M73" s="466"/>
      <c r="N73" s="466"/>
      <c r="O73" s="466"/>
      <c r="P73" s="467"/>
      <c r="Q73" s="15"/>
      <c r="R73" s="15"/>
      <c r="S73" s="15"/>
      <c r="T73" s="15"/>
      <c r="U73" s="15"/>
      <c r="V73" s="12"/>
    </row>
    <row r="74" spans="1:33" ht="15" x14ac:dyDescent="0.25">
      <c r="A74" s="12"/>
      <c r="B74" s="400">
        <v>12</v>
      </c>
      <c r="C74" s="468" t="s">
        <v>423</v>
      </c>
      <c r="D74" s="468"/>
      <c r="E74" s="468"/>
      <c r="F74" s="468"/>
      <c r="G74" s="468"/>
      <c r="H74" s="468"/>
      <c r="I74" s="468"/>
      <c r="J74" s="469" t="s">
        <v>424</v>
      </c>
      <c r="K74" s="469"/>
      <c r="L74" s="469"/>
      <c r="M74" s="469"/>
      <c r="N74" s="469"/>
      <c r="O74" s="469"/>
      <c r="P74" s="470"/>
      <c r="Q74" s="15"/>
      <c r="R74" s="15"/>
      <c r="S74" s="15"/>
      <c r="T74" s="15"/>
      <c r="U74" s="15"/>
      <c r="V74" s="12"/>
    </row>
    <row r="75" spans="1:33" x14ac:dyDescent="0.25">
      <c r="A75" s="12"/>
      <c r="B75" s="12"/>
      <c r="D75" s="12"/>
      <c r="E75" s="12"/>
      <c r="F75" s="12"/>
      <c r="G75" s="12"/>
      <c r="H75" s="12"/>
      <c r="I75" s="12"/>
      <c r="J75" s="12"/>
      <c r="K75" s="12"/>
      <c r="N75" s="304"/>
      <c r="O75" s="304"/>
      <c r="P75" s="304"/>
      <c r="S75" s="15"/>
      <c r="T75" s="15"/>
      <c r="U75" s="15"/>
    </row>
    <row r="76" spans="1:33" x14ac:dyDescent="0.25">
      <c r="A76" s="12"/>
      <c r="B76" s="12"/>
      <c r="D76" s="12"/>
      <c r="E76" s="12"/>
      <c r="F76" s="12"/>
      <c r="G76" s="12"/>
      <c r="H76" s="12"/>
      <c r="I76" s="12"/>
      <c r="J76" s="12"/>
      <c r="K76" s="12"/>
      <c r="N76" s="304"/>
      <c r="O76" s="304"/>
      <c r="P76" s="304"/>
      <c r="S76" s="15"/>
      <c r="T76" s="15"/>
      <c r="U76" s="15"/>
    </row>
    <row r="77" spans="1:33" x14ac:dyDescent="0.25">
      <c r="A77" s="12"/>
      <c r="B77" s="12"/>
      <c r="D77" s="12"/>
      <c r="E77" s="12"/>
      <c r="F77" s="12"/>
      <c r="G77" s="12"/>
      <c r="H77" s="12"/>
      <c r="I77" s="12"/>
      <c r="J77" s="12"/>
      <c r="K77" s="12"/>
      <c r="N77" s="304"/>
      <c r="O77" s="304"/>
      <c r="P77" s="304"/>
      <c r="S77" s="15"/>
      <c r="T77" s="15"/>
      <c r="U77" s="15"/>
    </row>
    <row r="78" spans="1:33" x14ac:dyDescent="0.25">
      <c r="A78" s="12"/>
      <c r="B78" s="12"/>
      <c r="D78" s="12"/>
      <c r="E78" s="12"/>
      <c r="F78" s="12"/>
      <c r="G78" s="12"/>
      <c r="H78" s="12"/>
      <c r="I78" s="12"/>
      <c r="J78" s="12"/>
      <c r="K78" s="12"/>
      <c r="N78" s="304"/>
      <c r="O78" s="304"/>
      <c r="P78" s="304"/>
      <c r="S78" s="15"/>
      <c r="T78" s="15"/>
      <c r="U78" s="15"/>
    </row>
    <row r="79" spans="1:33" x14ac:dyDescent="0.25">
      <c r="A79" s="12"/>
      <c r="B79" s="12"/>
      <c r="D79" s="12"/>
      <c r="E79" s="12"/>
      <c r="F79" s="12"/>
      <c r="G79" s="12"/>
      <c r="H79" s="12"/>
      <c r="I79" s="12"/>
      <c r="J79" s="12"/>
      <c r="K79" s="12"/>
      <c r="N79" s="304"/>
      <c r="O79" s="304"/>
      <c r="P79" s="304"/>
      <c r="S79" s="15"/>
      <c r="T79" s="15"/>
      <c r="U79" s="15"/>
    </row>
    <row r="80" spans="1:33" x14ac:dyDescent="0.25">
      <c r="A80" s="12"/>
      <c r="B80" s="12"/>
      <c r="D80" s="12"/>
      <c r="E80" s="12"/>
      <c r="F80" s="12"/>
      <c r="G80" s="12"/>
      <c r="H80" s="12"/>
      <c r="I80" s="12"/>
      <c r="J80" s="12"/>
      <c r="K80" s="12"/>
      <c r="N80" s="304"/>
      <c r="O80" s="304"/>
      <c r="P80" s="304"/>
      <c r="S80" s="15"/>
      <c r="T80" s="15"/>
      <c r="U80" s="15"/>
    </row>
    <row r="81" spans="1:21" x14ac:dyDescent="0.25">
      <c r="A81" s="12"/>
      <c r="B81" s="12"/>
      <c r="D81" s="12"/>
      <c r="E81" s="12"/>
      <c r="F81" s="12"/>
      <c r="G81" s="12"/>
      <c r="H81" s="12"/>
      <c r="I81" s="12"/>
      <c r="J81" s="12"/>
      <c r="K81" s="12"/>
      <c r="N81" s="304"/>
      <c r="O81" s="304"/>
      <c r="P81" s="304"/>
      <c r="S81" s="15"/>
      <c r="T81" s="15"/>
      <c r="U81" s="15"/>
    </row>
    <row r="82" spans="1:21" x14ac:dyDescent="0.25">
      <c r="A82" s="12"/>
      <c r="B82" s="12"/>
      <c r="D82" s="12"/>
      <c r="E82" s="12"/>
      <c r="F82" s="12"/>
      <c r="G82" s="12"/>
      <c r="H82" s="12"/>
      <c r="I82" s="12"/>
      <c r="J82" s="12"/>
      <c r="K82" s="12"/>
      <c r="N82" s="304"/>
      <c r="O82" s="304"/>
      <c r="P82" s="304"/>
      <c r="S82" s="15"/>
      <c r="T82" s="15"/>
      <c r="U82" s="15"/>
    </row>
    <row r="83" spans="1:21" x14ac:dyDescent="0.25">
      <c r="A83" s="12"/>
      <c r="B83" s="12"/>
      <c r="D83" s="12"/>
      <c r="E83" s="12"/>
      <c r="F83" s="12"/>
      <c r="G83" s="12"/>
      <c r="H83" s="12"/>
      <c r="I83" s="12"/>
      <c r="J83" s="12"/>
      <c r="K83" s="12"/>
      <c r="N83" s="304"/>
      <c r="O83" s="304"/>
      <c r="P83" s="304"/>
      <c r="S83" s="15"/>
      <c r="T83" s="15"/>
      <c r="U83" s="15"/>
    </row>
    <row r="84" spans="1:21" x14ac:dyDescent="0.25">
      <c r="A84" s="12"/>
      <c r="B84" s="12"/>
      <c r="D84" s="12"/>
      <c r="E84" s="12"/>
      <c r="F84" s="12"/>
      <c r="G84" s="12"/>
      <c r="H84" s="12"/>
      <c r="I84" s="12"/>
      <c r="J84" s="12"/>
      <c r="K84" s="12"/>
      <c r="N84" s="304"/>
      <c r="O84" s="304"/>
      <c r="P84" s="304"/>
      <c r="S84" s="15"/>
      <c r="T84" s="15"/>
      <c r="U84" s="15"/>
    </row>
    <row r="85" spans="1:21" x14ac:dyDescent="0.25">
      <c r="A85" s="12"/>
      <c r="B85" s="12"/>
      <c r="D85" s="12"/>
      <c r="E85" s="12"/>
      <c r="F85" s="12"/>
      <c r="G85" s="12"/>
      <c r="H85" s="12"/>
      <c r="I85" s="12"/>
      <c r="J85" s="12"/>
      <c r="K85" s="12"/>
      <c r="N85" s="304"/>
      <c r="O85" s="304"/>
      <c r="P85" s="304"/>
      <c r="S85" s="15"/>
      <c r="T85" s="15"/>
      <c r="U85" s="15"/>
    </row>
    <row r="86" spans="1:21" x14ac:dyDescent="0.25">
      <c r="A86" s="12"/>
      <c r="B86" s="12"/>
      <c r="D86" s="12"/>
      <c r="E86" s="12"/>
      <c r="F86" s="12"/>
      <c r="G86" s="12"/>
      <c r="H86" s="12"/>
      <c r="I86" s="12"/>
      <c r="J86" s="12"/>
      <c r="K86" s="12"/>
      <c r="N86" s="304"/>
      <c r="O86" s="304"/>
      <c r="P86" s="304"/>
      <c r="S86" s="15"/>
      <c r="T86" s="15"/>
      <c r="U86" s="15"/>
    </row>
    <row r="87" spans="1:21" x14ac:dyDescent="0.25">
      <c r="A87" s="12"/>
      <c r="B87" s="12"/>
      <c r="D87" s="12"/>
      <c r="E87" s="12"/>
      <c r="F87" s="12"/>
      <c r="G87" s="12"/>
      <c r="H87" s="12"/>
      <c r="I87" s="12"/>
      <c r="J87" s="12"/>
      <c r="K87" s="12"/>
      <c r="N87" s="304"/>
      <c r="O87" s="304"/>
      <c r="P87" s="304"/>
      <c r="S87" s="15"/>
      <c r="T87" s="15"/>
      <c r="U87" s="15"/>
    </row>
    <row r="88" spans="1:21" x14ac:dyDescent="0.25">
      <c r="A88" s="12"/>
      <c r="B88" s="12"/>
      <c r="D88" s="12"/>
      <c r="E88" s="12"/>
      <c r="F88" s="12"/>
      <c r="G88" s="12"/>
      <c r="H88" s="12"/>
      <c r="I88" s="12"/>
      <c r="J88" s="12"/>
      <c r="K88" s="12"/>
      <c r="N88" s="304"/>
      <c r="O88" s="304"/>
      <c r="P88" s="304"/>
      <c r="S88" s="15"/>
      <c r="T88" s="15"/>
      <c r="U88" s="15"/>
    </row>
    <row r="89" spans="1:21" x14ac:dyDescent="0.25">
      <c r="A89" s="12"/>
      <c r="B89" s="12"/>
      <c r="D89" s="12"/>
      <c r="E89" s="12"/>
      <c r="F89" s="12"/>
      <c r="G89" s="12"/>
      <c r="H89" s="12"/>
      <c r="I89" s="12"/>
      <c r="J89" s="12"/>
      <c r="K89" s="12"/>
      <c r="N89" s="304"/>
      <c r="O89" s="304"/>
      <c r="P89" s="304"/>
      <c r="S89" s="15"/>
      <c r="T89" s="15"/>
      <c r="U89" s="15"/>
    </row>
    <row r="90" spans="1:21" x14ac:dyDescent="0.25">
      <c r="A90" s="12"/>
      <c r="B90" s="12"/>
      <c r="D90" s="12"/>
      <c r="E90" s="12"/>
      <c r="F90" s="12"/>
      <c r="G90" s="12"/>
      <c r="H90" s="12"/>
      <c r="I90" s="12"/>
      <c r="J90" s="12"/>
      <c r="K90" s="12"/>
      <c r="N90" s="304"/>
      <c r="O90" s="304"/>
      <c r="P90" s="304"/>
      <c r="S90" s="15"/>
      <c r="T90" s="15"/>
      <c r="U90" s="15"/>
    </row>
    <row r="91" spans="1:21" x14ac:dyDescent="0.25">
      <c r="A91" s="12"/>
      <c r="B91" s="12"/>
      <c r="D91" s="12"/>
      <c r="E91" s="12"/>
      <c r="F91" s="12"/>
      <c r="G91" s="12"/>
      <c r="H91" s="12"/>
      <c r="I91" s="12"/>
      <c r="J91" s="12"/>
      <c r="K91" s="12"/>
      <c r="N91" s="304"/>
      <c r="O91" s="304"/>
      <c r="P91" s="304"/>
      <c r="S91" s="15"/>
      <c r="T91" s="15"/>
      <c r="U91" s="15"/>
    </row>
    <row r="92" spans="1:21" x14ac:dyDescent="0.25">
      <c r="A92" s="12"/>
      <c r="B92" s="12"/>
      <c r="D92" s="12"/>
      <c r="E92" s="12"/>
      <c r="F92" s="12"/>
      <c r="G92" s="12"/>
      <c r="H92" s="12"/>
      <c r="I92" s="12"/>
      <c r="J92" s="12"/>
      <c r="K92" s="12"/>
      <c r="N92" s="304"/>
      <c r="O92" s="304"/>
      <c r="P92" s="304"/>
      <c r="S92" s="15"/>
      <c r="T92" s="15"/>
      <c r="U92" s="15"/>
    </row>
    <row r="93" spans="1:21" x14ac:dyDescent="0.25">
      <c r="A93" s="12"/>
      <c r="B93" s="12"/>
      <c r="D93" s="12"/>
      <c r="E93" s="12"/>
      <c r="F93" s="12"/>
      <c r="G93" s="12"/>
      <c r="H93" s="12"/>
      <c r="I93" s="12"/>
      <c r="J93" s="12"/>
      <c r="K93" s="12"/>
      <c r="N93" s="304"/>
      <c r="O93" s="304"/>
      <c r="P93" s="304"/>
      <c r="S93" s="15"/>
      <c r="T93" s="15"/>
      <c r="U93" s="15"/>
    </row>
    <row r="94" spans="1:21" x14ac:dyDescent="0.25">
      <c r="A94" s="12"/>
      <c r="B94" s="12"/>
      <c r="D94" s="12"/>
      <c r="E94" s="12"/>
      <c r="F94" s="12"/>
      <c r="G94" s="12"/>
      <c r="H94" s="12"/>
      <c r="I94" s="12"/>
      <c r="J94" s="12"/>
      <c r="K94" s="12"/>
      <c r="N94" s="304"/>
      <c r="O94" s="304"/>
      <c r="P94" s="304"/>
      <c r="S94" s="15"/>
      <c r="T94" s="15"/>
      <c r="U94" s="15"/>
    </row>
    <row r="95" spans="1:21" x14ac:dyDescent="0.25">
      <c r="A95" s="12"/>
      <c r="B95" s="12"/>
      <c r="D95" s="12"/>
      <c r="E95" s="12"/>
      <c r="F95" s="12"/>
      <c r="G95" s="12"/>
      <c r="H95" s="12"/>
      <c r="I95" s="12"/>
      <c r="J95" s="12"/>
      <c r="K95" s="12"/>
      <c r="N95" s="304"/>
      <c r="O95" s="304"/>
      <c r="P95" s="304"/>
      <c r="S95" s="15"/>
      <c r="T95" s="15"/>
      <c r="U95" s="15"/>
    </row>
    <row r="96" spans="1:21" x14ac:dyDescent="0.25">
      <c r="A96" s="12"/>
      <c r="B96" s="12"/>
      <c r="D96" s="12"/>
      <c r="E96" s="12"/>
      <c r="F96" s="12"/>
      <c r="G96" s="12"/>
      <c r="H96" s="12"/>
      <c r="I96" s="12"/>
      <c r="J96" s="12"/>
      <c r="K96" s="12"/>
      <c r="N96" s="304"/>
      <c r="O96" s="304"/>
      <c r="P96" s="304"/>
      <c r="S96" s="15"/>
      <c r="T96" s="15"/>
      <c r="U96" s="15"/>
    </row>
    <row r="97" spans="1:21" x14ac:dyDescent="0.25">
      <c r="A97" s="12"/>
      <c r="B97" s="12"/>
      <c r="D97" s="12"/>
      <c r="E97" s="12"/>
      <c r="F97" s="12"/>
      <c r="G97" s="12"/>
      <c r="H97" s="12"/>
      <c r="I97" s="12"/>
      <c r="J97" s="12"/>
      <c r="K97" s="12"/>
      <c r="N97" s="304"/>
      <c r="O97" s="304"/>
      <c r="P97" s="304"/>
      <c r="S97" s="15"/>
      <c r="T97" s="15"/>
      <c r="U97" s="15"/>
    </row>
    <row r="98" spans="1:21" x14ac:dyDescent="0.25">
      <c r="A98" s="12"/>
      <c r="B98" s="12"/>
      <c r="D98" s="12"/>
      <c r="E98" s="12"/>
      <c r="F98" s="12"/>
      <c r="G98" s="12"/>
      <c r="H98" s="12"/>
      <c r="I98" s="12"/>
      <c r="J98" s="12"/>
      <c r="K98" s="12"/>
      <c r="N98" s="304"/>
      <c r="O98" s="304"/>
      <c r="P98" s="304"/>
      <c r="S98" s="15"/>
      <c r="T98" s="15"/>
      <c r="U98" s="15"/>
    </row>
    <row r="99" spans="1:21" x14ac:dyDescent="0.25">
      <c r="A99" s="12"/>
      <c r="B99" s="12"/>
      <c r="D99" s="12"/>
      <c r="E99" s="12"/>
      <c r="F99" s="12"/>
      <c r="G99" s="12"/>
      <c r="H99" s="12"/>
      <c r="I99" s="12"/>
      <c r="J99" s="12"/>
      <c r="K99" s="12"/>
      <c r="N99" s="304"/>
      <c r="O99" s="304"/>
      <c r="P99" s="304"/>
      <c r="S99" s="15"/>
      <c r="T99" s="15"/>
      <c r="U99" s="15"/>
    </row>
    <row r="100" spans="1:21" x14ac:dyDescent="0.25">
      <c r="A100" s="12"/>
      <c r="B100" s="12"/>
      <c r="D100" s="12"/>
      <c r="E100" s="12"/>
      <c r="F100" s="12"/>
      <c r="G100" s="12"/>
      <c r="H100" s="12"/>
      <c r="I100" s="12"/>
      <c r="J100" s="12"/>
      <c r="K100" s="12"/>
      <c r="N100" s="304"/>
      <c r="O100" s="304"/>
      <c r="P100" s="304"/>
      <c r="S100" s="15"/>
      <c r="T100" s="15"/>
      <c r="U100" s="15"/>
    </row>
    <row r="101" spans="1:21" x14ac:dyDescent="0.25">
      <c r="A101" s="12"/>
      <c r="B101" s="12"/>
      <c r="D101" s="12"/>
      <c r="E101" s="12"/>
      <c r="F101" s="12"/>
      <c r="G101" s="12"/>
      <c r="H101" s="12"/>
      <c r="I101" s="12"/>
      <c r="J101" s="12"/>
      <c r="K101" s="12"/>
      <c r="N101" s="304"/>
      <c r="O101" s="304"/>
      <c r="P101" s="304"/>
      <c r="S101" s="15"/>
      <c r="T101" s="15"/>
      <c r="U101" s="15"/>
    </row>
    <row r="102" spans="1:21" x14ac:dyDescent="0.25">
      <c r="A102" s="12"/>
      <c r="B102" s="12"/>
      <c r="D102" s="12"/>
      <c r="E102" s="12"/>
      <c r="F102" s="12"/>
      <c r="G102" s="12"/>
      <c r="H102" s="12"/>
      <c r="I102" s="12"/>
      <c r="J102" s="12"/>
      <c r="K102" s="12"/>
      <c r="N102" s="304"/>
      <c r="O102" s="304"/>
      <c r="P102" s="304"/>
      <c r="S102" s="15"/>
      <c r="T102" s="15"/>
      <c r="U102" s="15"/>
    </row>
    <row r="103" spans="1:21" x14ac:dyDescent="0.25">
      <c r="A103" s="12"/>
      <c r="B103" s="12"/>
      <c r="D103" s="12"/>
      <c r="E103" s="12"/>
      <c r="F103" s="12"/>
      <c r="G103" s="12"/>
      <c r="H103" s="12"/>
      <c r="I103" s="12"/>
      <c r="J103" s="12"/>
      <c r="K103" s="12"/>
      <c r="N103" s="304"/>
      <c r="O103" s="304"/>
      <c r="P103" s="304"/>
      <c r="S103" s="15"/>
      <c r="T103" s="15"/>
      <c r="U103" s="15"/>
    </row>
    <row r="104" spans="1:21" x14ac:dyDescent="0.25">
      <c r="A104" s="12"/>
      <c r="B104" s="12"/>
      <c r="D104" s="12"/>
      <c r="E104" s="12"/>
      <c r="F104" s="12"/>
      <c r="G104" s="12"/>
      <c r="H104" s="12"/>
      <c r="I104" s="12"/>
      <c r="J104" s="12"/>
      <c r="K104" s="12"/>
      <c r="N104" s="304"/>
      <c r="O104" s="304"/>
      <c r="P104" s="304"/>
      <c r="S104" s="15"/>
      <c r="T104" s="15"/>
      <c r="U104" s="15"/>
    </row>
    <row r="105" spans="1:21" x14ac:dyDescent="0.25">
      <c r="A105" s="12"/>
      <c r="B105" s="12"/>
      <c r="D105" s="12"/>
      <c r="E105" s="12"/>
      <c r="F105" s="12"/>
      <c r="G105" s="12"/>
      <c r="H105" s="12"/>
      <c r="I105" s="12"/>
      <c r="J105" s="12"/>
      <c r="K105" s="12"/>
      <c r="N105" s="304"/>
      <c r="O105" s="304"/>
      <c r="P105" s="304"/>
      <c r="S105" s="15"/>
      <c r="T105" s="15"/>
      <c r="U105" s="15"/>
    </row>
    <row r="106" spans="1:21" x14ac:dyDescent="0.25">
      <c r="A106" s="12"/>
      <c r="B106" s="12"/>
      <c r="D106" s="12"/>
      <c r="E106" s="12"/>
      <c r="F106" s="12"/>
      <c r="G106" s="12"/>
      <c r="H106" s="12"/>
      <c r="I106" s="12"/>
      <c r="J106" s="12"/>
      <c r="K106" s="12"/>
      <c r="N106" s="304"/>
      <c r="O106" s="304"/>
      <c r="P106" s="304"/>
      <c r="S106" s="15"/>
      <c r="T106" s="15"/>
      <c r="U106" s="15"/>
    </row>
    <row r="107" spans="1:21" x14ac:dyDescent="0.25">
      <c r="A107" s="12"/>
      <c r="B107" s="12"/>
      <c r="D107" s="12"/>
      <c r="E107" s="12"/>
      <c r="F107" s="12"/>
      <c r="G107" s="12"/>
      <c r="H107" s="12"/>
      <c r="I107" s="12"/>
      <c r="J107" s="12"/>
      <c r="K107" s="12"/>
      <c r="N107" s="304"/>
      <c r="O107" s="304"/>
      <c r="P107" s="304"/>
      <c r="S107" s="15"/>
      <c r="T107" s="15"/>
      <c r="U107" s="15"/>
    </row>
    <row r="108" spans="1:21" x14ac:dyDescent="0.25">
      <c r="A108" s="12"/>
      <c r="B108" s="12"/>
      <c r="D108" s="12"/>
      <c r="E108" s="12"/>
      <c r="F108" s="12"/>
      <c r="G108" s="12"/>
      <c r="H108" s="12"/>
      <c r="I108" s="12"/>
      <c r="J108" s="12"/>
      <c r="K108" s="12"/>
      <c r="N108" s="304"/>
      <c r="O108" s="304"/>
      <c r="P108" s="304"/>
      <c r="S108" s="15"/>
      <c r="T108" s="15"/>
      <c r="U108" s="15"/>
    </row>
    <row r="109" spans="1:21" x14ac:dyDescent="0.25">
      <c r="A109" s="12"/>
      <c r="B109" s="12"/>
      <c r="D109" s="12"/>
      <c r="E109" s="12"/>
      <c r="F109" s="12"/>
      <c r="G109" s="12"/>
      <c r="H109" s="12"/>
      <c r="I109" s="12"/>
      <c r="J109" s="12"/>
      <c r="K109" s="12"/>
      <c r="N109" s="304"/>
      <c r="O109" s="304"/>
      <c r="P109" s="304"/>
      <c r="S109" s="15"/>
      <c r="T109" s="15"/>
      <c r="U109" s="15"/>
    </row>
    <row r="110" spans="1:21" x14ac:dyDescent="0.25">
      <c r="A110" s="12"/>
      <c r="B110" s="12"/>
      <c r="D110" s="12"/>
      <c r="E110" s="12"/>
      <c r="F110" s="12"/>
      <c r="G110" s="12"/>
      <c r="H110" s="12"/>
      <c r="I110" s="12"/>
      <c r="J110" s="12"/>
      <c r="K110" s="12"/>
      <c r="N110" s="304"/>
      <c r="O110" s="304"/>
      <c r="P110" s="304"/>
      <c r="S110" s="15"/>
      <c r="T110" s="15"/>
      <c r="U110" s="15"/>
    </row>
    <row r="111" spans="1:21" x14ac:dyDescent="0.25">
      <c r="A111" s="12"/>
      <c r="B111" s="12"/>
      <c r="D111" s="12"/>
      <c r="E111" s="12"/>
      <c r="F111" s="12"/>
      <c r="G111" s="12"/>
      <c r="H111" s="12"/>
      <c r="I111" s="12"/>
      <c r="J111" s="12"/>
      <c r="K111" s="12"/>
      <c r="N111" s="304"/>
      <c r="O111" s="304"/>
      <c r="P111" s="304"/>
      <c r="S111" s="15"/>
      <c r="T111" s="15"/>
      <c r="U111" s="15"/>
    </row>
    <row r="112" spans="1:21" x14ac:dyDescent="0.25">
      <c r="A112" s="12"/>
      <c r="B112" s="12"/>
      <c r="D112" s="12"/>
      <c r="E112" s="12"/>
      <c r="F112" s="12"/>
      <c r="G112" s="12"/>
      <c r="H112" s="12"/>
      <c r="I112" s="12"/>
      <c r="J112" s="12"/>
      <c r="K112" s="12"/>
      <c r="N112" s="304"/>
      <c r="O112" s="304"/>
      <c r="P112" s="304"/>
      <c r="S112" s="15"/>
      <c r="T112" s="15"/>
      <c r="U112" s="15"/>
    </row>
    <row r="113" spans="1:21" x14ac:dyDescent="0.25">
      <c r="A113" s="12"/>
      <c r="B113" s="12"/>
      <c r="D113" s="12"/>
      <c r="E113" s="12"/>
      <c r="F113" s="12"/>
      <c r="G113" s="12"/>
      <c r="H113" s="12"/>
      <c r="I113" s="12"/>
      <c r="J113" s="12"/>
      <c r="K113" s="12"/>
      <c r="N113" s="304"/>
      <c r="O113" s="304"/>
      <c r="P113" s="304"/>
      <c r="S113" s="15"/>
      <c r="T113" s="15"/>
      <c r="U113" s="15"/>
    </row>
    <row r="114" spans="1:21" x14ac:dyDescent="0.25">
      <c r="A114" s="12"/>
      <c r="B114" s="12"/>
      <c r="D114" s="12"/>
      <c r="E114" s="12"/>
      <c r="F114" s="12"/>
      <c r="G114" s="12"/>
      <c r="H114" s="12"/>
      <c r="I114" s="12"/>
      <c r="J114" s="12"/>
      <c r="K114" s="12"/>
      <c r="N114" s="304"/>
      <c r="O114" s="304"/>
      <c r="P114" s="304"/>
      <c r="S114" s="15"/>
      <c r="T114" s="15"/>
      <c r="U114" s="15"/>
    </row>
    <row r="115" spans="1:21" x14ac:dyDescent="0.25">
      <c r="A115" s="12"/>
      <c r="B115" s="12"/>
      <c r="D115" s="12"/>
      <c r="E115" s="12"/>
      <c r="F115" s="12"/>
      <c r="G115" s="12"/>
      <c r="H115" s="12"/>
      <c r="I115" s="12"/>
      <c r="J115" s="12"/>
      <c r="K115" s="12"/>
      <c r="N115" s="304"/>
      <c r="O115" s="304"/>
      <c r="P115" s="304"/>
      <c r="S115" s="15"/>
      <c r="T115" s="15"/>
      <c r="U115" s="15"/>
    </row>
    <row r="116" spans="1:21" x14ac:dyDescent="0.25">
      <c r="A116" s="12"/>
      <c r="B116" s="12"/>
      <c r="D116" s="12"/>
      <c r="E116" s="12"/>
      <c r="F116" s="12"/>
      <c r="G116" s="12"/>
      <c r="H116" s="12"/>
      <c r="I116" s="12"/>
      <c r="J116" s="12"/>
      <c r="K116" s="12"/>
      <c r="N116" s="304"/>
      <c r="O116" s="304"/>
      <c r="P116" s="304"/>
      <c r="S116" s="15"/>
      <c r="T116" s="15"/>
      <c r="U116" s="15"/>
    </row>
    <row r="117" spans="1:21" x14ac:dyDescent="0.25">
      <c r="A117" s="12"/>
      <c r="B117" s="12"/>
      <c r="D117" s="12"/>
      <c r="E117" s="12"/>
      <c r="F117" s="12"/>
      <c r="G117" s="12"/>
      <c r="H117" s="12"/>
      <c r="I117" s="12"/>
      <c r="J117" s="12"/>
      <c r="K117" s="12"/>
      <c r="N117" s="304"/>
      <c r="O117" s="304"/>
      <c r="P117" s="304"/>
      <c r="S117" s="15"/>
      <c r="T117" s="15"/>
      <c r="U117" s="15"/>
    </row>
    <row r="118" spans="1:21" x14ac:dyDescent="0.25">
      <c r="A118" s="12"/>
      <c r="B118" s="12"/>
      <c r="D118" s="12"/>
      <c r="E118" s="12"/>
      <c r="F118" s="12"/>
      <c r="G118" s="12"/>
      <c r="H118" s="12"/>
      <c r="I118" s="12"/>
      <c r="J118" s="12"/>
      <c r="K118" s="12"/>
      <c r="N118" s="304"/>
      <c r="O118" s="304"/>
      <c r="P118" s="304"/>
      <c r="S118" s="15"/>
      <c r="T118" s="15"/>
      <c r="U118" s="15"/>
    </row>
    <row r="119" spans="1:21" x14ac:dyDescent="0.25">
      <c r="A119" s="12"/>
      <c r="B119" s="12"/>
      <c r="D119" s="12"/>
      <c r="E119" s="12"/>
      <c r="F119" s="12"/>
      <c r="G119" s="12"/>
      <c r="H119" s="12"/>
      <c r="I119" s="12"/>
      <c r="J119" s="12"/>
      <c r="K119" s="12"/>
      <c r="N119" s="304"/>
      <c r="O119" s="304"/>
      <c r="P119" s="304"/>
      <c r="S119" s="15"/>
      <c r="T119" s="15"/>
      <c r="U119" s="15"/>
    </row>
    <row r="120" spans="1:21" x14ac:dyDescent="0.25">
      <c r="A120" s="12"/>
      <c r="B120" s="12"/>
      <c r="D120" s="12"/>
      <c r="E120" s="12"/>
      <c r="F120" s="12"/>
      <c r="G120" s="12"/>
      <c r="H120" s="12"/>
      <c r="I120" s="12"/>
      <c r="J120" s="12"/>
      <c r="K120" s="12"/>
      <c r="N120" s="304"/>
      <c r="O120" s="304"/>
      <c r="P120" s="304"/>
      <c r="S120" s="15"/>
      <c r="T120" s="15"/>
      <c r="U120" s="15"/>
    </row>
    <row r="121" spans="1:21" x14ac:dyDescent="0.25">
      <c r="A121" s="12"/>
      <c r="B121" s="12"/>
      <c r="D121" s="12"/>
      <c r="E121" s="12"/>
      <c r="F121" s="12"/>
      <c r="G121" s="12"/>
      <c r="H121" s="12"/>
      <c r="I121" s="12"/>
      <c r="J121" s="12"/>
      <c r="K121" s="12"/>
      <c r="N121" s="304"/>
      <c r="O121" s="304"/>
      <c r="P121" s="304"/>
      <c r="S121" s="15"/>
      <c r="T121" s="15"/>
      <c r="U121" s="15"/>
    </row>
    <row r="122" spans="1:21" x14ac:dyDescent="0.25">
      <c r="A122" s="12"/>
      <c r="B122" s="12"/>
      <c r="D122" s="12"/>
      <c r="E122" s="12"/>
      <c r="F122" s="12"/>
      <c r="G122" s="12"/>
      <c r="H122" s="12"/>
      <c r="I122" s="12"/>
      <c r="J122" s="12"/>
      <c r="K122" s="12"/>
      <c r="N122" s="304"/>
      <c r="O122" s="304"/>
      <c r="P122" s="304"/>
      <c r="S122" s="15"/>
      <c r="T122" s="15"/>
      <c r="U122" s="15"/>
    </row>
    <row r="123" spans="1:21" x14ac:dyDescent="0.25">
      <c r="A123" s="12"/>
      <c r="B123" s="12"/>
      <c r="D123" s="12"/>
      <c r="E123" s="12"/>
      <c r="F123" s="12"/>
      <c r="G123" s="12"/>
      <c r="H123" s="12"/>
      <c r="I123" s="12"/>
      <c r="J123" s="12"/>
      <c r="K123" s="12"/>
      <c r="N123" s="304"/>
      <c r="O123" s="304"/>
      <c r="P123" s="304"/>
      <c r="S123" s="15"/>
      <c r="T123" s="15"/>
      <c r="U123" s="15"/>
    </row>
    <row r="124" spans="1:21" x14ac:dyDescent="0.25">
      <c r="A124" s="12"/>
      <c r="B124" s="12"/>
      <c r="D124" s="12"/>
      <c r="E124" s="12"/>
      <c r="F124" s="12"/>
      <c r="G124" s="12"/>
      <c r="H124" s="12"/>
      <c r="I124" s="12"/>
      <c r="J124" s="12"/>
      <c r="K124" s="12"/>
      <c r="N124" s="304"/>
      <c r="O124" s="304"/>
      <c r="P124" s="304"/>
      <c r="S124" s="15"/>
      <c r="T124" s="15"/>
      <c r="U124" s="15"/>
    </row>
    <row r="125" spans="1:21" x14ac:dyDescent="0.25">
      <c r="A125" s="12"/>
      <c r="B125" s="12"/>
      <c r="D125" s="12"/>
      <c r="E125" s="12"/>
      <c r="F125" s="12"/>
      <c r="G125" s="12"/>
      <c r="H125" s="12"/>
      <c r="I125" s="12"/>
      <c r="J125" s="12"/>
      <c r="K125" s="12"/>
      <c r="N125" s="304"/>
      <c r="O125" s="304"/>
      <c r="P125" s="304"/>
      <c r="S125" s="15"/>
      <c r="T125" s="15"/>
      <c r="U125" s="15"/>
    </row>
    <row r="126" spans="1:21" x14ac:dyDescent="0.25">
      <c r="A126" s="12"/>
      <c r="B126" s="12"/>
      <c r="D126" s="12"/>
      <c r="E126" s="12"/>
      <c r="F126" s="12"/>
      <c r="G126" s="12"/>
      <c r="H126" s="12"/>
      <c r="I126" s="12"/>
      <c r="J126" s="12"/>
      <c r="K126" s="12"/>
      <c r="N126" s="304"/>
      <c r="O126" s="304"/>
      <c r="P126" s="304"/>
      <c r="S126" s="15"/>
      <c r="T126" s="15"/>
      <c r="U126" s="15"/>
    </row>
    <row r="127" spans="1:21" x14ac:dyDescent="0.25">
      <c r="A127" s="12"/>
      <c r="B127" s="12"/>
      <c r="D127" s="12"/>
      <c r="E127" s="12"/>
      <c r="F127" s="12"/>
      <c r="G127" s="12"/>
      <c r="H127" s="12"/>
      <c r="I127" s="12"/>
      <c r="J127" s="12"/>
      <c r="K127" s="12"/>
      <c r="N127" s="304"/>
      <c r="O127" s="304"/>
      <c r="P127" s="304"/>
      <c r="S127" s="15"/>
      <c r="T127" s="15"/>
      <c r="U127" s="15"/>
    </row>
    <row r="128" spans="1:21" x14ac:dyDescent="0.25">
      <c r="A128" s="12"/>
      <c r="B128" s="12"/>
      <c r="D128" s="12"/>
      <c r="E128" s="12"/>
      <c r="F128" s="12"/>
      <c r="G128" s="12"/>
      <c r="H128" s="12"/>
      <c r="I128" s="12"/>
      <c r="J128" s="12"/>
      <c r="K128" s="12"/>
      <c r="N128" s="304"/>
      <c r="O128" s="304"/>
      <c r="P128" s="304"/>
      <c r="S128" s="15"/>
      <c r="T128" s="15"/>
      <c r="U128" s="15"/>
    </row>
    <row r="129" spans="1:21" x14ac:dyDescent="0.25">
      <c r="A129" s="12"/>
      <c r="B129" s="12"/>
      <c r="D129" s="12"/>
      <c r="E129" s="12"/>
      <c r="F129" s="12"/>
      <c r="G129" s="12"/>
      <c r="H129" s="12"/>
      <c r="I129" s="12"/>
      <c r="J129" s="12"/>
      <c r="K129" s="12"/>
      <c r="N129" s="304"/>
      <c r="O129" s="304"/>
      <c r="P129" s="304"/>
      <c r="S129" s="15"/>
      <c r="T129" s="15"/>
      <c r="U129" s="15"/>
    </row>
    <row r="130" spans="1:21" x14ac:dyDescent="0.25">
      <c r="A130" s="12"/>
      <c r="B130" s="12"/>
      <c r="D130" s="12"/>
      <c r="E130" s="12"/>
      <c r="F130" s="12"/>
      <c r="G130" s="12"/>
      <c r="H130" s="12"/>
      <c r="I130" s="12"/>
      <c r="J130" s="12"/>
      <c r="K130" s="12"/>
      <c r="N130" s="304"/>
      <c r="O130" s="304"/>
      <c r="P130" s="304"/>
      <c r="S130" s="15"/>
      <c r="T130" s="15"/>
      <c r="U130" s="15"/>
    </row>
    <row r="131" spans="1:21" x14ac:dyDescent="0.25">
      <c r="A131" s="12"/>
      <c r="B131" s="12"/>
      <c r="D131" s="12"/>
      <c r="E131" s="12"/>
      <c r="F131" s="12"/>
      <c r="G131" s="12"/>
      <c r="H131" s="12"/>
      <c r="I131" s="12"/>
      <c r="J131" s="12"/>
      <c r="K131" s="12"/>
      <c r="N131" s="304"/>
      <c r="O131" s="304"/>
      <c r="P131" s="304"/>
      <c r="S131" s="15"/>
      <c r="T131" s="15"/>
      <c r="U131" s="15"/>
    </row>
    <row r="132" spans="1:21" x14ac:dyDescent="0.25">
      <c r="A132" s="12"/>
      <c r="B132" s="12"/>
      <c r="D132" s="12"/>
      <c r="E132" s="12"/>
      <c r="F132" s="12"/>
      <c r="G132" s="12"/>
      <c r="H132" s="12"/>
      <c r="I132" s="12"/>
      <c r="J132" s="12"/>
      <c r="K132" s="12"/>
      <c r="N132" s="304"/>
      <c r="O132" s="304"/>
      <c r="P132" s="304"/>
      <c r="S132" s="15"/>
      <c r="T132" s="15"/>
      <c r="U132" s="15"/>
    </row>
    <row r="133" spans="1:21" x14ac:dyDescent="0.25">
      <c r="A133" s="12"/>
      <c r="B133" s="12"/>
      <c r="D133" s="12"/>
      <c r="E133" s="12"/>
      <c r="F133" s="12"/>
      <c r="G133" s="12"/>
      <c r="H133" s="12"/>
      <c r="I133" s="12"/>
      <c r="J133" s="12"/>
      <c r="K133" s="12"/>
      <c r="N133" s="304"/>
      <c r="O133" s="304"/>
      <c r="P133" s="304"/>
      <c r="S133" s="15"/>
      <c r="T133" s="15"/>
      <c r="U133" s="15"/>
    </row>
    <row r="134" spans="1:21" x14ac:dyDescent="0.25">
      <c r="A134" s="12"/>
      <c r="B134" s="12"/>
      <c r="D134" s="12"/>
      <c r="E134" s="12"/>
      <c r="F134" s="12"/>
      <c r="G134" s="12"/>
      <c r="H134" s="12"/>
      <c r="I134" s="12"/>
      <c r="J134" s="12"/>
      <c r="K134" s="12"/>
      <c r="N134" s="304"/>
      <c r="O134" s="304"/>
      <c r="P134" s="304"/>
      <c r="S134" s="15"/>
      <c r="T134" s="15"/>
      <c r="U134" s="15"/>
    </row>
    <row r="135" spans="1:21" x14ac:dyDescent="0.25">
      <c r="D135" s="12"/>
      <c r="E135" s="12"/>
      <c r="F135" s="12"/>
      <c r="G135" s="12"/>
      <c r="H135" s="12"/>
      <c r="I135" s="12"/>
      <c r="J135" s="12"/>
      <c r="K135" s="12"/>
      <c r="N135" s="304"/>
      <c r="O135" s="304"/>
      <c r="P135" s="304"/>
    </row>
    <row r="136" spans="1:21" x14ac:dyDescent="0.25">
      <c r="D136" s="12"/>
      <c r="E136" s="12"/>
      <c r="F136" s="12"/>
      <c r="G136" s="12"/>
      <c r="H136" s="12"/>
      <c r="I136" s="12"/>
      <c r="J136" s="12"/>
      <c r="K136" s="12"/>
      <c r="N136" s="304"/>
      <c r="O136" s="304"/>
      <c r="P136" s="304"/>
    </row>
    <row r="137" spans="1:21" x14ac:dyDescent="0.25">
      <c r="D137" s="12"/>
      <c r="E137" s="12"/>
      <c r="F137" s="12"/>
      <c r="G137" s="12"/>
      <c r="H137" s="12"/>
      <c r="I137" s="12"/>
      <c r="J137" s="12"/>
      <c r="K137" s="12"/>
      <c r="N137" s="304"/>
      <c r="O137" s="304"/>
      <c r="P137" s="304"/>
    </row>
    <row r="138" spans="1:21" x14ac:dyDescent="0.25">
      <c r="D138" s="12"/>
      <c r="E138" s="12"/>
      <c r="F138" s="12"/>
      <c r="G138" s="12"/>
      <c r="H138" s="12"/>
      <c r="I138" s="12"/>
      <c r="J138" s="12"/>
      <c r="K138" s="12"/>
      <c r="N138" s="304"/>
      <c r="O138" s="304"/>
      <c r="P138" s="304"/>
    </row>
    <row r="139" spans="1:21" x14ac:dyDescent="0.25">
      <c r="N139" s="304"/>
      <c r="O139" s="304"/>
      <c r="P139" s="304"/>
    </row>
    <row r="140" spans="1:21" x14ac:dyDescent="0.25">
      <c r="N140" s="304"/>
      <c r="O140" s="304"/>
      <c r="P140" s="304"/>
    </row>
  </sheetData>
  <mergeCells count="194">
    <mergeCell ref="C73:I73"/>
    <mergeCell ref="J73:P73"/>
    <mergeCell ref="C74:I74"/>
    <mergeCell ref="J74:P74"/>
    <mergeCell ref="C59:C60"/>
    <mergeCell ref="D59:D60"/>
    <mergeCell ref="E59:E60"/>
    <mergeCell ref="U59:U60"/>
    <mergeCell ref="V59:V60"/>
    <mergeCell ref="U61:U62"/>
    <mergeCell ref="V61:V62"/>
    <mergeCell ref="B59:B68"/>
    <mergeCell ref="T59:T68"/>
    <mergeCell ref="E63:E64"/>
    <mergeCell ref="D57:D58"/>
    <mergeCell ref="E57:E58"/>
    <mergeCell ref="E65:E66"/>
    <mergeCell ref="D61:D62"/>
    <mergeCell ref="D63:D64"/>
    <mergeCell ref="C65:C66"/>
    <mergeCell ref="C67:C68"/>
    <mergeCell ref="D65:D66"/>
    <mergeCell ref="D67:D68"/>
    <mergeCell ref="T37:T58"/>
    <mergeCell ref="V37:V38"/>
    <mergeCell ref="V47:V48"/>
    <mergeCell ref="V49:V50"/>
    <mergeCell ref="V55:V56"/>
    <mergeCell ref="C39:C40"/>
    <mergeCell ref="D39:D40"/>
    <mergeCell ref="E39:E40"/>
    <mergeCell ref="U39:U40"/>
    <mergeCell ref="V39:V40"/>
    <mergeCell ref="C41:C42"/>
    <mergeCell ref="D41:D42"/>
    <mergeCell ref="U53:U54"/>
    <mergeCell ref="V53:V54"/>
    <mergeCell ref="D53:D54"/>
    <mergeCell ref="E53:E54"/>
    <mergeCell ref="E41:E42"/>
    <mergeCell ref="U41:U42"/>
    <mergeCell ref="V41:V42"/>
    <mergeCell ref="C53:C54"/>
    <mergeCell ref="A15:A36"/>
    <mergeCell ref="A37:A68"/>
    <mergeCell ref="D35:D36"/>
    <mergeCell ref="B33:B36"/>
    <mergeCell ref="C33:C34"/>
    <mergeCell ref="D33:D34"/>
    <mergeCell ref="E33:E34"/>
    <mergeCell ref="T33:T36"/>
    <mergeCell ref="B21:B26"/>
    <mergeCell ref="C21:C22"/>
    <mergeCell ref="D21:D22"/>
    <mergeCell ref="E21:E22"/>
    <mergeCell ref="T21:T26"/>
    <mergeCell ref="B17:B20"/>
    <mergeCell ref="C17:C18"/>
    <mergeCell ref="D17:D18"/>
    <mergeCell ref="E17:E18"/>
    <mergeCell ref="T17:T20"/>
    <mergeCell ref="C61:C62"/>
    <mergeCell ref="C63:C64"/>
    <mergeCell ref="D55:D56"/>
    <mergeCell ref="E61:E62"/>
    <mergeCell ref="C45:C46"/>
    <mergeCell ref="D45:D46"/>
    <mergeCell ref="U33:U34"/>
    <mergeCell ref="V33:V34"/>
    <mergeCell ref="C35:C36"/>
    <mergeCell ref="E35:E36"/>
    <mergeCell ref="U35:U36"/>
    <mergeCell ref="V35:V36"/>
    <mergeCell ref="E29:E30"/>
    <mergeCell ref="U29:U30"/>
    <mergeCell ref="B27:B32"/>
    <mergeCell ref="C27:C28"/>
    <mergeCell ref="D27:D28"/>
    <mergeCell ref="E27:E28"/>
    <mergeCell ref="T27:T32"/>
    <mergeCell ref="U27:U28"/>
    <mergeCell ref="V27:V28"/>
    <mergeCell ref="C29:C30"/>
    <mergeCell ref="D29:D30"/>
    <mergeCell ref="V29:V30"/>
    <mergeCell ref="C31:C32"/>
    <mergeCell ref="D31:D32"/>
    <mergeCell ref="E31:E32"/>
    <mergeCell ref="U31:U32"/>
    <mergeCell ref="V31:V32"/>
    <mergeCell ref="B15:B16"/>
    <mergeCell ref="C15:C16"/>
    <mergeCell ref="D15:D16"/>
    <mergeCell ref="E15:E16"/>
    <mergeCell ref="T15:T16"/>
    <mergeCell ref="U15:U16"/>
    <mergeCell ref="V15:V16"/>
    <mergeCell ref="U21:U22"/>
    <mergeCell ref="V21:V22"/>
    <mergeCell ref="V17:V18"/>
    <mergeCell ref="V19:V20"/>
    <mergeCell ref="V57:V58"/>
    <mergeCell ref="U37:U38"/>
    <mergeCell ref="U47:U48"/>
    <mergeCell ref="U49:U50"/>
    <mergeCell ref="U55:U56"/>
    <mergeCell ref="U57:U58"/>
    <mergeCell ref="A69:S69"/>
    <mergeCell ref="V63:V64"/>
    <mergeCell ref="V65:V66"/>
    <mergeCell ref="V67:V68"/>
    <mergeCell ref="U63:U64"/>
    <mergeCell ref="U65:U66"/>
    <mergeCell ref="U67:U68"/>
    <mergeCell ref="E67:E68"/>
    <mergeCell ref="C55:C56"/>
    <mergeCell ref="C51:C52"/>
    <mergeCell ref="D51:D52"/>
    <mergeCell ref="E51:E52"/>
    <mergeCell ref="U51:U52"/>
    <mergeCell ref="V51:V52"/>
    <mergeCell ref="C37:C38"/>
    <mergeCell ref="C47:C48"/>
    <mergeCell ref="C49:C50"/>
    <mergeCell ref="C57:C58"/>
    <mergeCell ref="C23:C24"/>
    <mergeCell ref="D23:D24"/>
    <mergeCell ref="E23:E24"/>
    <mergeCell ref="U23:U24"/>
    <mergeCell ref="V23:V24"/>
    <mergeCell ref="C25:C26"/>
    <mergeCell ref="D11:D12"/>
    <mergeCell ref="D25:D26"/>
    <mergeCell ref="E25:E26"/>
    <mergeCell ref="U11:U12"/>
    <mergeCell ref="V11:V12"/>
    <mergeCell ref="T13:T14"/>
    <mergeCell ref="U13:U14"/>
    <mergeCell ref="V13:V14"/>
    <mergeCell ref="U17:U18"/>
    <mergeCell ref="C19:C20"/>
    <mergeCell ref="D19:D20"/>
    <mergeCell ref="E19:E20"/>
    <mergeCell ref="U19:U20"/>
    <mergeCell ref="U25:U26"/>
    <mergeCell ref="V25:V26"/>
    <mergeCell ref="V9:V10"/>
    <mergeCell ref="U9:U10"/>
    <mergeCell ref="T9:T10"/>
    <mergeCell ref="B9:B10"/>
    <mergeCell ref="U43:U44"/>
    <mergeCell ref="V43:V44"/>
    <mergeCell ref="E45:E46"/>
    <mergeCell ref="U45:U46"/>
    <mergeCell ref="V45:V46"/>
    <mergeCell ref="E11:E12"/>
    <mergeCell ref="C9:C10"/>
    <mergeCell ref="D9:D10"/>
    <mergeCell ref="E9:E10"/>
    <mergeCell ref="C43:C44"/>
    <mergeCell ref="D43:D44"/>
    <mergeCell ref="E43:E44"/>
    <mergeCell ref="B37:B58"/>
    <mergeCell ref="D37:D38"/>
    <mergeCell ref="E37:E38"/>
    <mergeCell ref="D47:D48"/>
    <mergeCell ref="E47:E48"/>
    <mergeCell ref="D49:D50"/>
    <mergeCell ref="E49:E50"/>
    <mergeCell ref="E55:E56"/>
    <mergeCell ref="A9:A14"/>
    <mergeCell ref="T11:T12"/>
    <mergeCell ref="A1:C3"/>
    <mergeCell ref="D1:V1"/>
    <mergeCell ref="D2:V2"/>
    <mergeCell ref="C7:C8"/>
    <mergeCell ref="D7:E7"/>
    <mergeCell ref="F7:S7"/>
    <mergeCell ref="A5:C5"/>
    <mergeCell ref="D4:V4"/>
    <mergeCell ref="D5:V5"/>
    <mergeCell ref="A4:C4"/>
    <mergeCell ref="A7:A8"/>
    <mergeCell ref="B7:B8"/>
    <mergeCell ref="D3:U3"/>
    <mergeCell ref="A6:V6"/>
    <mergeCell ref="T7:U7"/>
    <mergeCell ref="V7:V8"/>
    <mergeCell ref="B13:B14"/>
    <mergeCell ref="C13:C14"/>
    <mergeCell ref="D13:D14"/>
    <mergeCell ref="E13:E14"/>
    <mergeCell ref="B11:B12"/>
    <mergeCell ref="C11:C12"/>
  </mergeCells>
  <printOptions horizontalCentered="1" verticalCentered="1"/>
  <pageMargins left="0" right="0" top="0.55118110236220474" bottom="0" header="0.31496062992125984" footer="0"/>
  <pageSetup scale="35" fitToHeight="0" orientation="landscape"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3A5247-15F2-4BC5-B7E5-9D28925F32E1}">
  <dimension ref="A1:AU2293"/>
  <sheetViews>
    <sheetView topLeftCell="A586" zoomScale="42" zoomScaleNormal="42" workbookViewId="0">
      <selection activeCell="AB722" sqref="AB722"/>
    </sheetView>
  </sheetViews>
  <sheetFormatPr baseColWidth="10" defaultRowHeight="15" x14ac:dyDescent="0.25"/>
  <cols>
    <col min="2" max="2" width="29" customWidth="1"/>
    <col min="3" max="3" width="20.42578125" customWidth="1"/>
    <col min="5" max="5" width="16.85546875" style="34" customWidth="1"/>
    <col min="6" max="6" width="25.42578125" style="34" customWidth="1"/>
    <col min="7" max="12" width="11.42578125" style="34" hidden="1" customWidth="1"/>
    <col min="13" max="13" width="26.42578125" style="165" customWidth="1"/>
    <col min="14" max="14" width="28.28515625" style="166" customWidth="1"/>
    <col min="15" max="15" width="25.28515625" style="165" customWidth="1"/>
    <col min="16" max="25" width="7.85546875" style="165" hidden="1" customWidth="1"/>
    <col min="26" max="26" width="19.42578125" style="165" customWidth="1"/>
    <col min="27" max="27" width="26.42578125" style="166" customWidth="1"/>
    <col min="28" max="28" width="28.7109375" style="4" customWidth="1"/>
    <col min="29" max="29" width="31.7109375" bestFit="1" customWidth="1"/>
    <col min="32" max="32" width="18.7109375" style="4" customWidth="1"/>
    <col min="33" max="34" width="11.42578125" style="4"/>
    <col min="35" max="35" width="0.42578125" style="4" customWidth="1"/>
    <col min="36" max="36" width="11.7109375" style="4" customWidth="1"/>
    <col min="37" max="37" width="18" style="4" bestFit="1" customWidth="1"/>
    <col min="38" max="38" width="25.5703125" style="4" customWidth="1"/>
    <col min="39" max="39" width="30.5703125" style="4" customWidth="1"/>
    <col min="40" max="41" width="15.85546875" style="4" bestFit="1" customWidth="1"/>
    <col min="42" max="42" width="17.28515625" bestFit="1" customWidth="1"/>
    <col min="43" max="43" width="10.5703125" bestFit="1" customWidth="1"/>
    <col min="44" max="44" width="18.28515625" bestFit="1" customWidth="1"/>
    <col min="45" max="45" width="12" bestFit="1" customWidth="1"/>
    <col min="46" max="46" width="15.85546875" customWidth="1"/>
    <col min="47" max="47" width="17.7109375" customWidth="1"/>
  </cols>
  <sheetData>
    <row r="1" spans="1:47" ht="45" customHeight="1" x14ac:dyDescent="0.25">
      <c r="A1" s="746"/>
      <c r="B1" s="747"/>
      <c r="C1" s="747"/>
      <c r="D1" s="747"/>
      <c r="E1" s="750" t="s">
        <v>72</v>
      </c>
      <c r="F1" s="750"/>
      <c r="G1" s="750"/>
      <c r="H1" s="750"/>
      <c r="I1" s="750"/>
      <c r="J1" s="750"/>
      <c r="K1" s="750"/>
      <c r="L1" s="750"/>
      <c r="M1" s="750"/>
      <c r="N1" s="750"/>
      <c r="O1" s="750"/>
      <c r="P1" s="750"/>
      <c r="Q1" s="750"/>
      <c r="R1" s="750"/>
      <c r="S1" s="750"/>
      <c r="T1" s="750"/>
      <c r="U1" s="750"/>
      <c r="V1" s="750"/>
      <c r="W1" s="750"/>
      <c r="X1" s="750"/>
      <c r="Y1" s="750"/>
      <c r="Z1" s="750"/>
      <c r="AA1" s="750"/>
      <c r="AB1" s="750"/>
      <c r="AC1" s="750"/>
      <c r="AD1" s="750"/>
      <c r="AE1" s="750"/>
      <c r="AF1" s="750"/>
      <c r="AG1" s="750"/>
      <c r="AH1" s="750"/>
      <c r="AI1" s="750"/>
      <c r="AJ1" s="750"/>
      <c r="AK1" s="750"/>
      <c r="AL1" s="750"/>
      <c r="AM1" s="750"/>
      <c r="AN1" s="750"/>
      <c r="AO1" s="750"/>
      <c r="AP1" s="750"/>
      <c r="AQ1" s="750"/>
      <c r="AR1" s="750"/>
      <c r="AS1" s="750"/>
      <c r="AT1" s="750"/>
      <c r="AU1" s="750"/>
    </row>
    <row r="2" spans="1:47" ht="45" customHeight="1" thickBot="1" x14ac:dyDescent="0.3">
      <c r="A2" s="748"/>
      <c r="B2" s="749"/>
      <c r="C2" s="749"/>
      <c r="D2" s="749"/>
      <c r="E2" s="751" t="s">
        <v>175</v>
      </c>
      <c r="F2" s="751"/>
      <c r="G2" s="751"/>
      <c r="H2" s="751"/>
      <c r="I2" s="751"/>
      <c r="J2" s="751"/>
      <c r="K2" s="751"/>
      <c r="L2" s="751"/>
      <c r="M2" s="751"/>
      <c r="N2" s="751"/>
      <c r="O2" s="751"/>
      <c r="P2" s="751"/>
      <c r="Q2" s="751"/>
      <c r="R2" s="751"/>
      <c r="S2" s="751"/>
      <c r="T2" s="751"/>
      <c r="U2" s="751"/>
      <c r="V2" s="751"/>
      <c r="W2" s="751"/>
      <c r="X2" s="751"/>
      <c r="Y2" s="751"/>
      <c r="Z2" s="751"/>
      <c r="AA2" s="751"/>
      <c r="AB2" s="751"/>
      <c r="AC2" s="751"/>
      <c r="AD2" s="751"/>
      <c r="AE2" s="751"/>
      <c r="AF2" s="751"/>
      <c r="AG2" s="751"/>
      <c r="AH2" s="751"/>
      <c r="AI2" s="751"/>
      <c r="AJ2" s="751"/>
      <c r="AK2" s="751"/>
      <c r="AL2" s="751"/>
      <c r="AM2" s="751"/>
      <c r="AN2" s="751"/>
      <c r="AO2" s="751"/>
      <c r="AP2" s="751"/>
      <c r="AQ2" s="751"/>
      <c r="AR2" s="751"/>
      <c r="AS2" s="751"/>
      <c r="AT2" s="751"/>
      <c r="AU2" s="751"/>
    </row>
    <row r="3" spans="1:47" ht="45" customHeight="1" thickBot="1" x14ac:dyDescent="0.3">
      <c r="A3" s="748"/>
      <c r="B3" s="749"/>
      <c r="C3" s="749"/>
      <c r="D3" s="749"/>
      <c r="E3" s="752" t="s">
        <v>73</v>
      </c>
      <c r="F3" s="753"/>
      <c r="G3" s="753"/>
      <c r="H3" s="753"/>
      <c r="I3" s="753"/>
      <c r="J3" s="753"/>
      <c r="K3" s="753"/>
      <c r="L3" s="753"/>
      <c r="M3" s="753"/>
      <c r="N3" s="753"/>
      <c r="O3" s="753"/>
      <c r="P3" s="753"/>
      <c r="Q3" s="753"/>
      <c r="R3" s="753"/>
      <c r="S3" s="753"/>
      <c r="T3" s="753"/>
      <c r="U3" s="753"/>
      <c r="V3" s="753"/>
      <c r="W3" s="753"/>
      <c r="X3" s="753"/>
      <c r="Y3" s="753"/>
      <c r="Z3" s="753"/>
      <c r="AA3" s="753"/>
      <c r="AB3" s="753"/>
      <c r="AC3" s="753"/>
      <c r="AD3" s="754"/>
      <c r="AE3" s="755" t="s">
        <v>183</v>
      </c>
      <c r="AF3" s="756"/>
      <c r="AG3" s="756"/>
      <c r="AH3" s="756"/>
      <c r="AI3" s="756"/>
      <c r="AJ3" s="756"/>
      <c r="AK3" s="756"/>
      <c r="AL3" s="756"/>
      <c r="AM3" s="756"/>
      <c r="AN3" s="756"/>
      <c r="AO3" s="756"/>
      <c r="AP3" s="756"/>
      <c r="AQ3" s="756"/>
      <c r="AR3" s="756"/>
      <c r="AS3" s="756"/>
      <c r="AT3" s="756"/>
      <c r="AU3" s="757"/>
    </row>
    <row r="4" spans="1:47" ht="45" customHeight="1" thickBot="1" x14ac:dyDescent="0.3">
      <c r="A4" s="758" t="s">
        <v>0</v>
      </c>
      <c r="B4" s="759"/>
      <c r="C4" s="759"/>
      <c r="D4" s="760"/>
      <c r="E4" s="761" t="s">
        <v>243</v>
      </c>
      <c r="F4" s="761"/>
      <c r="G4" s="762"/>
      <c r="H4" s="762"/>
      <c r="I4" s="762"/>
      <c r="J4" s="762"/>
      <c r="K4" s="762"/>
      <c r="L4" s="762"/>
      <c r="M4" s="762"/>
      <c r="N4" s="762"/>
      <c r="O4" s="762"/>
      <c r="P4" s="762"/>
      <c r="Q4" s="762"/>
      <c r="R4" s="762"/>
      <c r="S4" s="762"/>
      <c r="T4" s="762"/>
      <c r="U4" s="762"/>
      <c r="V4" s="762"/>
      <c r="W4" s="762"/>
      <c r="X4" s="762"/>
      <c r="Y4" s="762"/>
      <c r="Z4" s="762"/>
      <c r="AA4" s="762"/>
      <c r="AB4" s="762"/>
      <c r="AC4" s="762"/>
      <c r="AD4" s="762"/>
      <c r="AE4" s="762"/>
      <c r="AF4" s="762"/>
      <c r="AG4" s="762"/>
      <c r="AH4" s="762"/>
      <c r="AI4" s="762"/>
      <c r="AJ4" s="762"/>
      <c r="AK4" s="762"/>
      <c r="AL4" s="762"/>
      <c r="AM4" s="762"/>
      <c r="AN4" s="762"/>
      <c r="AO4" s="762"/>
      <c r="AP4" s="762"/>
      <c r="AQ4" s="762"/>
      <c r="AR4" s="762"/>
      <c r="AS4" s="762"/>
      <c r="AT4" s="762"/>
      <c r="AU4" s="763"/>
    </row>
    <row r="5" spans="1:47" ht="45" customHeight="1" thickBot="1" x14ac:dyDescent="0.3">
      <c r="A5" s="723" t="s">
        <v>2</v>
      </c>
      <c r="B5" s="724"/>
      <c r="C5" s="724"/>
      <c r="D5" s="725"/>
      <c r="E5" s="726" t="s">
        <v>244</v>
      </c>
      <c r="F5" s="726"/>
      <c r="G5" s="727"/>
      <c r="H5" s="727"/>
      <c r="I5" s="727"/>
      <c r="J5" s="727"/>
      <c r="K5" s="727"/>
      <c r="L5" s="727"/>
      <c r="M5" s="727"/>
      <c r="N5" s="727"/>
      <c r="O5" s="727"/>
      <c r="P5" s="727"/>
      <c r="Q5" s="727"/>
      <c r="R5" s="727"/>
      <c r="S5" s="727"/>
      <c r="T5" s="727"/>
      <c r="U5" s="727"/>
      <c r="V5" s="727"/>
      <c r="W5" s="727"/>
      <c r="X5" s="727"/>
      <c r="Y5" s="727"/>
      <c r="Z5" s="727"/>
      <c r="AA5" s="727"/>
      <c r="AB5" s="727"/>
      <c r="AC5" s="727"/>
      <c r="AD5" s="727"/>
      <c r="AE5" s="727"/>
      <c r="AF5" s="727"/>
      <c r="AG5" s="727"/>
      <c r="AH5" s="727"/>
      <c r="AI5" s="727"/>
      <c r="AJ5" s="727"/>
      <c r="AK5" s="727"/>
      <c r="AL5" s="727"/>
      <c r="AM5" s="727"/>
      <c r="AN5" s="727"/>
      <c r="AO5" s="727"/>
      <c r="AP5" s="727"/>
      <c r="AQ5" s="727"/>
      <c r="AR5" s="727"/>
      <c r="AS5" s="727"/>
      <c r="AT5" s="727"/>
      <c r="AU5" s="728"/>
    </row>
    <row r="6" spans="1:47" ht="45" customHeight="1" thickBot="1" x14ac:dyDescent="0.3">
      <c r="A6" s="729" t="s">
        <v>25</v>
      </c>
      <c r="B6" s="730"/>
      <c r="C6" s="730"/>
      <c r="D6" s="731"/>
      <c r="E6" s="732" t="s">
        <v>471</v>
      </c>
      <c r="F6" s="733"/>
      <c r="G6" s="733"/>
      <c r="H6" s="733"/>
      <c r="I6" s="733"/>
      <c r="J6" s="733"/>
      <c r="K6" s="733"/>
      <c r="L6" s="733"/>
      <c r="M6" s="733"/>
      <c r="N6" s="733"/>
      <c r="O6" s="733"/>
      <c r="P6" s="733"/>
      <c r="Q6" s="733"/>
      <c r="R6" s="733"/>
      <c r="S6" s="733"/>
      <c r="T6" s="733"/>
      <c r="U6" s="733"/>
      <c r="V6" s="733"/>
      <c r="W6" s="733"/>
      <c r="X6" s="733"/>
      <c r="Y6" s="733"/>
      <c r="Z6" s="733"/>
      <c r="AA6" s="733"/>
      <c r="AB6" s="733"/>
      <c r="AC6" s="733"/>
      <c r="AD6" s="733"/>
      <c r="AE6" s="733"/>
      <c r="AF6" s="733"/>
      <c r="AG6" s="733"/>
      <c r="AH6" s="733"/>
      <c r="AI6" s="733"/>
      <c r="AJ6" s="733"/>
      <c r="AK6" s="733"/>
      <c r="AL6" s="733"/>
      <c r="AM6" s="733"/>
      <c r="AN6" s="733"/>
      <c r="AO6" s="733"/>
      <c r="AP6" s="733"/>
      <c r="AQ6" s="733"/>
      <c r="AR6" s="733"/>
      <c r="AS6" s="733"/>
      <c r="AT6" s="733"/>
      <c r="AU6" s="734"/>
    </row>
    <row r="7" spans="1:47" ht="45" customHeight="1" thickBot="1" x14ac:dyDescent="0.3">
      <c r="A7" s="735"/>
      <c r="B7" s="736"/>
      <c r="C7" s="736"/>
      <c r="D7" s="736"/>
      <c r="E7" s="736"/>
      <c r="F7" s="736"/>
      <c r="G7" s="736"/>
      <c r="H7" s="736"/>
      <c r="I7" s="736"/>
      <c r="J7" s="736"/>
      <c r="K7" s="736"/>
      <c r="L7" s="736"/>
      <c r="M7" s="736"/>
      <c r="N7" s="736"/>
      <c r="O7" s="736"/>
      <c r="P7" s="736"/>
      <c r="Q7" s="736"/>
      <c r="R7" s="736"/>
      <c r="S7" s="736"/>
      <c r="T7" s="736"/>
      <c r="U7" s="736"/>
      <c r="V7" s="736"/>
      <c r="W7" s="736"/>
      <c r="X7" s="736"/>
      <c r="Y7" s="736"/>
      <c r="Z7" s="736"/>
      <c r="AA7" s="736"/>
      <c r="AB7" s="736"/>
      <c r="AC7" s="736"/>
      <c r="AD7" s="736"/>
      <c r="AE7" s="736"/>
      <c r="AF7" s="736"/>
      <c r="AG7" s="736"/>
      <c r="AH7" s="736"/>
      <c r="AI7" s="736"/>
      <c r="AJ7" s="736"/>
      <c r="AK7" s="736"/>
      <c r="AL7" s="736"/>
      <c r="AM7" s="736"/>
      <c r="AN7" s="736"/>
      <c r="AO7" s="736"/>
      <c r="AP7" s="736"/>
      <c r="AQ7" s="736"/>
      <c r="AR7" s="736"/>
      <c r="AS7" s="736"/>
      <c r="AT7" s="736"/>
      <c r="AU7" s="737"/>
    </row>
    <row r="8" spans="1:47" ht="45" customHeight="1" x14ac:dyDescent="0.25">
      <c r="A8" s="715" t="s">
        <v>27</v>
      </c>
      <c r="B8" s="716" t="s">
        <v>28</v>
      </c>
      <c r="C8" s="740" t="s">
        <v>178</v>
      </c>
      <c r="D8" s="742" t="s">
        <v>29</v>
      </c>
      <c r="E8" s="744" t="s">
        <v>176</v>
      </c>
      <c r="F8" s="278"/>
      <c r="G8" s="712" t="s">
        <v>65</v>
      </c>
      <c r="H8" s="712"/>
      <c r="I8" s="712"/>
      <c r="J8" s="712"/>
      <c r="K8" s="712"/>
      <c r="L8" s="712"/>
      <c r="M8" s="712"/>
      <c r="N8" s="712"/>
      <c r="O8" s="712"/>
      <c r="P8" s="712"/>
      <c r="Q8" s="712"/>
      <c r="R8" s="712"/>
      <c r="S8" s="713"/>
      <c r="T8" s="714" t="s">
        <v>153</v>
      </c>
      <c r="U8" s="712"/>
      <c r="V8" s="712"/>
      <c r="W8" s="712"/>
      <c r="X8" s="712"/>
      <c r="Y8" s="712"/>
      <c r="Z8" s="712"/>
      <c r="AA8" s="712"/>
      <c r="AB8" s="712"/>
      <c r="AC8" s="712"/>
      <c r="AD8" s="712"/>
      <c r="AE8" s="712"/>
      <c r="AF8" s="713"/>
      <c r="AG8" s="715" t="s">
        <v>30</v>
      </c>
      <c r="AH8" s="716"/>
      <c r="AI8" s="716"/>
      <c r="AJ8" s="716"/>
      <c r="AK8" s="716"/>
      <c r="AL8" s="717" t="s">
        <v>163</v>
      </c>
      <c r="AM8" s="718"/>
      <c r="AN8" s="719" t="s">
        <v>164</v>
      </c>
      <c r="AO8" s="712"/>
      <c r="AP8" s="712"/>
      <c r="AQ8" s="712"/>
      <c r="AR8" s="712"/>
      <c r="AS8" s="712"/>
      <c r="AT8" s="720"/>
      <c r="AU8" s="721" t="s">
        <v>173</v>
      </c>
    </row>
    <row r="9" spans="1:47" ht="73.5" customHeight="1" thickBot="1" x14ac:dyDescent="0.3">
      <c r="A9" s="738"/>
      <c r="B9" s="739"/>
      <c r="C9" s="741"/>
      <c r="D9" s="743"/>
      <c r="E9" s="745"/>
      <c r="F9" s="275" t="s">
        <v>67</v>
      </c>
      <c r="G9" s="282" t="s">
        <v>9</v>
      </c>
      <c r="H9" s="282" t="s">
        <v>10</v>
      </c>
      <c r="I9" s="282" t="s">
        <v>11</v>
      </c>
      <c r="J9" s="282" t="s">
        <v>12</v>
      </c>
      <c r="K9" s="282" t="s">
        <v>13</v>
      </c>
      <c r="L9" s="282" t="s">
        <v>14</v>
      </c>
      <c r="M9" s="275" t="s">
        <v>15</v>
      </c>
      <c r="N9" s="275" t="s">
        <v>16</v>
      </c>
      <c r="O9" s="275" t="s">
        <v>17</v>
      </c>
      <c r="P9" s="275" t="s">
        <v>18</v>
      </c>
      <c r="Q9" s="275" t="s">
        <v>19</v>
      </c>
      <c r="R9" s="275" t="s">
        <v>20</v>
      </c>
      <c r="S9" s="275" t="s">
        <v>155</v>
      </c>
      <c r="T9" s="275" t="s">
        <v>9</v>
      </c>
      <c r="U9" s="275" t="s">
        <v>10</v>
      </c>
      <c r="V9" s="275" t="s">
        <v>11</v>
      </c>
      <c r="W9" s="275" t="s">
        <v>12</v>
      </c>
      <c r="X9" s="275" t="s">
        <v>13</v>
      </c>
      <c r="Y9" s="275" t="s">
        <v>14</v>
      </c>
      <c r="Z9" s="275" t="s">
        <v>15</v>
      </c>
      <c r="AA9" s="275" t="s">
        <v>16</v>
      </c>
      <c r="AB9" s="275" t="s">
        <v>17</v>
      </c>
      <c r="AC9" s="275" t="s">
        <v>18</v>
      </c>
      <c r="AD9" s="275" t="s">
        <v>19</v>
      </c>
      <c r="AE9" s="275" t="s">
        <v>20</v>
      </c>
      <c r="AF9" s="275" t="s">
        <v>156</v>
      </c>
      <c r="AG9" s="275" t="s">
        <v>157</v>
      </c>
      <c r="AH9" s="275" t="s">
        <v>158</v>
      </c>
      <c r="AI9" s="275" t="s">
        <v>159</v>
      </c>
      <c r="AJ9" s="275" t="s">
        <v>172</v>
      </c>
      <c r="AK9" s="275" t="s">
        <v>179</v>
      </c>
      <c r="AL9" s="275" t="s">
        <v>180</v>
      </c>
      <c r="AM9" s="275" t="s">
        <v>181</v>
      </c>
      <c r="AN9" s="275" t="s">
        <v>165</v>
      </c>
      <c r="AO9" s="275" t="s">
        <v>166</v>
      </c>
      <c r="AP9" s="276" t="s">
        <v>167</v>
      </c>
      <c r="AQ9" s="276" t="s">
        <v>168</v>
      </c>
      <c r="AR9" s="276" t="s">
        <v>169</v>
      </c>
      <c r="AS9" s="276" t="s">
        <v>170</v>
      </c>
      <c r="AT9" s="277" t="s">
        <v>171</v>
      </c>
      <c r="AU9" s="722"/>
    </row>
    <row r="10" spans="1:47" ht="45" customHeight="1" x14ac:dyDescent="0.25">
      <c r="A10" s="706">
        <v>1</v>
      </c>
      <c r="B10" s="656" t="s">
        <v>192</v>
      </c>
      <c r="C10" s="633" t="s">
        <v>239</v>
      </c>
      <c r="D10" s="54" t="s">
        <v>95</v>
      </c>
      <c r="E10" s="283">
        <f>+[2]INVERSIÓN!H10</f>
        <v>66</v>
      </c>
      <c r="F10" s="283">
        <f>+[2]INVERSIÓN!I10</f>
        <v>66</v>
      </c>
      <c r="G10" s="122"/>
      <c r="H10" s="122"/>
      <c r="I10" s="122"/>
      <c r="J10" s="122"/>
      <c r="K10" s="122"/>
      <c r="L10" s="122"/>
      <c r="M10" s="122">
        <f>+F10</f>
        <v>66</v>
      </c>
      <c r="N10" s="284">
        <f>+[2]INVERSIÓN!K10</f>
        <v>66</v>
      </c>
      <c r="O10" s="122">
        <v>66</v>
      </c>
      <c r="P10" s="122"/>
      <c r="Q10" s="122"/>
      <c r="R10" s="285"/>
      <c r="S10" s="286"/>
      <c r="T10" s="286"/>
      <c r="U10" s="286"/>
      <c r="V10" s="286"/>
      <c r="W10" s="286"/>
      <c r="X10" s="286"/>
      <c r="Y10" s="286"/>
      <c r="Z10" s="287">
        <f>+[2]INVERSIÓN!J10</f>
        <v>11</v>
      </c>
      <c r="AA10" s="286">
        <f>+[2]INVERSIÓN!DX10</f>
        <v>22</v>
      </c>
      <c r="AB10" s="122">
        <v>33</v>
      </c>
      <c r="AC10" s="38"/>
      <c r="AD10" s="39"/>
      <c r="AE10" s="40"/>
      <c r="AF10" s="709" t="s">
        <v>288</v>
      </c>
      <c r="AG10" s="701" t="s">
        <v>224</v>
      </c>
      <c r="AH10" s="642" t="s">
        <v>225</v>
      </c>
      <c r="AI10" s="642" t="s">
        <v>237</v>
      </c>
      <c r="AJ10" s="642" t="s">
        <v>238</v>
      </c>
      <c r="AK10" s="642">
        <v>7794</v>
      </c>
      <c r="AL10" s="705" t="s">
        <v>241</v>
      </c>
      <c r="AM10" s="698" t="s">
        <v>227</v>
      </c>
      <c r="AN10" s="698">
        <v>3679380</v>
      </c>
      <c r="AO10" s="698">
        <v>4036395</v>
      </c>
      <c r="AP10" s="627" t="s">
        <v>228</v>
      </c>
      <c r="AQ10" s="627" t="s">
        <v>228</v>
      </c>
      <c r="AR10" s="627" t="s">
        <v>228</v>
      </c>
      <c r="AS10" s="627" t="s">
        <v>228</v>
      </c>
      <c r="AT10" s="628">
        <v>7715777</v>
      </c>
      <c r="AU10" s="629"/>
    </row>
    <row r="11" spans="1:47" ht="45" customHeight="1" x14ac:dyDescent="0.25">
      <c r="A11" s="707"/>
      <c r="B11" s="657"/>
      <c r="C11" s="633"/>
      <c r="D11" s="55" t="s">
        <v>6</v>
      </c>
      <c r="E11" s="283">
        <f>+[2]INVERSIÓN!H11</f>
        <v>370304000</v>
      </c>
      <c r="F11" s="283">
        <f>+[2]INVERSIÓN!I11</f>
        <v>370304000</v>
      </c>
      <c r="G11" s="125"/>
      <c r="H11" s="125"/>
      <c r="I11" s="125"/>
      <c r="J11" s="125"/>
      <c r="K11" s="125"/>
      <c r="L11" s="125"/>
      <c r="M11" s="122">
        <f t="shared" ref="M11:M15" si="0">+F11</f>
        <v>370304000</v>
      </c>
      <c r="N11" s="284">
        <f>+[2]INVERSIÓN!K11</f>
        <v>361860000</v>
      </c>
      <c r="O11" s="122">
        <v>361860000</v>
      </c>
      <c r="P11" s="125"/>
      <c r="Q11" s="125"/>
      <c r="R11" s="46"/>
      <c r="S11" s="35"/>
      <c r="T11" s="35"/>
      <c r="U11" s="35"/>
      <c r="V11" s="35"/>
      <c r="W11" s="35"/>
      <c r="X11" s="35"/>
      <c r="Y11" s="35"/>
      <c r="Z11" s="287">
        <f>+[2]INVERSIÓN!J11</f>
        <v>140580000</v>
      </c>
      <c r="AA11" s="286">
        <f>+[2]INVERSIÓN!DX11</f>
        <v>262457000</v>
      </c>
      <c r="AB11" s="122">
        <v>262457000</v>
      </c>
      <c r="AC11" s="41"/>
      <c r="AD11" s="41"/>
      <c r="AE11" s="35"/>
      <c r="AF11" s="710"/>
      <c r="AG11" s="701"/>
      <c r="AH11" s="642"/>
      <c r="AI11" s="642"/>
      <c r="AJ11" s="642"/>
      <c r="AK11" s="642"/>
      <c r="AL11" s="703"/>
      <c r="AM11" s="699"/>
      <c r="AN11" s="699"/>
      <c r="AO11" s="699"/>
      <c r="AP11" s="627"/>
      <c r="AQ11" s="627"/>
      <c r="AR11" s="627"/>
      <c r="AS11" s="627"/>
      <c r="AT11" s="628"/>
      <c r="AU11" s="629"/>
    </row>
    <row r="12" spans="1:47" ht="45" customHeight="1" x14ac:dyDescent="0.25">
      <c r="A12" s="707"/>
      <c r="B12" s="657"/>
      <c r="C12" s="633"/>
      <c r="D12" s="57" t="s">
        <v>96</v>
      </c>
      <c r="E12" s="283" t="e">
        <f>+[2]INVERSIÓN!H12</f>
        <v>#REF!</v>
      </c>
      <c r="F12" s="283" t="e">
        <f>+[2]INVERSIÓN!I12</f>
        <v>#REF!</v>
      </c>
      <c r="G12" s="126"/>
      <c r="H12" s="126"/>
      <c r="I12" s="126"/>
      <c r="J12" s="126"/>
      <c r="K12" s="126"/>
      <c r="L12" s="126"/>
      <c r="M12" s="122" t="e">
        <f t="shared" si="0"/>
        <v>#REF!</v>
      </c>
      <c r="N12" s="284" t="e">
        <f>+[2]INVERSIÓN!K12</f>
        <v>#REF!</v>
      </c>
      <c r="O12" s="122">
        <v>0</v>
      </c>
      <c r="P12" s="126"/>
      <c r="Q12" s="126"/>
      <c r="R12" s="127"/>
      <c r="S12" s="42"/>
      <c r="T12" s="42"/>
      <c r="U12" s="42"/>
      <c r="V12" s="42"/>
      <c r="W12" s="42"/>
      <c r="X12" s="42"/>
      <c r="Y12" s="42"/>
      <c r="Z12" s="287" t="e">
        <f>+[2]INVERSIÓN!J12</f>
        <v>#REF!</v>
      </c>
      <c r="AA12" s="286" t="e">
        <f>+[2]INVERSIÓN!DX12</f>
        <v>#REF!</v>
      </c>
      <c r="AB12" s="122">
        <v>0</v>
      </c>
      <c r="AC12" s="38"/>
      <c r="AD12" s="41"/>
      <c r="AE12" s="42"/>
      <c r="AF12" s="710"/>
      <c r="AG12" s="701"/>
      <c r="AH12" s="642"/>
      <c r="AI12" s="642"/>
      <c r="AJ12" s="642"/>
      <c r="AK12" s="642"/>
      <c r="AL12" s="703"/>
      <c r="AM12" s="699"/>
      <c r="AN12" s="699"/>
      <c r="AO12" s="699"/>
      <c r="AP12" s="627"/>
      <c r="AQ12" s="627"/>
      <c r="AR12" s="627"/>
      <c r="AS12" s="627"/>
      <c r="AT12" s="628"/>
      <c r="AU12" s="629"/>
    </row>
    <row r="13" spans="1:47" ht="45" customHeight="1" x14ac:dyDescent="0.25">
      <c r="A13" s="707"/>
      <c r="B13" s="657"/>
      <c r="C13" s="633"/>
      <c r="D13" s="55" t="s">
        <v>7</v>
      </c>
      <c r="E13" s="283" t="e">
        <f>+[2]INVERSIÓN!H13</f>
        <v>#REF!</v>
      </c>
      <c r="F13" s="283" t="e">
        <f>+[2]INVERSIÓN!I13</f>
        <v>#REF!</v>
      </c>
      <c r="G13" s="126"/>
      <c r="H13" s="126"/>
      <c r="I13" s="126"/>
      <c r="J13" s="126"/>
      <c r="K13" s="126"/>
      <c r="L13" s="126"/>
      <c r="M13" s="122" t="e">
        <f t="shared" si="0"/>
        <v>#REF!</v>
      </c>
      <c r="N13" s="284" t="e">
        <f>+[2]INVERSIÓN!K13</f>
        <v>#REF!</v>
      </c>
      <c r="O13" s="122">
        <v>0</v>
      </c>
      <c r="P13" s="126"/>
      <c r="Q13" s="126"/>
      <c r="R13" s="127"/>
      <c r="S13" s="42"/>
      <c r="T13" s="42"/>
      <c r="U13" s="42"/>
      <c r="V13" s="42"/>
      <c r="W13" s="42"/>
      <c r="X13" s="42"/>
      <c r="Y13" s="42"/>
      <c r="Z13" s="287" t="e">
        <f>+[2]INVERSIÓN!J13</f>
        <v>#REF!</v>
      </c>
      <c r="AA13" s="286" t="e">
        <f>+[2]INVERSIÓN!DX13</f>
        <v>#REF!</v>
      </c>
      <c r="AB13" s="122">
        <v>0</v>
      </c>
      <c r="AC13" s="38"/>
      <c r="AD13" s="41"/>
      <c r="AE13" s="42"/>
      <c r="AF13" s="710"/>
      <c r="AG13" s="701"/>
      <c r="AH13" s="642"/>
      <c r="AI13" s="642"/>
      <c r="AJ13" s="642"/>
      <c r="AK13" s="642"/>
      <c r="AL13" s="703"/>
      <c r="AM13" s="699"/>
      <c r="AN13" s="699"/>
      <c r="AO13" s="699"/>
      <c r="AP13" s="627"/>
      <c r="AQ13" s="627"/>
      <c r="AR13" s="627"/>
      <c r="AS13" s="627"/>
      <c r="AT13" s="628"/>
      <c r="AU13" s="629"/>
    </row>
    <row r="14" spans="1:47" ht="45" customHeight="1" x14ac:dyDescent="0.25">
      <c r="A14" s="707"/>
      <c r="B14" s="657"/>
      <c r="C14" s="633"/>
      <c r="D14" s="57" t="s">
        <v>97</v>
      </c>
      <c r="E14" s="283">
        <f>+[2]INVERSIÓN!H14</f>
        <v>66</v>
      </c>
      <c r="F14" s="283">
        <f>+[2]INVERSIÓN!I14</f>
        <v>66</v>
      </c>
      <c r="G14" s="126"/>
      <c r="H14" s="126"/>
      <c r="I14" s="126"/>
      <c r="J14" s="126"/>
      <c r="K14" s="126"/>
      <c r="L14" s="126"/>
      <c r="M14" s="122">
        <f t="shared" si="0"/>
        <v>66</v>
      </c>
      <c r="N14" s="284">
        <f>+[2]INVERSIÓN!K14</f>
        <v>66</v>
      </c>
      <c r="O14" s="122">
        <v>66</v>
      </c>
      <c r="P14" s="126"/>
      <c r="Q14" s="126"/>
      <c r="R14" s="127"/>
      <c r="S14" s="42"/>
      <c r="T14" s="42"/>
      <c r="U14" s="42"/>
      <c r="V14" s="42"/>
      <c r="W14" s="42"/>
      <c r="X14" s="42"/>
      <c r="Y14" s="42"/>
      <c r="Z14" s="287">
        <f>+[2]INVERSIÓN!J14</f>
        <v>11</v>
      </c>
      <c r="AA14" s="286">
        <f>+[2]INVERSIÓN!DX14</f>
        <v>22</v>
      </c>
      <c r="AB14" s="122">
        <v>33</v>
      </c>
      <c r="AC14" s="38"/>
      <c r="AD14" s="41"/>
      <c r="AE14" s="42"/>
      <c r="AF14" s="710"/>
      <c r="AG14" s="701"/>
      <c r="AH14" s="642"/>
      <c r="AI14" s="642"/>
      <c r="AJ14" s="642"/>
      <c r="AK14" s="642"/>
      <c r="AL14" s="703"/>
      <c r="AM14" s="699"/>
      <c r="AN14" s="699"/>
      <c r="AO14" s="699"/>
      <c r="AP14" s="627"/>
      <c r="AQ14" s="627"/>
      <c r="AR14" s="627"/>
      <c r="AS14" s="627"/>
      <c r="AT14" s="628"/>
      <c r="AU14" s="629"/>
    </row>
    <row r="15" spans="1:47" ht="45" customHeight="1" thickBot="1" x14ac:dyDescent="0.3">
      <c r="A15" s="707"/>
      <c r="B15" s="657"/>
      <c r="C15" s="633"/>
      <c r="D15" s="56" t="s">
        <v>100</v>
      </c>
      <c r="E15" s="283">
        <f>+[2]INVERSIÓN!H15</f>
        <v>370304000</v>
      </c>
      <c r="F15" s="283">
        <f>+[2]INVERSIÓN!I15</f>
        <v>370304000</v>
      </c>
      <c r="G15" s="126"/>
      <c r="H15" s="126"/>
      <c r="I15" s="126"/>
      <c r="J15" s="126"/>
      <c r="K15" s="126"/>
      <c r="L15" s="126"/>
      <c r="M15" s="122">
        <f t="shared" si="0"/>
        <v>370304000</v>
      </c>
      <c r="N15" s="284">
        <f>+[2]INVERSIÓN!K15</f>
        <v>361860000</v>
      </c>
      <c r="O15" s="122">
        <v>361860000</v>
      </c>
      <c r="P15" s="126"/>
      <c r="Q15" s="126"/>
      <c r="R15" s="127"/>
      <c r="S15" s="42"/>
      <c r="T15" s="42"/>
      <c r="U15" s="42"/>
      <c r="V15" s="42"/>
      <c r="W15" s="42"/>
      <c r="X15" s="42"/>
      <c r="Y15" s="42"/>
      <c r="Z15" s="287">
        <f>+[2]INVERSIÓN!J15</f>
        <v>140580000</v>
      </c>
      <c r="AA15" s="286">
        <f>+[2]INVERSIÓN!DX15</f>
        <v>262457000</v>
      </c>
      <c r="AB15" s="122">
        <v>262457000</v>
      </c>
      <c r="AC15" s="38"/>
      <c r="AD15" s="41"/>
      <c r="AE15" s="42"/>
      <c r="AF15" s="710"/>
      <c r="AG15" s="701"/>
      <c r="AH15" s="642"/>
      <c r="AI15" s="642"/>
      <c r="AJ15" s="642"/>
      <c r="AK15" s="642"/>
      <c r="AL15" s="703"/>
      <c r="AM15" s="700"/>
      <c r="AN15" s="700"/>
      <c r="AO15" s="700"/>
      <c r="AP15" s="668"/>
      <c r="AQ15" s="627"/>
      <c r="AR15" s="627"/>
      <c r="AS15" s="627"/>
      <c r="AT15" s="628"/>
      <c r="AU15" s="629"/>
    </row>
    <row r="16" spans="1:47" ht="45" customHeight="1" x14ac:dyDescent="0.25">
      <c r="A16" s="707"/>
      <c r="B16" s="657"/>
      <c r="C16" s="633" t="s">
        <v>213</v>
      </c>
      <c r="D16" s="54" t="s">
        <v>95</v>
      </c>
      <c r="E16" s="128"/>
      <c r="F16" s="126"/>
      <c r="G16" s="126"/>
      <c r="H16" s="126"/>
      <c r="I16" s="126"/>
      <c r="J16" s="126"/>
      <c r="K16" s="126"/>
      <c r="L16" s="126"/>
      <c r="M16" s="42">
        <v>1</v>
      </c>
      <c r="N16" s="126">
        <v>2</v>
      </c>
      <c r="O16" s="126">
        <v>3</v>
      </c>
      <c r="P16" s="126"/>
      <c r="Q16" s="126"/>
      <c r="R16" s="127"/>
      <c r="S16" s="42"/>
      <c r="T16" s="42"/>
      <c r="U16" s="42"/>
      <c r="V16" s="42"/>
      <c r="W16" s="42"/>
      <c r="X16" s="42"/>
      <c r="Y16" s="42"/>
      <c r="Z16" s="42">
        <v>1</v>
      </c>
      <c r="AA16" s="126">
        <v>2</v>
      </c>
      <c r="AB16" s="288">
        <v>3</v>
      </c>
      <c r="AC16" s="38"/>
      <c r="AD16" s="41"/>
      <c r="AE16" s="42"/>
      <c r="AF16" s="710"/>
      <c r="AG16" s="637" t="s">
        <v>213</v>
      </c>
      <c r="AH16" s="702" t="s">
        <v>225</v>
      </c>
      <c r="AI16" s="702" t="s">
        <v>225</v>
      </c>
      <c r="AJ16" s="702" t="s">
        <v>225</v>
      </c>
      <c r="AK16" s="702" t="s">
        <v>226</v>
      </c>
      <c r="AL16" s="654" t="s">
        <v>241</v>
      </c>
      <c r="AM16" s="654" t="s">
        <v>227</v>
      </c>
      <c r="AN16" s="702">
        <v>255912</v>
      </c>
      <c r="AO16" s="702">
        <v>300846</v>
      </c>
      <c r="AP16" s="648" t="s">
        <v>228</v>
      </c>
      <c r="AQ16" s="645" t="s">
        <v>228</v>
      </c>
      <c r="AR16" s="645" t="s">
        <v>228</v>
      </c>
      <c r="AS16" s="645" t="s">
        <v>228</v>
      </c>
      <c r="AT16" s="689">
        <v>556759</v>
      </c>
      <c r="AU16" s="629"/>
    </row>
    <row r="17" spans="1:47" ht="45" customHeight="1" x14ac:dyDescent="0.25">
      <c r="A17" s="707"/>
      <c r="B17" s="657"/>
      <c r="C17" s="633"/>
      <c r="D17" s="55" t="s">
        <v>6</v>
      </c>
      <c r="E17" s="128"/>
      <c r="F17" s="126"/>
      <c r="G17" s="126"/>
      <c r="H17" s="126"/>
      <c r="I17" s="126"/>
      <c r="J17" s="126"/>
      <c r="K17" s="126"/>
      <c r="L17" s="126"/>
      <c r="M17" s="289">
        <f>+M16*$M$11/$M$10</f>
        <v>5610666.666666667</v>
      </c>
      <c r="N17" s="290">
        <f>+N16*$N$11/$N$10</f>
        <v>10965454.545454545</v>
      </c>
      <c r="O17" s="126">
        <v>16448181.818181818</v>
      </c>
      <c r="P17" s="126"/>
      <c r="Q17" s="126"/>
      <c r="R17" s="127"/>
      <c r="S17" s="42"/>
      <c r="T17" s="42"/>
      <c r="U17" s="42"/>
      <c r="V17" s="42"/>
      <c r="W17" s="42"/>
      <c r="X17" s="42"/>
      <c r="Y17" s="42"/>
      <c r="Z17" s="289">
        <f>+Z16*$Z$11/$Z$10</f>
        <v>12780000</v>
      </c>
      <c r="AA17" s="290">
        <f>+AA16*$AA$11/$AA$10</f>
        <v>23859727.272727273</v>
      </c>
      <c r="AB17" s="126">
        <v>23859727.272727273</v>
      </c>
      <c r="AC17" s="38"/>
      <c r="AD17" s="41"/>
      <c r="AE17" s="42"/>
      <c r="AF17" s="710"/>
      <c r="AG17" s="638"/>
      <c r="AH17" s="703"/>
      <c r="AI17" s="703"/>
      <c r="AJ17" s="703"/>
      <c r="AK17" s="703"/>
      <c r="AL17" s="654"/>
      <c r="AM17" s="654"/>
      <c r="AN17" s="703"/>
      <c r="AO17" s="703"/>
      <c r="AP17" s="648"/>
      <c r="AQ17" s="646"/>
      <c r="AR17" s="646"/>
      <c r="AS17" s="646"/>
      <c r="AT17" s="690"/>
      <c r="AU17" s="629"/>
    </row>
    <row r="18" spans="1:47" ht="45" customHeight="1" x14ac:dyDescent="0.25">
      <c r="A18" s="707"/>
      <c r="B18" s="657"/>
      <c r="C18" s="633"/>
      <c r="D18" s="57" t="s">
        <v>96</v>
      </c>
      <c r="E18" s="128"/>
      <c r="F18" s="126"/>
      <c r="G18" s="126"/>
      <c r="H18" s="126"/>
      <c r="I18" s="126"/>
      <c r="J18" s="126"/>
      <c r="K18" s="126"/>
      <c r="L18" s="126"/>
      <c r="M18" s="42"/>
      <c r="N18" s="126"/>
      <c r="O18" s="126"/>
      <c r="P18" s="126"/>
      <c r="Q18" s="126"/>
      <c r="R18" s="127"/>
      <c r="S18" s="42"/>
      <c r="T18" s="42"/>
      <c r="U18" s="42"/>
      <c r="V18" s="42"/>
      <c r="W18" s="42"/>
      <c r="X18" s="42"/>
      <c r="Y18" s="42"/>
      <c r="Z18" s="42"/>
      <c r="AA18" s="126"/>
      <c r="AB18" s="288"/>
      <c r="AC18" s="38"/>
      <c r="AD18" s="41"/>
      <c r="AE18" s="42"/>
      <c r="AF18" s="710"/>
      <c r="AG18" s="638"/>
      <c r="AH18" s="703"/>
      <c r="AI18" s="703"/>
      <c r="AJ18" s="703"/>
      <c r="AK18" s="703"/>
      <c r="AL18" s="654"/>
      <c r="AM18" s="654"/>
      <c r="AN18" s="703"/>
      <c r="AO18" s="703"/>
      <c r="AP18" s="648"/>
      <c r="AQ18" s="646"/>
      <c r="AR18" s="646"/>
      <c r="AS18" s="646"/>
      <c r="AT18" s="690"/>
      <c r="AU18" s="629"/>
    </row>
    <row r="19" spans="1:47" ht="45" customHeight="1" x14ac:dyDescent="0.25">
      <c r="A19" s="707"/>
      <c r="B19" s="657"/>
      <c r="C19" s="633"/>
      <c r="D19" s="55" t="s">
        <v>7</v>
      </c>
      <c r="E19" s="128"/>
      <c r="F19" s="126"/>
      <c r="G19" s="126"/>
      <c r="H19" s="126"/>
      <c r="I19" s="126"/>
      <c r="J19" s="126"/>
      <c r="K19" s="126"/>
      <c r="L19" s="126"/>
      <c r="M19" s="42"/>
      <c r="N19" s="126"/>
      <c r="O19" s="126"/>
      <c r="P19" s="126"/>
      <c r="Q19" s="126"/>
      <c r="R19" s="127"/>
      <c r="S19" s="42"/>
      <c r="T19" s="42"/>
      <c r="U19" s="42"/>
      <c r="V19" s="42"/>
      <c r="W19" s="42"/>
      <c r="X19" s="42"/>
      <c r="Y19" s="42"/>
      <c r="Z19" s="42"/>
      <c r="AA19" s="126"/>
      <c r="AB19" s="288"/>
      <c r="AC19" s="38"/>
      <c r="AD19" s="41"/>
      <c r="AE19" s="42"/>
      <c r="AF19" s="710"/>
      <c r="AG19" s="638"/>
      <c r="AH19" s="703"/>
      <c r="AI19" s="703"/>
      <c r="AJ19" s="703"/>
      <c r="AK19" s="703"/>
      <c r="AL19" s="654"/>
      <c r="AM19" s="654"/>
      <c r="AN19" s="703"/>
      <c r="AO19" s="703"/>
      <c r="AP19" s="648"/>
      <c r="AQ19" s="646"/>
      <c r="AR19" s="646"/>
      <c r="AS19" s="646"/>
      <c r="AT19" s="690"/>
      <c r="AU19" s="629"/>
    </row>
    <row r="20" spans="1:47" ht="45" customHeight="1" x14ac:dyDescent="0.25">
      <c r="A20" s="707"/>
      <c r="B20" s="657"/>
      <c r="C20" s="633"/>
      <c r="D20" s="57" t="s">
        <v>97</v>
      </c>
      <c r="E20" s="128"/>
      <c r="F20" s="126"/>
      <c r="G20" s="126"/>
      <c r="H20" s="126"/>
      <c r="I20" s="126"/>
      <c r="J20" s="126"/>
      <c r="K20" s="126"/>
      <c r="L20" s="126"/>
      <c r="M20" s="42"/>
      <c r="N20" s="126"/>
      <c r="O20" s="126">
        <v>3</v>
      </c>
      <c r="P20" s="126"/>
      <c r="Q20" s="126"/>
      <c r="R20" s="127"/>
      <c r="S20" s="42"/>
      <c r="T20" s="42"/>
      <c r="U20" s="42"/>
      <c r="V20" s="42"/>
      <c r="W20" s="42"/>
      <c r="X20" s="42"/>
      <c r="Y20" s="42"/>
      <c r="Z20" s="42"/>
      <c r="AA20" s="126"/>
      <c r="AB20" s="126">
        <v>3</v>
      </c>
      <c r="AC20" s="38"/>
      <c r="AD20" s="41"/>
      <c r="AE20" s="42"/>
      <c r="AF20" s="710"/>
      <c r="AG20" s="638"/>
      <c r="AH20" s="703"/>
      <c r="AI20" s="703"/>
      <c r="AJ20" s="703"/>
      <c r="AK20" s="703"/>
      <c r="AL20" s="654"/>
      <c r="AM20" s="654"/>
      <c r="AN20" s="703"/>
      <c r="AO20" s="703"/>
      <c r="AP20" s="648"/>
      <c r="AQ20" s="646"/>
      <c r="AR20" s="646"/>
      <c r="AS20" s="646"/>
      <c r="AT20" s="690"/>
      <c r="AU20" s="629"/>
    </row>
    <row r="21" spans="1:47" ht="45" customHeight="1" thickBot="1" x14ac:dyDescent="0.3">
      <c r="A21" s="707"/>
      <c r="B21" s="657"/>
      <c r="C21" s="633"/>
      <c r="D21" s="56" t="s">
        <v>100</v>
      </c>
      <c r="E21" s="128"/>
      <c r="F21" s="126"/>
      <c r="G21" s="126"/>
      <c r="H21" s="126"/>
      <c r="I21" s="126"/>
      <c r="J21" s="126"/>
      <c r="K21" s="126"/>
      <c r="L21" s="126"/>
      <c r="M21" s="42"/>
      <c r="N21" s="126"/>
      <c r="O21" s="126">
        <v>16448181.818181818</v>
      </c>
      <c r="P21" s="126"/>
      <c r="Q21" s="126"/>
      <c r="R21" s="127"/>
      <c r="S21" s="42"/>
      <c r="T21" s="42"/>
      <c r="U21" s="42"/>
      <c r="V21" s="42"/>
      <c r="W21" s="42"/>
      <c r="X21" s="42"/>
      <c r="Y21" s="42"/>
      <c r="Z21" s="42"/>
      <c r="AA21" s="126"/>
      <c r="AB21" s="126">
        <v>23859727.272727273</v>
      </c>
      <c r="AC21" s="38"/>
      <c r="AD21" s="41"/>
      <c r="AE21" s="42"/>
      <c r="AF21" s="710"/>
      <c r="AG21" s="639"/>
      <c r="AH21" s="704"/>
      <c r="AI21" s="704"/>
      <c r="AJ21" s="704"/>
      <c r="AK21" s="704"/>
      <c r="AL21" s="654"/>
      <c r="AM21" s="654"/>
      <c r="AN21" s="704"/>
      <c r="AO21" s="704"/>
      <c r="AP21" s="648"/>
      <c r="AQ21" s="647"/>
      <c r="AR21" s="647"/>
      <c r="AS21" s="647"/>
      <c r="AT21" s="691"/>
      <c r="AU21" s="629"/>
    </row>
    <row r="22" spans="1:47" ht="45" customHeight="1" x14ac:dyDescent="0.25">
      <c r="A22" s="707"/>
      <c r="B22" s="657"/>
      <c r="C22" s="633" t="s">
        <v>214</v>
      </c>
      <c r="D22" s="54" t="s">
        <v>95</v>
      </c>
      <c r="E22" s="128"/>
      <c r="F22" s="126"/>
      <c r="G22" s="126"/>
      <c r="H22" s="126"/>
      <c r="I22" s="126"/>
      <c r="J22" s="126"/>
      <c r="K22" s="126"/>
      <c r="L22" s="126"/>
      <c r="M22" s="42">
        <v>1</v>
      </c>
      <c r="N22" s="126">
        <v>1</v>
      </c>
      <c r="O22" s="126">
        <v>2</v>
      </c>
      <c r="P22" s="126"/>
      <c r="Q22" s="126"/>
      <c r="R22" s="127"/>
      <c r="S22" s="42"/>
      <c r="T22" s="42"/>
      <c r="U22" s="42"/>
      <c r="V22" s="42"/>
      <c r="W22" s="42"/>
      <c r="X22" s="42"/>
      <c r="Y22" s="42"/>
      <c r="Z22" s="42">
        <v>1</v>
      </c>
      <c r="AA22" s="126">
        <v>1</v>
      </c>
      <c r="AB22" s="288">
        <v>2</v>
      </c>
      <c r="AC22" s="38"/>
      <c r="AD22" s="41"/>
      <c r="AE22" s="42"/>
      <c r="AF22" s="710"/>
      <c r="AG22" s="637" t="s">
        <v>214</v>
      </c>
      <c r="AH22" s="702" t="s">
        <v>225</v>
      </c>
      <c r="AI22" s="702" t="s">
        <v>225</v>
      </c>
      <c r="AJ22" s="702" t="s">
        <v>225</v>
      </c>
      <c r="AK22" s="702" t="s">
        <v>226</v>
      </c>
      <c r="AL22" s="654" t="s">
        <v>241</v>
      </c>
      <c r="AM22" s="654" t="s">
        <v>227</v>
      </c>
      <c r="AN22" s="702">
        <v>76616</v>
      </c>
      <c r="AO22" s="702">
        <v>84755</v>
      </c>
      <c r="AP22" s="648" t="s">
        <v>228</v>
      </c>
      <c r="AQ22" s="645" t="s">
        <v>228</v>
      </c>
      <c r="AR22" s="645" t="s">
        <v>228</v>
      </c>
      <c r="AS22" s="645" t="s">
        <v>228</v>
      </c>
      <c r="AT22" s="689">
        <v>161372</v>
      </c>
      <c r="AU22" s="629"/>
    </row>
    <row r="23" spans="1:47" ht="45" customHeight="1" x14ac:dyDescent="0.25">
      <c r="A23" s="707"/>
      <c r="B23" s="657"/>
      <c r="C23" s="633"/>
      <c r="D23" s="55" t="s">
        <v>6</v>
      </c>
      <c r="E23" s="128"/>
      <c r="F23" s="126"/>
      <c r="G23" s="126"/>
      <c r="H23" s="126"/>
      <c r="I23" s="126"/>
      <c r="J23" s="126"/>
      <c r="K23" s="126"/>
      <c r="L23" s="126"/>
      <c r="M23" s="289">
        <f>+M22*$M$11/$M$10</f>
        <v>5610666.666666667</v>
      </c>
      <c r="N23" s="290">
        <f>+N22*$N$11/$N$10</f>
        <v>5482727.2727272725</v>
      </c>
      <c r="O23" s="126">
        <v>10965454.5454545</v>
      </c>
      <c r="P23" s="126"/>
      <c r="Q23" s="126"/>
      <c r="R23" s="127"/>
      <c r="S23" s="42"/>
      <c r="T23" s="42"/>
      <c r="U23" s="42"/>
      <c r="V23" s="42"/>
      <c r="W23" s="42"/>
      <c r="X23" s="42"/>
      <c r="Y23" s="42"/>
      <c r="Z23" s="289">
        <f>+Z22*$Z$11/$Z$10</f>
        <v>12780000</v>
      </c>
      <c r="AA23" s="290">
        <f>+AA22*$AA$11/$AA$10</f>
        <v>11929863.636363637</v>
      </c>
      <c r="AB23" s="126">
        <v>15906484.848484848</v>
      </c>
      <c r="AC23" s="38"/>
      <c r="AD23" s="41"/>
      <c r="AE23" s="42"/>
      <c r="AF23" s="710"/>
      <c r="AG23" s="638"/>
      <c r="AH23" s="703"/>
      <c r="AI23" s="703"/>
      <c r="AJ23" s="703"/>
      <c r="AK23" s="703"/>
      <c r="AL23" s="654"/>
      <c r="AM23" s="654"/>
      <c r="AN23" s="703"/>
      <c r="AO23" s="703"/>
      <c r="AP23" s="648"/>
      <c r="AQ23" s="646"/>
      <c r="AR23" s="646"/>
      <c r="AS23" s="646"/>
      <c r="AT23" s="690"/>
      <c r="AU23" s="629"/>
    </row>
    <row r="24" spans="1:47" ht="45" customHeight="1" x14ac:dyDescent="0.25">
      <c r="A24" s="707"/>
      <c r="B24" s="657"/>
      <c r="C24" s="633"/>
      <c r="D24" s="57" t="s">
        <v>96</v>
      </c>
      <c r="E24" s="128"/>
      <c r="F24" s="126"/>
      <c r="G24" s="126"/>
      <c r="H24" s="126"/>
      <c r="I24" s="126"/>
      <c r="J24" s="126"/>
      <c r="K24" s="126"/>
      <c r="L24" s="126"/>
      <c r="M24" s="42"/>
      <c r="N24" s="126"/>
      <c r="O24" s="126"/>
      <c r="P24" s="126"/>
      <c r="Q24" s="126"/>
      <c r="R24" s="127"/>
      <c r="S24" s="42"/>
      <c r="T24" s="42"/>
      <c r="U24" s="42"/>
      <c r="V24" s="42"/>
      <c r="W24" s="42"/>
      <c r="X24" s="42"/>
      <c r="Y24" s="42"/>
      <c r="Z24" s="42"/>
      <c r="AA24" s="126"/>
      <c r="AB24" s="288"/>
      <c r="AC24" s="38"/>
      <c r="AD24" s="41"/>
      <c r="AE24" s="42"/>
      <c r="AF24" s="710"/>
      <c r="AG24" s="638"/>
      <c r="AH24" s="703"/>
      <c r="AI24" s="703"/>
      <c r="AJ24" s="703"/>
      <c r="AK24" s="703"/>
      <c r="AL24" s="654"/>
      <c r="AM24" s="654"/>
      <c r="AN24" s="703"/>
      <c r="AO24" s="703"/>
      <c r="AP24" s="648"/>
      <c r="AQ24" s="646"/>
      <c r="AR24" s="646"/>
      <c r="AS24" s="646"/>
      <c r="AT24" s="690"/>
      <c r="AU24" s="629"/>
    </row>
    <row r="25" spans="1:47" ht="45" customHeight="1" x14ac:dyDescent="0.25">
      <c r="A25" s="707"/>
      <c r="B25" s="657"/>
      <c r="C25" s="633"/>
      <c r="D25" s="55" t="s">
        <v>7</v>
      </c>
      <c r="E25" s="128"/>
      <c r="F25" s="126"/>
      <c r="G25" s="126"/>
      <c r="H25" s="126"/>
      <c r="I25" s="126"/>
      <c r="J25" s="126"/>
      <c r="K25" s="126"/>
      <c r="L25" s="126"/>
      <c r="M25" s="42"/>
      <c r="N25" s="126"/>
      <c r="O25" s="126"/>
      <c r="P25" s="126"/>
      <c r="Q25" s="126"/>
      <c r="R25" s="127"/>
      <c r="S25" s="42"/>
      <c r="T25" s="42"/>
      <c r="U25" s="42"/>
      <c r="V25" s="42"/>
      <c r="W25" s="42"/>
      <c r="X25" s="42"/>
      <c r="Y25" s="42"/>
      <c r="Z25" s="42"/>
      <c r="AA25" s="126"/>
      <c r="AB25" s="288"/>
      <c r="AC25" s="38"/>
      <c r="AD25" s="41"/>
      <c r="AE25" s="42"/>
      <c r="AF25" s="710"/>
      <c r="AG25" s="638"/>
      <c r="AH25" s="703"/>
      <c r="AI25" s="703"/>
      <c r="AJ25" s="703"/>
      <c r="AK25" s="703"/>
      <c r="AL25" s="654"/>
      <c r="AM25" s="654"/>
      <c r="AN25" s="703"/>
      <c r="AO25" s="703"/>
      <c r="AP25" s="648"/>
      <c r="AQ25" s="646"/>
      <c r="AR25" s="646"/>
      <c r="AS25" s="646"/>
      <c r="AT25" s="690"/>
      <c r="AU25" s="629"/>
    </row>
    <row r="26" spans="1:47" ht="45" customHeight="1" x14ac:dyDescent="0.25">
      <c r="A26" s="707"/>
      <c r="B26" s="657"/>
      <c r="C26" s="633"/>
      <c r="D26" s="57" t="s">
        <v>97</v>
      </c>
      <c r="E26" s="128"/>
      <c r="F26" s="126"/>
      <c r="G26" s="126"/>
      <c r="H26" s="126"/>
      <c r="I26" s="126"/>
      <c r="J26" s="126"/>
      <c r="K26" s="126"/>
      <c r="L26" s="126"/>
      <c r="M26" s="42"/>
      <c r="N26" s="126"/>
      <c r="O26" s="126">
        <v>2</v>
      </c>
      <c r="P26" s="126"/>
      <c r="Q26" s="126"/>
      <c r="R26" s="127"/>
      <c r="S26" s="42"/>
      <c r="T26" s="42"/>
      <c r="U26" s="42"/>
      <c r="V26" s="42"/>
      <c r="W26" s="42"/>
      <c r="X26" s="42"/>
      <c r="Y26" s="42"/>
      <c r="Z26" s="42"/>
      <c r="AA26" s="126"/>
      <c r="AB26" s="126">
        <v>2</v>
      </c>
      <c r="AC26" s="38"/>
      <c r="AD26" s="41"/>
      <c r="AE26" s="42"/>
      <c r="AF26" s="710"/>
      <c r="AG26" s="638"/>
      <c r="AH26" s="703"/>
      <c r="AI26" s="703"/>
      <c r="AJ26" s="703"/>
      <c r="AK26" s="703"/>
      <c r="AL26" s="654"/>
      <c r="AM26" s="654"/>
      <c r="AN26" s="703"/>
      <c r="AO26" s="703"/>
      <c r="AP26" s="648"/>
      <c r="AQ26" s="646"/>
      <c r="AR26" s="646"/>
      <c r="AS26" s="646"/>
      <c r="AT26" s="690"/>
      <c r="AU26" s="629"/>
    </row>
    <row r="27" spans="1:47" ht="45" customHeight="1" thickBot="1" x14ac:dyDescent="0.3">
      <c r="A27" s="707"/>
      <c r="B27" s="657"/>
      <c r="C27" s="633"/>
      <c r="D27" s="56" t="s">
        <v>100</v>
      </c>
      <c r="E27" s="128"/>
      <c r="F27" s="126"/>
      <c r="G27" s="126"/>
      <c r="H27" s="126"/>
      <c r="I27" s="126"/>
      <c r="J27" s="126"/>
      <c r="K27" s="126"/>
      <c r="L27" s="126"/>
      <c r="M27" s="42"/>
      <c r="N27" s="126"/>
      <c r="O27" s="126">
        <v>10965454.545454545</v>
      </c>
      <c r="P27" s="126"/>
      <c r="Q27" s="126"/>
      <c r="R27" s="127"/>
      <c r="S27" s="42"/>
      <c r="T27" s="42"/>
      <c r="U27" s="42"/>
      <c r="V27" s="42"/>
      <c r="W27" s="42"/>
      <c r="X27" s="42"/>
      <c r="Y27" s="42"/>
      <c r="Z27" s="42"/>
      <c r="AA27" s="126"/>
      <c r="AB27" s="126">
        <v>15906484.848484848</v>
      </c>
      <c r="AC27" s="38"/>
      <c r="AD27" s="41"/>
      <c r="AE27" s="42"/>
      <c r="AF27" s="710"/>
      <c r="AG27" s="639"/>
      <c r="AH27" s="704"/>
      <c r="AI27" s="704"/>
      <c r="AJ27" s="704"/>
      <c r="AK27" s="704"/>
      <c r="AL27" s="654"/>
      <c r="AM27" s="654"/>
      <c r="AN27" s="704"/>
      <c r="AO27" s="704"/>
      <c r="AP27" s="648"/>
      <c r="AQ27" s="647"/>
      <c r="AR27" s="647"/>
      <c r="AS27" s="647"/>
      <c r="AT27" s="691"/>
      <c r="AU27" s="629"/>
    </row>
    <row r="28" spans="1:47" ht="45" customHeight="1" x14ac:dyDescent="0.25">
      <c r="A28" s="707"/>
      <c r="B28" s="657"/>
      <c r="C28" s="633" t="s">
        <v>215</v>
      </c>
      <c r="D28" s="54" t="s">
        <v>95</v>
      </c>
      <c r="E28" s="128"/>
      <c r="F28" s="126"/>
      <c r="G28" s="126"/>
      <c r="H28" s="126"/>
      <c r="I28" s="126"/>
      <c r="J28" s="126"/>
      <c r="K28" s="126"/>
      <c r="L28" s="126"/>
      <c r="M28" s="42"/>
      <c r="N28" s="126"/>
      <c r="O28" s="126"/>
      <c r="P28" s="126"/>
      <c r="Q28" s="126"/>
      <c r="R28" s="127"/>
      <c r="S28" s="42"/>
      <c r="T28" s="42"/>
      <c r="U28" s="42"/>
      <c r="V28" s="42"/>
      <c r="W28" s="42"/>
      <c r="X28" s="42"/>
      <c r="Y28" s="42"/>
      <c r="Z28" s="42"/>
      <c r="AA28" s="126"/>
      <c r="AB28" s="288"/>
      <c r="AC28" s="38"/>
      <c r="AD28" s="41"/>
      <c r="AE28" s="42"/>
      <c r="AF28" s="710"/>
      <c r="AG28" s="637" t="s">
        <v>229</v>
      </c>
      <c r="AH28" s="702" t="s">
        <v>225</v>
      </c>
      <c r="AI28" s="702" t="s">
        <v>225</v>
      </c>
      <c r="AJ28" s="702" t="s">
        <v>225</v>
      </c>
      <c r="AK28" s="702" t="s">
        <v>226</v>
      </c>
      <c r="AL28" s="654" t="s">
        <v>241</v>
      </c>
      <c r="AM28" s="654" t="s">
        <v>227</v>
      </c>
      <c r="AN28" s="702">
        <v>53075</v>
      </c>
      <c r="AO28" s="702">
        <v>53484</v>
      </c>
      <c r="AP28" s="648" t="s">
        <v>228</v>
      </c>
      <c r="AQ28" s="645" t="s">
        <v>228</v>
      </c>
      <c r="AR28" s="645" t="s">
        <v>228</v>
      </c>
      <c r="AS28" s="645" t="s">
        <v>228</v>
      </c>
      <c r="AT28" s="689">
        <v>22438</v>
      </c>
      <c r="AU28" s="629"/>
    </row>
    <row r="29" spans="1:47" ht="45" customHeight="1" x14ac:dyDescent="0.25">
      <c r="A29" s="707"/>
      <c r="B29" s="657"/>
      <c r="C29" s="633"/>
      <c r="D29" s="55" t="s">
        <v>6</v>
      </c>
      <c r="E29" s="128"/>
      <c r="F29" s="126"/>
      <c r="G29" s="126"/>
      <c r="H29" s="126"/>
      <c r="I29" s="126"/>
      <c r="J29" s="126"/>
      <c r="K29" s="126"/>
      <c r="L29" s="126"/>
      <c r="M29" s="42"/>
      <c r="N29" s="126"/>
      <c r="O29" s="126"/>
      <c r="P29" s="126"/>
      <c r="Q29" s="126"/>
      <c r="R29" s="127"/>
      <c r="S29" s="42"/>
      <c r="T29" s="42"/>
      <c r="U29" s="42"/>
      <c r="V29" s="42"/>
      <c r="W29" s="42"/>
      <c r="X29" s="42"/>
      <c r="Y29" s="42"/>
      <c r="Z29" s="42"/>
      <c r="AA29" s="126"/>
      <c r="AB29" s="288"/>
      <c r="AC29" s="38"/>
      <c r="AD29" s="41"/>
      <c r="AE29" s="42"/>
      <c r="AF29" s="710"/>
      <c r="AG29" s="638"/>
      <c r="AH29" s="703"/>
      <c r="AI29" s="703"/>
      <c r="AJ29" s="703"/>
      <c r="AK29" s="703"/>
      <c r="AL29" s="654"/>
      <c r="AM29" s="654"/>
      <c r="AN29" s="703"/>
      <c r="AO29" s="703"/>
      <c r="AP29" s="648"/>
      <c r="AQ29" s="646"/>
      <c r="AR29" s="646"/>
      <c r="AS29" s="646"/>
      <c r="AT29" s="690"/>
      <c r="AU29" s="629"/>
    </row>
    <row r="30" spans="1:47" ht="45" customHeight="1" x14ac:dyDescent="0.25">
      <c r="A30" s="707"/>
      <c r="B30" s="657"/>
      <c r="C30" s="633"/>
      <c r="D30" s="57" t="s">
        <v>96</v>
      </c>
      <c r="E30" s="128"/>
      <c r="F30" s="126"/>
      <c r="G30" s="126"/>
      <c r="H30" s="126"/>
      <c r="I30" s="126"/>
      <c r="J30" s="126"/>
      <c r="K30" s="126"/>
      <c r="L30" s="126"/>
      <c r="M30" s="42"/>
      <c r="N30" s="126"/>
      <c r="O30" s="126"/>
      <c r="P30" s="126"/>
      <c r="Q30" s="126"/>
      <c r="R30" s="127"/>
      <c r="S30" s="42"/>
      <c r="T30" s="42"/>
      <c r="U30" s="42"/>
      <c r="V30" s="42"/>
      <c r="W30" s="42"/>
      <c r="X30" s="42"/>
      <c r="Y30" s="42"/>
      <c r="Z30" s="42"/>
      <c r="AA30" s="126"/>
      <c r="AB30" s="288"/>
      <c r="AC30" s="38"/>
      <c r="AD30" s="41"/>
      <c r="AE30" s="42"/>
      <c r="AF30" s="710"/>
      <c r="AG30" s="638"/>
      <c r="AH30" s="703"/>
      <c r="AI30" s="703"/>
      <c r="AJ30" s="703"/>
      <c r="AK30" s="703"/>
      <c r="AL30" s="654"/>
      <c r="AM30" s="654"/>
      <c r="AN30" s="703"/>
      <c r="AO30" s="703"/>
      <c r="AP30" s="648"/>
      <c r="AQ30" s="646"/>
      <c r="AR30" s="646"/>
      <c r="AS30" s="646"/>
      <c r="AT30" s="690"/>
      <c r="AU30" s="629"/>
    </row>
    <row r="31" spans="1:47" ht="45" customHeight="1" x14ac:dyDescent="0.25">
      <c r="A31" s="707"/>
      <c r="B31" s="657"/>
      <c r="C31" s="633"/>
      <c r="D31" s="55" t="s">
        <v>7</v>
      </c>
      <c r="E31" s="128"/>
      <c r="F31" s="126"/>
      <c r="G31" s="126"/>
      <c r="H31" s="126"/>
      <c r="I31" s="126"/>
      <c r="J31" s="126"/>
      <c r="K31" s="126"/>
      <c r="L31" s="126"/>
      <c r="M31" s="42"/>
      <c r="N31" s="126"/>
      <c r="O31" s="126"/>
      <c r="P31" s="126"/>
      <c r="Q31" s="126"/>
      <c r="R31" s="127"/>
      <c r="S31" s="42"/>
      <c r="T31" s="42"/>
      <c r="U31" s="42"/>
      <c r="V31" s="42"/>
      <c r="W31" s="42"/>
      <c r="X31" s="42"/>
      <c r="Y31" s="42"/>
      <c r="Z31" s="42"/>
      <c r="AA31" s="126"/>
      <c r="AB31" s="288"/>
      <c r="AC31" s="38"/>
      <c r="AD31" s="41"/>
      <c r="AE31" s="42"/>
      <c r="AF31" s="710"/>
      <c r="AG31" s="638"/>
      <c r="AH31" s="703"/>
      <c r="AI31" s="703"/>
      <c r="AJ31" s="703"/>
      <c r="AK31" s="703"/>
      <c r="AL31" s="654"/>
      <c r="AM31" s="654"/>
      <c r="AN31" s="703"/>
      <c r="AO31" s="703"/>
      <c r="AP31" s="648"/>
      <c r="AQ31" s="646"/>
      <c r="AR31" s="646"/>
      <c r="AS31" s="646"/>
      <c r="AT31" s="690"/>
      <c r="AU31" s="629"/>
    </row>
    <row r="32" spans="1:47" ht="45" customHeight="1" x14ac:dyDescent="0.25">
      <c r="A32" s="707"/>
      <c r="B32" s="657"/>
      <c r="C32" s="633"/>
      <c r="D32" s="57" t="s">
        <v>97</v>
      </c>
      <c r="E32" s="128"/>
      <c r="F32" s="126"/>
      <c r="G32" s="126"/>
      <c r="H32" s="126"/>
      <c r="I32" s="126"/>
      <c r="J32" s="126"/>
      <c r="K32" s="126"/>
      <c r="L32" s="126"/>
      <c r="M32" s="42"/>
      <c r="N32" s="126"/>
      <c r="O32" s="126"/>
      <c r="P32" s="126"/>
      <c r="Q32" s="126"/>
      <c r="R32" s="127"/>
      <c r="S32" s="42"/>
      <c r="T32" s="42"/>
      <c r="U32" s="42"/>
      <c r="V32" s="42"/>
      <c r="W32" s="42"/>
      <c r="X32" s="42"/>
      <c r="Y32" s="42"/>
      <c r="Z32" s="42"/>
      <c r="AA32" s="126"/>
      <c r="AB32" s="288"/>
      <c r="AC32" s="38"/>
      <c r="AD32" s="41"/>
      <c r="AE32" s="42"/>
      <c r="AF32" s="710"/>
      <c r="AG32" s="638"/>
      <c r="AH32" s="703"/>
      <c r="AI32" s="703"/>
      <c r="AJ32" s="703"/>
      <c r="AK32" s="703"/>
      <c r="AL32" s="654"/>
      <c r="AM32" s="654"/>
      <c r="AN32" s="703"/>
      <c r="AO32" s="703"/>
      <c r="AP32" s="648"/>
      <c r="AQ32" s="646"/>
      <c r="AR32" s="646"/>
      <c r="AS32" s="646"/>
      <c r="AT32" s="690"/>
      <c r="AU32" s="629"/>
    </row>
    <row r="33" spans="1:47" ht="45" customHeight="1" thickBot="1" x14ac:dyDescent="0.3">
      <c r="A33" s="707"/>
      <c r="B33" s="657"/>
      <c r="C33" s="633"/>
      <c r="D33" s="56" t="s">
        <v>100</v>
      </c>
      <c r="E33" s="128"/>
      <c r="F33" s="126"/>
      <c r="G33" s="126"/>
      <c r="H33" s="126"/>
      <c r="I33" s="126"/>
      <c r="J33" s="126"/>
      <c r="K33" s="126"/>
      <c r="L33" s="126"/>
      <c r="M33" s="42"/>
      <c r="N33" s="126"/>
      <c r="O33" s="126"/>
      <c r="P33" s="126"/>
      <c r="Q33" s="126"/>
      <c r="R33" s="127"/>
      <c r="S33" s="42"/>
      <c r="T33" s="42"/>
      <c r="U33" s="42"/>
      <c r="V33" s="42"/>
      <c r="W33" s="42"/>
      <c r="X33" s="42"/>
      <c r="Y33" s="42"/>
      <c r="Z33" s="42"/>
      <c r="AA33" s="126"/>
      <c r="AB33" s="288"/>
      <c r="AC33" s="38"/>
      <c r="AD33" s="41"/>
      <c r="AE33" s="42"/>
      <c r="AF33" s="710"/>
      <c r="AG33" s="639"/>
      <c r="AH33" s="704"/>
      <c r="AI33" s="704"/>
      <c r="AJ33" s="704"/>
      <c r="AK33" s="704"/>
      <c r="AL33" s="654"/>
      <c r="AM33" s="654"/>
      <c r="AN33" s="704"/>
      <c r="AO33" s="704"/>
      <c r="AP33" s="648"/>
      <c r="AQ33" s="647"/>
      <c r="AR33" s="647"/>
      <c r="AS33" s="647"/>
      <c r="AT33" s="691"/>
      <c r="AU33" s="629"/>
    </row>
    <row r="34" spans="1:47" ht="45" customHeight="1" x14ac:dyDescent="0.25">
      <c r="A34" s="707"/>
      <c r="B34" s="657"/>
      <c r="C34" s="633" t="s">
        <v>216</v>
      </c>
      <c r="D34" s="54" t="s">
        <v>95</v>
      </c>
      <c r="E34" s="128"/>
      <c r="F34" s="126"/>
      <c r="G34" s="126"/>
      <c r="H34" s="126"/>
      <c r="I34" s="126"/>
      <c r="J34" s="126"/>
      <c r="K34" s="126"/>
      <c r="L34" s="126"/>
      <c r="M34" s="42">
        <v>1</v>
      </c>
      <c r="N34" s="126">
        <v>1</v>
      </c>
      <c r="O34" s="126">
        <v>2</v>
      </c>
      <c r="P34" s="126"/>
      <c r="Q34" s="126"/>
      <c r="R34" s="127"/>
      <c r="S34" s="42"/>
      <c r="T34" s="42"/>
      <c r="U34" s="42"/>
      <c r="V34" s="42"/>
      <c r="W34" s="42"/>
      <c r="X34" s="42"/>
      <c r="Y34" s="42"/>
      <c r="Z34" s="42">
        <v>1</v>
      </c>
      <c r="AA34" s="126">
        <v>1</v>
      </c>
      <c r="AB34" s="288">
        <v>2</v>
      </c>
      <c r="AC34" s="38"/>
      <c r="AD34" s="41"/>
      <c r="AE34" s="42"/>
      <c r="AF34" s="710"/>
      <c r="AG34" s="637" t="s">
        <v>216</v>
      </c>
      <c r="AH34" s="702" t="s">
        <v>225</v>
      </c>
      <c r="AI34" s="702" t="s">
        <v>225</v>
      </c>
      <c r="AJ34" s="702" t="s">
        <v>225</v>
      </c>
      <c r="AK34" s="702" t="s">
        <v>226</v>
      </c>
      <c r="AL34" s="654" t="s">
        <v>241</v>
      </c>
      <c r="AM34" s="654" t="s">
        <v>227</v>
      </c>
      <c r="AN34" s="702">
        <v>194318</v>
      </c>
      <c r="AO34" s="702">
        <v>207625</v>
      </c>
      <c r="AP34" s="648" t="s">
        <v>228</v>
      </c>
      <c r="AQ34" s="645" t="s">
        <v>228</v>
      </c>
      <c r="AR34" s="645" t="s">
        <v>228</v>
      </c>
      <c r="AS34" s="645" t="s">
        <v>228</v>
      </c>
      <c r="AT34" s="689">
        <v>401944</v>
      </c>
      <c r="AU34" s="629"/>
    </row>
    <row r="35" spans="1:47" ht="45" customHeight="1" x14ac:dyDescent="0.25">
      <c r="A35" s="707"/>
      <c r="B35" s="657"/>
      <c r="C35" s="633"/>
      <c r="D35" s="55" t="s">
        <v>6</v>
      </c>
      <c r="E35" s="128"/>
      <c r="F35" s="126"/>
      <c r="G35" s="126"/>
      <c r="H35" s="126"/>
      <c r="I35" s="126"/>
      <c r="J35" s="126"/>
      <c r="K35" s="126"/>
      <c r="L35" s="126"/>
      <c r="M35" s="289">
        <f>+M34*$M$11/$M$10</f>
        <v>5610666.666666667</v>
      </c>
      <c r="N35" s="290">
        <f>+N34*$N$11/$N$10</f>
        <v>5482727.2727272725</v>
      </c>
      <c r="O35" s="126">
        <v>10965454.545454545</v>
      </c>
      <c r="P35" s="126"/>
      <c r="Q35" s="126"/>
      <c r="R35" s="127"/>
      <c r="S35" s="42"/>
      <c r="T35" s="42"/>
      <c r="U35" s="42"/>
      <c r="V35" s="42"/>
      <c r="W35" s="42"/>
      <c r="X35" s="42"/>
      <c r="Y35" s="42"/>
      <c r="Z35" s="289">
        <f>+Z34*$Z$11/$Z$10</f>
        <v>12780000</v>
      </c>
      <c r="AA35" s="290">
        <f>+AA34*$AA$11/$AA$10</f>
        <v>11929863.636363637</v>
      </c>
      <c r="AB35" s="126">
        <v>15906484.848484799</v>
      </c>
      <c r="AC35" s="38"/>
      <c r="AD35" s="41"/>
      <c r="AE35" s="42"/>
      <c r="AF35" s="710"/>
      <c r="AG35" s="638"/>
      <c r="AH35" s="703"/>
      <c r="AI35" s="703"/>
      <c r="AJ35" s="703"/>
      <c r="AK35" s="703"/>
      <c r="AL35" s="654"/>
      <c r="AM35" s="654"/>
      <c r="AN35" s="703"/>
      <c r="AO35" s="703"/>
      <c r="AP35" s="648"/>
      <c r="AQ35" s="646"/>
      <c r="AR35" s="646"/>
      <c r="AS35" s="646"/>
      <c r="AT35" s="690"/>
      <c r="AU35" s="629"/>
    </row>
    <row r="36" spans="1:47" ht="45" customHeight="1" x14ac:dyDescent="0.25">
      <c r="A36" s="707"/>
      <c r="B36" s="657"/>
      <c r="C36" s="633"/>
      <c r="D36" s="57" t="s">
        <v>96</v>
      </c>
      <c r="E36" s="128"/>
      <c r="F36" s="126"/>
      <c r="G36" s="126"/>
      <c r="H36" s="126"/>
      <c r="I36" s="126"/>
      <c r="J36" s="126"/>
      <c r="K36" s="126"/>
      <c r="L36" s="126"/>
      <c r="M36" s="42"/>
      <c r="N36" s="126"/>
      <c r="O36" s="126"/>
      <c r="P36" s="126"/>
      <c r="Q36" s="126"/>
      <c r="R36" s="127"/>
      <c r="S36" s="42"/>
      <c r="T36" s="42"/>
      <c r="U36" s="42"/>
      <c r="V36" s="42"/>
      <c r="W36" s="42"/>
      <c r="X36" s="42"/>
      <c r="Y36" s="42"/>
      <c r="Z36" s="42"/>
      <c r="AA36" s="126"/>
      <c r="AB36" s="288"/>
      <c r="AC36" s="38"/>
      <c r="AD36" s="41"/>
      <c r="AE36" s="42"/>
      <c r="AF36" s="710"/>
      <c r="AG36" s="638"/>
      <c r="AH36" s="703"/>
      <c r="AI36" s="703"/>
      <c r="AJ36" s="703"/>
      <c r="AK36" s="703"/>
      <c r="AL36" s="654"/>
      <c r="AM36" s="654"/>
      <c r="AN36" s="703"/>
      <c r="AO36" s="703"/>
      <c r="AP36" s="648"/>
      <c r="AQ36" s="646"/>
      <c r="AR36" s="646"/>
      <c r="AS36" s="646"/>
      <c r="AT36" s="690"/>
      <c r="AU36" s="629"/>
    </row>
    <row r="37" spans="1:47" ht="45" customHeight="1" x14ac:dyDescent="0.25">
      <c r="A37" s="707"/>
      <c r="B37" s="657"/>
      <c r="C37" s="633"/>
      <c r="D37" s="55" t="s">
        <v>7</v>
      </c>
      <c r="E37" s="128"/>
      <c r="F37" s="126"/>
      <c r="G37" s="126"/>
      <c r="H37" s="126"/>
      <c r="I37" s="126"/>
      <c r="J37" s="126"/>
      <c r="K37" s="126"/>
      <c r="L37" s="126"/>
      <c r="M37" s="42"/>
      <c r="N37" s="126"/>
      <c r="O37" s="126"/>
      <c r="P37" s="126"/>
      <c r="Q37" s="126"/>
      <c r="R37" s="127"/>
      <c r="S37" s="42"/>
      <c r="T37" s="42"/>
      <c r="U37" s="42"/>
      <c r="V37" s="42"/>
      <c r="W37" s="42"/>
      <c r="X37" s="42"/>
      <c r="Y37" s="42"/>
      <c r="Z37" s="42"/>
      <c r="AA37" s="126"/>
      <c r="AB37" s="288"/>
      <c r="AC37" s="38"/>
      <c r="AD37" s="41"/>
      <c r="AE37" s="42"/>
      <c r="AF37" s="710"/>
      <c r="AG37" s="638"/>
      <c r="AH37" s="703"/>
      <c r="AI37" s="703"/>
      <c r="AJ37" s="703"/>
      <c r="AK37" s="703"/>
      <c r="AL37" s="654"/>
      <c r="AM37" s="654"/>
      <c r="AN37" s="703"/>
      <c r="AO37" s="703"/>
      <c r="AP37" s="648"/>
      <c r="AQ37" s="646"/>
      <c r="AR37" s="646"/>
      <c r="AS37" s="646"/>
      <c r="AT37" s="690"/>
      <c r="AU37" s="629"/>
    </row>
    <row r="38" spans="1:47" ht="45" customHeight="1" x14ac:dyDescent="0.25">
      <c r="A38" s="707"/>
      <c r="B38" s="657"/>
      <c r="C38" s="633"/>
      <c r="D38" s="57" t="s">
        <v>97</v>
      </c>
      <c r="E38" s="128"/>
      <c r="F38" s="126"/>
      <c r="G38" s="126"/>
      <c r="H38" s="126"/>
      <c r="I38" s="126"/>
      <c r="J38" s="126"/>
      <c r="K38" s="126"/>
      <c r="L38" s="126"/>
      <c r="M38" s="42"/>
      <c r="N38" s="126"/>
      <c r="O38" s="126">
        <v>2</v>
      </c>
      <c r="P38" s="126"/>
      <c r="Q38" s="126"/>
      <c r="R38" s="127"/>
      <c r="S38" s="42"/>
      <c r="T38" s="42"/>
      <c r="U38" s="42"/>
      <c r="V38" s="42"/>
      <c r="W38" s="42"/>
      <c r="X38" s="42"/>
      <c r="Y38" s="42"/>
      <c r="Z38" s="42"/>
      <c r="AA38" s="126"/>
      <c r="AB38" s="126">
        <v>2</v>
      </c>
      <c r="AC38" s="38"/>
      <c r="AD38" s="41"/>
      <c r="AE38" s="42"/>
      <c r="AF38" s="710"/>
      <c r="AG38" s="638"/>
      <c r="AH38" s="703"/>
      <c r="AI38" s="703"/>
      <c r="AJ38" s="703"/>
      <c r="AK38" s="703"/>
      <c r="AL38" s="654"/>
      <c r="AM38" s="654"/>
      <c r="AN38" s="703"/>
      <c r="AO38" s="703"/>
      <c r="AP38" s="648"/>
      <c r="AQ38" s="646"/>
      <c r="AR38" s="646"/>
      <c r="AS38" s="646"/>
      <c r="AT38" s="690"/>
      <c r="AU38" s="629"/>
    </row>
    <row r="39" spans="1:47" ht="45" customHeight="1" thickBot="1" x14ac:dyDescent="0.3">
      <c r="A39" s="707"/>
      <c r="B39" s="657"/>
      <c r="C39" s="633"/>
      <c r="D39" s="56" t="s">
        <v>100</v>
      </c>
      <c r="E39" s="128"/>
      <c r="F39" s="126"/>
      <c r="G39" s="126"/>
      <c r="H39" s="126"/>
      <c r="I39" s="126"/>
      <c r="J39" s="126"/>
      <c r="K39" s="126"/>
      <c r="L39" s="126"/>
      <c r="M39" s="42"/>
      <c r="N39" s="126"/>
      <c r="O39" s="126">
        <v>10965454.545454545</v>
      </c>
      <c r="P39" s="126"/>
      <c r="Q39" s="126"/>
      <c r="R39" s="127"/>
      <c r="S39" s="42"/>
      <c r="T39" s="42"/>
      <c r="U39" s="42"/>
      <c r="V39" s="42"/>
      <c r="W39" s="42"/>
      <c r="X39" s="42"/>
      <c r="Y39" s="42"/>
      <c r="Z39" s="42"/>
      <c r="AA39" s="126"/>
      <c r="AB39" s="126">
        <v>15906484.848484848</v>
      </c>
      <c r="AC39" s="38"/>
      <c r="AD39" s="41"/>
      <c r="AE39" s="42"/>
      <c r="AF39" s="710"/>
      <c r="AG39" s="639"/>
      <c r="AH39" s="704"/>
      <c r="AI39" s="704"/>
      <c r="AJ39" s="704"/>
      <c r="AK39" s="704"/>
      <c r="AL39" s="654"/>
      <c r="AM39" s="654"/>
      <c r="AN39" s="704"/>
      <c r="AO39" s="704"/>
      <c r="AP39" s="648"/>
      <c r="AQ39" s="647"/>
      <c r="AR39" s="647"/>
      <c r="AS39" s="647"/>
      <c r="AT39" s="691"/>
      <c r="AU39" s="629"/>
    </row>
    <row r="40" spans="1:47" ht="45" customHeight="1" x14ac:dyDescent="0.25">
      <c r="A40" s="707"/>
      <c r="B40" s="657"/>
      <c r="C40" s="633" t="s">
        <v>204</v>
      </c>
      <c r="D40" s="54" t="s">
        <v>95</v>
      </c>
      <c r="E40" s="128"/>
      <c r="F40" s="126"/>
      <c r="G40" s="126"/>
      <c r="H40" s="126"/>
      <c r="I40" s="126"/>
      <c r="J40" s="126"/>
      <c r="K40" s="126"/>
      <c r="L40" s="126"/>
      <c r="M40" s="42"/>
      <c r="N40" s="126"/>
      <c r="O40" s="126"/>
      <c r="P40" s="126"/>
      <c r="Q40" s="126"/>
      <c r="R40" s="127"/>
      <c r="S40" s="42"/>
      <c r="T40" s="42"/>
      <c r="U40" s="42"/>
      <c r="V40" s="42"/>
      <c r="W40" s="42"/>
      <c r="X40" s="42"/>
      <c r="Y40" s="42"/>
      <c r="Z40" s="42"/>
      <c r="AA40" s="126"/>
      <c r="AB40" s="288"/>
      <c r="AC40" s="38"/>
      <c r="AD40" s="41"/>
      <c r="AE40" s="42"/>
      <c r="AF40" s="710"/>
      <c r="AG40" s="637" t="s">
        <v>204</v>
      </c>
      <c r="AH40" s="702" t="s">
        <v>225</v>
      </c>
      <c r="AI40" s="702" t="s">
        <v>225</v>
      </c>
      <c r="AJ40" s="702" t="s">
        <v>225</v>
      </c>
      <c r="AK40" s="702" t="s">
        <v>226</v>
      </c>
      <c r="AL40" s="654" t="s">
        <v>241</v>
      </c>
      <c r="AM40" s="654" t="s">
        <v>227</v>
      </c>
      <c r="AN40" s="702">
        <v>181364</v>
      </c>
      <c r="AO40" s="702">
        <v>191238</v>
      </c>
      <c r="AP40" s="648" t="s">
        <v>228</v>
      </c>
      <c r="AQ40" s="645" t="s">
        <v>228</v>
      </c>
      <c r="AR40" s="645" t="s">
        <v>228</v>
      </c>
      <c r="AS40" s="645" t="s">
        <v>228</v>
      </c>
      <c r="AT40" s="689">
        <v>22438</v>
      </c>
      <c r="AU40" s="629"/>
    </row>
    <row r="41" spans="1:47" ht="45" customHeight="1" x14ac:dyDescent="0.25">
      <c r="A41" s="707"/>
      <c r="B41" s="657"/>
      <c r="C41" s="633"/>
      <c r="D41" s="55" t="s">
        <v>6</v>
      </c>
      <c r="E41" s="128"/>
      <c r="F41" s="126"/>
      <c r="G41" s="126"/>
      <c r="H41" s="126"/>
      <c r="I41" s="126"/>
      <c r="J41" s="126"/>
      <c r="K41" s="126"/>
      <c r="L41" s="126"/>
      <c r="M41" s="42"/>
      <c r="N41" s="126"/>
      <c r="O41" s="126"/>
      <c r="P41" s="126"/>
      <c r="Q41" s="126"/>
      <c r="R41" s="127"/>
      <c r="S41" s="42"/>
      <c r="T41" s="42"/>
      <c r="U41" s="42"/>
      <c r="V41" s="42"/>
      <c r="W41" s="42"/>
      <c r="X41" s="42"/>
      <c r="Y41" s="42"/>
      <c r="Z41" s="42"/>
      <c r="AA41" s="126"/>
      <c r="AB41" s="288"/>
      <c r="AC41" s="38"/>
      <c r="AD41" s="41"/>
      <c r="AE41" s="42"/>
      <c r="AF41" s="710"/>
      <c r="AG41" s="638"/>
      <c r="AH41" s="703"/>
      <c r="AI41" s="703"/>
      <c r="AJ41" s="703"/>
      <c r="AK41" s="703"/>
      <c r="AL41" s="654"/>
      <c r="AM41" s="654"/>
      <c r="AN41" s="703"/>
      <c r="AO41" s="703"/>
      <c r="AP41" s="648"/>
      <c r="AQ41" s="646"/>
      <c r="AR41" s="646"/>
      <c r="AS41" s="646"/>
      <c r="AT41" s="690"/>
      <c r="AU41" s="629"/>
    </row>
    <row r="42" spans="1:47" ht="45" customHeight="1" x14ac:dyDescent="0.25">
      <c r="A42" s="707"/>
      <c r="B42" s="657"/>
      <c r="C42" s="633"/>
      <c r="D42" s="57" t="s">
        <v>96</v>
      </c>
      <c r="E42" s="128"/>
      <c r="F42" s="126"/>
      <c r="G42" s="126"/>
      <c r="H42" s="126"/>
      <c r="I42" s="126"/>
      <c r="J42" s="126"/>
      <c r="K42" s="126"/>
      <c r="L42" s="126"/>
      <c r="M42" s="42"/>
      <c r="N42" s="126"/>
      <c r="O42" s="126"/>
      <c r="P42" s="126"/>
      <c r="Q42" s="126"/>
      <c r="R42" s="127"/>
      <c r="S42" s="42"/>
      <c r="T42" s="42"/>
      <c r="U42" s="42"/>
      <c r="V42" s="42"/>
      <c r="W42" s="42"/>
      <c r="X42" s="42"/>
      <c r="Y42" s="42"/>
      <c r="Z42" s="42"/>
      <c r="AA42" s="126"/>
      <c r="AB42" s="288"/>
      <c r="AC42" s="38"/>
      <c r="AD42" s="41"/>
      <c r="AE42" s="42"/>
      <c r="AF42" s="710"/>
      <c r="AG42" s="638"/>
      <c r="AH42" s="703"/>
      <c r="AI42" s="703"/>
      <c r="AJ42" s="703"/>
      <c r="AK42" s="703"/>
      <c r="AL42" s="654"/>
      <c r="AM42" s="654"/>
      <c r="AN42" s="703"/>
      <c r="AO42" s="703"/>
      <c r="AP42" s="648"/>
      <c r="AQ42" s="646"/>
      <c r="AR42" s="646"/>
      <c r="AS42" s="646"/>
      <c r="AT42" s="690"/>
      <c r="AU42" s="629"/>
    </row>
    <row r="43" spans="1:47" ht="45" customHeight="1" x14ac:dyDescent="0.25">
      <c r="A43" s="707"/>
      <c r="B43" s="657"/>
      <c r="C43" s="633"/>
      <c r="D43" s="55" t="s">
        <v>7</v>
      </c>
      <c r="E43" s="128"/>
      <c r="F43" s="126"/>
      <c r="G43" s="126"/>
      <c r="H43" s="126"/>
      <c r="I43" s="126"/>
      <c r="J43" s="126"/>
      <c r="K43" s="126"/>
      <c r="L43" s="126"/>
      <c r="M43" s="42"/>
      <c r="N43" s="126"/>
      <c r="O43" s="126"/>
      <c r="P43" s="126"/>
      <c r="Q43" s="126"/>
      <c r="R43" s="127"/>
      <c r="S43" s="42"/>
      <c r="T43" s="42"/>
      <c r="U43" s="42"/>
      <c r="V43" s="42"/>
      <c r="W43" s="42"/>
      <c r="X43" s="42"/>
      <c r="Y43" s="42"/>
      <c r="Z43" s="42"/>
      <c r="AA43" s="126"/>
      <c r="AB43" s="288"/>
      <c r="AC43" s="38"/>
      <c r="AD43" s="41"/>
      <c r="AE43" s="42"/>
      <c r="AF43" s="710"/>
      <c r="AG43" s="638"/>
      <c r="AH43" s="703"/>
      <c r="AI43" s="703"/>
      <c r="AJ43" s="703"/>
      <c r="AK43" s="703"/>
      <c r="AL43" s="654"/>
      <c r="AM43" s="654"/>
      <c r="AN43" s="703"/>
      <c r="AO43" s="703"/>
      <c r="AP43" s="648"/>
      <c r="AQ43" s="646"/>
      <c r="AR43" s="646"/>
      <c r="AS43" s="646"/>
      <c r="AT43" s="690"/>
      <c r="AU43" s="629"/>
    </row>
    <row r="44" spans="1:47" ht="45" customHeight="1" x14ac:dyDescent="0.25">
      <c r="A44" s="707"/>
      <c r="B44" s="657"/>
      <c r="C44" s="633"/>
      <c r="D44" s="57" t="s">
        <v>97</v>
      </c>
      <c r="E44" s="128"/>
      <c r="F44" s="126"/>
      <c r="G44" s="126"/>
      <c r="H44" s="126"/>
      <c r="I44" s="126"/>
      <c r="J44" s="126"/>
      <c r="K44" s="126"/>
      <c r="L44" s="126"/>
      <c r="M44" s="42"/>
      <c r="N44" s="126"/>
      <c r="O44" s="126"/>
      <c r="P44" s="126"/>
      <c r="Q44" s="126"/>
      <c r="R44" s="127"/>
      <c r="S44" s="42"/>
      <c r="T44" s="42"/>
      <c r="U44" s="42"/>
      <c r="V44" s="42"/>
      <c r="W44" s="42"/>
      <c r="X44" s="42"/>
      <c r="Y44" s="42"/>
      <c r="Z44" s="42"/>
      <c r="AA44" s="126"/>
      <c r="AB44" s="288"/>
      <c r="AC44" s="38"/>
      <c r="AD44" s="41"/>
      <c r="AE44" s="42"/>
      <c r="AF44" s="710"/>
      <c r="AG44" s="638"/>
      <c r="AH44" s="703"/>
      <c r="AI44" s="703"/>
      <c r="AJ44" s="703"/>
      <c r="AK44" s="703"/>
      <c r="AL44" s="654"/>
      <c r="AM44" s="654"/>
      <c r="AN44" s="703"/>
      <c r="AO44" s="703"/>
      <c r="AP44" s="648"/>
      <c r="AQ44" s="646"/>
      <c r="AR44" s="646"/>
      <c r="AS44" s="646"/>
      <c r="AT44" s="690"/>
      <c r="AU44" s="629"/>
    </row>
    <row r="45" spans="1:47" ht="45" customHeight="1" thickBot="1" x14ac:dyDescent="0.3">
      <c r="A45" s="707"/>
      <c r="B45" s="657"/>
      <c r="C45" s="633"/>
      <c r="D45" s="56" t="s">
        <v>100</v>
      </c>
      <c r="E45" s="128"/>
      <c r="F45" s="126"/>
      <c r="G45" s="126"/>
      <c r="H45" s="126"/>
      <c r="I45" s="126"/>
      <c r="J45" s="126"/>
      <c r="K45" s="126"/>
      <c r="L45" s="126"/>
      <c r="M45" s="42"/>
      <c r="N45" s="126"/>
      <c r="O45" s="126"/>
      <c r="P45" s="126"/>
      <c r="Q45" s="126"/>
      <c r="R45" s="127"/>
      <c r="S45" s="42"/>
      <c r="T45" s="42"/>
      <c r="U45" s="42"/>
      <c r="V45" s="42"/>
      <c r="W45" s="42"/>
      <c r="X45" s="42"/>
      <c r="Y45" s="42"/>
      <c r="Z45" s="42"/>
      <c r="AA45" s="126"/>
      <c r="AB45" s="288"/>
      <c r="AC45" s="38"/>
      <c r="AD45" s="41"/>
      <c r="AE45" s="42"/>
      <c r="AF45" s="710"/>
      <c r="AG45" s="639"/>
      <c r="AH45" s="704"/>
      <c r="AI45" s="704"/>
      <c r="AJ45" s="704"/>
      <c r="AK45" s="704"/>
      <c r="AL45" s="654"/>
      <c r="AM45" s="654"/>
      <c r="AN45" s="704"/>
      <c r="AO45" s="704"/>
      <c r="AP45" s="648"/>
      <c r="AQ45" s="647"/>
      <c r="AR45" s="647"/>
      <c r="AS45" s="647"/>
      <c r="AT45" s="691"/>
      <c r="AU45" s="629"/>
    </row>
    <row r="46" spans="1:47" ht="45" customHeight="1" x14ac:dyDescent="0.25">
      <c r="A46" s="707"/>
      <c r="B46" s="657"/>
      <c r="C46" s="633" t="s">
        <v>212</v>
      </c>
      <c r="D46" s="54" t="s">
        <v>95</v>
      </c>
      <c r="E46" s="128"/>
      <c r="F46" s="126"/>
      <c r="G46" s="126"/>
      <c r="H46" s="126"/>
      <c r="I46" s="126"/>
      <c r="J46" s="126"/>
      <c r="K46" s="126"/>
      <c r="L46" s="126"/>
      <c r="M46" s="42"/>
      <c r="N46" s="126"/>
      <c r="O46" s="126">
        <v>1</v>
      </c>
      <c r="P46" s="126"/>
      <c r="Q46" s="126"/>
      <c r="R46" s="127"/>
      <c r="S46" s="42"/>
      <c r="T46" s="42"/>
      <c r="U46" s="42"/>
      <c r="V46" s="42"/>
      <c r="W46" s="42"/>
      <c r="X46" s="42"/>
      <c r="Y46" s="42"/>
      <c r="Z46" s="42"/>
      <c r="AA46" s="126"/>
      <c r="AB46" s="288">
        <v>1</v>
      </c>
      <c r="AC46" s="38"/>
      <c r="AD46" s="41"/>
      <c r="AE46" s="42"/>
      <c r="AF46" s="710"/>
      <c r="AG46" s="637" t="s">
        <v>212</v>
      </c>
      <c r="AH46" s="702" t="s">
        <v>225</v>
      </c>
      <c r="AI46" s="702" t="s">
        <v>225</v>
      </c>
      <c r="AJ46" s="702" t="s">
        <v>225</v>
      </c>
      <c r="AK46" s="702" t="s">
        <v>226</v>
      </c>
      <c r="AL46" s="654" t="s">
        <v>241</v>
      </c>
      <c r="AM46" s="654" t="s">
        <v>227</v>
      </c>
      <c r="AN46" s="702">
        <v>86612</v>
      </c>
      <c r="AO46" s="702">
        <v>92493</v>
      </c>
      <c r="AP46" s="648" t="s">
        <v>228</v>
      </c>
      <c r="AQ46" s="645" t="s">
        <v>228</v>
      </c>
      <c r="AR46" s="645" t="s">
        <v>228</v>
      </c>
      <c r="AS46" s="645" t="s">
        <v>228</v>
      </c>
      <c r="AT46" s="689">
        <v>179106</v>
      </c>
      <c r="AU46" s="629"/>
    </row>
    <row r="47" spans="1:47" ht="45" customHeight="1" x14ac:dyDescent="0.25">
      <c r="A47" s="707"/>
      <c r="B47" s="657"/>
      <c r="C47" s="633"/>
      <c r="D47" s="55" t="s">
        <v>6</v>
      </c>
      <c r="E47" s="128"/>
      <c r="F47" s="126"/>
      <c r="G47" s="126"/>
      <c r="H47" s="126"/>
      <c r="I47" s="126"/>
      <c r="J47" s="126"/>
      <c r="K47" s="126"/>
      <c r="L47" s="126"/>
      <c r="M47" s="42"/>
      <c r="N47" s="126"/>
      <c r="O47" s="126">
        <v>5482727.2727272725</v>
      </c>
      <c r="P47" s="126"/>
      <c r="Q47" s="126"/>
      <c r="R47" s="127"/>
      <c r="S47" s="42"/>
      <c r="T47" s="42"/>
      <c r="U47" s="42"/>
      <c r="V47" s="42"/>
      <c r="W47" s="42"/>
      <c r="X47" s="42"/>
      <c r="Y47" s="42"/>
      <c r="Z47" s="42"/>
      <c r="AA47" s="126"/>
      <c r="AB47" s="126">
        <v>7953242.4242424201</v>
      </c>
      <c r="AC47" s="38"/>
      <c r="AD47" s="41"/>
      <c r="AE47" s="42"/>
      <c r="AF47" s="710"/>
      <c r="AG47" s="638"/>
      <c r="AH47" s="703"/>
      <c r="AI47" s="703"/>
      <c r="AJ47" s="703"/>
      <c r="AK47" s="703"/>
      <c r="AL47" s="654"/>
      <c r="AM47" s="654"/>
      <c r="AN47" s="703"/>
      <c r="AO47" s="703"/>
      <c r="AP47" s="648"/>
      <c r="AQ47" s="646"/>
      <c r="AR47" s="646"/>
      <c r="AS47" s="646"/>
      <c r="AT47" s="690"/>
      <c r="AU47" s="629"/>
    </row>
    <row r="48" spans="1:47" ht="45" customHeight="1" x14ac:dyDescent="0.25">
      <c r="A48" s="707"/>
      <c r="B48" s="657"/>
      <c r="C48" s="633"/>
      <c r="D48" s="57" t="s">
        <v>96</v>
      </c>
      <c r="E48" s="128"/>
      <c r="F48" s="126"/>
      <c r="G48" s="126"/>
      <c r="H48" s="126"/>
      <c r="I48" s="126"/>
      <c r="J48" s="126"/>
      <c r="K48" s="126"/>
      <c r="L48" s="126"/>
      <c r="M48" s="42"/>
      <c r="N48" s="126"/>
      <c r="O48" s="126"/>
      <c r="P48" s="126"/>
      <c r="Q48" s="126"/>
      <c r="R48" s="127"/>
      <c r="S48" s="42"/>
      <c r="T48" s="42"/>
      <c r="U48" s="42"/>
      <c r="V48" s="42"/>
      <c r="W48" s="42"/>
      <c r="X48" s="42"/>
      <c r="Y48" s="42"/>
      <c r="Z48" s="42"/>
      <c r="AA48" s="126"/>
      <c r="AB48" s="288"/>
      <c r="AC48" s="38"/>
      <c r="AD48" s="41"/>
      <c r="AE48" s="42"/>
      <c r="AF48" s="710"/>
      <c r="AG48" s="638"/>
      <c r="AH48" s="703"/>
      <c r="AI48" s="703"/>
      <c r="AJ48" s="703"/>
      <c r="AK48" s="703"/>
      <c r="AL48" s="654"/>
      <c r="AM48" s="654"/>
      <c r="AN48" s="703"/>
      <c r="AO48" s="703"/>
      <c r="AP48" s="648"/>
      <c r="AQ48" s="646"/>
      <c r="AR48" s="646"/>
      <c r="AS48" s="646"/>
      <c r="AT48" s="690"/>
      <c r="AU48" s="629"/>
    </row>
    <row r="49" spans="1:47" ht="45" customHeight="1" x14ac:dyDescent="0.25">
      <c r="A49" s="707"/>
      <c r="B49" s="657"/>
      <c r="C49" s="633"/>
      <c r="D49" s="55" t="s">
        <v>7</v>
      </c>
      <c r="E49" s="128"/>
      <c r="F49" s="126"/>
      <c r="G49" s="126"/>
      <c r="H49" s="126"/>
      <c r="I49" s="126"/>
      <c r="J49" s="126"/>
      <c r="K49" s="126"/>
      <c r="L49" s="126"/>
      <c r="M49" s="42"/>
      <c r="N49" s="126"/>
      <c r="O49" s="126"/>
      <c r="P49" s="126"/>
      <c r="Q49" s="126"/>
      <c r="R49" s="127"/>
      <c r="S49" s="42"/>
      <c r="T49" s="42"/>
      <c r="U49" s="42"/>
      <c r="V49" s="42"/>
      <c r="W49" s="42"/>
      <c r="X49" s="42"/>
      <c r="Y49" s="42"/>
      <c r="Z49" s="42"/>
      <c r="AA49" s="126"/>
      <c r="AB49" s="288"/>
      <c r="AC49" s="38"/>
      <c r="AD49" s="41"/>
      <c r="AE49" s="42"/>
      <c r="AF49" s="710"/>
      <c r="AG49" s="638"/>
      <c r="AH49" s="703"/>
      <c r="AI49" s="703"/>
      <c r="AJ49" s="703"/>
      <c r="AK49" s="703"/>
      <c r="AL49" s="654"/>
      <c r="AM49" s="654"/>
      <c r="AN49" s="703"/>
      <c r="AO49" s="703"/>
      <c r="AP49" s="648"/>
      <c r="AQ49" s="646"/>
      <c r="AR49" s="646"/>
      <c r="AS49" s="646"/>
      <c r="AT49" s="690"/>
      <c r="AU49" s="629"/>
    </row>
    <row r="50" spans="1:47" ht="45" customHeight="1" x14ac:dyDescent="0.25">
      <c r="A50" s="707"/>
      <c r="B50" s="657"/>
      <c r="C50" s="633"/>
      <c r="D50" s="57" t="s">
        <v>97</v>
      </c>
      <c r="E50" s="128"/>
      <c r="F50" s="126"/>
      <c r="G50" s="126"/>
      <c r="H50" s="126"/>
      <c r="I50" s="126"/>
      <c r="J50" s="126"/>
      <c r="K50" s="126"/>
      <c r="L50" s="126"/>
      <c r="M50" s="42"/>
      <c r="N50" s="126"/>
      <c r="O50" s="126">
        <v>1</v>
      </c>
      <c r="P50" s="126"/>
      <c r="Q50" s="126"/>
      <c r="R50" s="127"/>
      <c r="S50" s="42"/>
      <c r="T50" s="42"/>
      <c r="U50" s="42"/>
      <c r="V50" s="42"/>
      <c r="W50" s="42"/>
      <c r="X50" s="42"/>
      <c r="Y50" s="42"/>
      <c r="Z50" s="42"/>
      <c r="AA50" s="126"/>
      <c r="AB50" s="126">
        <v>1</v>
      </c>
      <c r="AC50" s="38"/>
      <c r="AD50" s="41"/>
      <c r="AE50" s="42"/>
      <c r="AF50" s="710"/>
      <c r="AG50" s="638"/>
      <c r="AH50" s="703"/>
      <c r="AI50" s="703"/>
      <c r="AJ50" s="703"/>
      <c r="AK50" s="703"/>
      <c r="AL50" s="654"/>
      <c r="AM50" s="654"/>
      <c r="AN50" s="703"/>
      <c r="AO50" s="703"/>
      <c r="AP50" s="648"/>
      <c r="AQ50" s="646"/>
      <c r="AR50" s="646"/>
      <c r="AS50" s="646"/>
      <c r="AT50" s="690"/>
      <c r="AU50" s="629"/>
    </row>
    <row r="51" spans="1:47" ht="45" customHeight="1" thickBot="1" x14ac:dyDescent="0.3">
      <c r="A51" s="707"/>
      <c r="B51" s="657"/>
      <c r="C51" s="633"/>
      <c r="D51" s="56" t="s">
        <v>100</v>
      </c>
      <c r="E51" s="128"/>
      <c r="F51" s="126"/>
      <c r="G51" s="126"/>
      <c r="H51" s="126"/>
      <c r="I51" s="126"/>
      <c r="J51" s="126"/>
      <c r="K51" s="126"/>
      <c r="L51" s="126"/>
      <c r="M51" s="42"/>
      <c r="N51" s="126"/>
      <c r="O51" s="126">
        <v>5482727.2727272725</v>
      </c>
      <c r="P51" s="126"/>
      <c r="Q51" s="126"/>
      <c r="R51" s="127"/>
      <c r="S51" s="42"/>
      <c r="T51" s="42"/>
      <c r="U51" s="42"/>
      <c r="V51" s="42"/>
      <c r="W51" s="42"/>
      <c r="X51" s="42"/>
      <c r="Y51" s="42"/>
      <c r="Z51" s="42"/>
      <c r="AA51" s="126"/>
      <c r="AB51" s="126">
        <v>7953242.4242424238</v>
      </c>
      <c r="AC51" s="38"/>
      <c r="AD51" s="41"/>
      <c r="AE51" s="42"/>
      <c r="AF51" s="710"/>
      <c r="AG51" s="639"/>
      <c r="AH51" s="704"/>
      <c r="AI51" s="704"/>
      <c r="AJ51" s="704"/>
      <c r="AK51" s="704"/>
      <c r="AL51" s="654"/>
      <c r="AM51" s="654"/>
      <c r="AN51" s="704"/>
      <c r="AO51" s="704"/>
      <c r="AP51" s="648"/>
      <c r="AQ51" s="647"/>
      <c r="AR51" s="647"/>
      <c r="AS51" s="647"/>
      <c r="AT51" s="691"/>
      <c r="AU51" s="629"/>
    </row>
    <row r="52" spans="1:47" ht="45" customHeight="1" x14ac:dyDescent="0.25">
      <c r="A52" s="707"/>
      <c r="B52" s="657"/>
      <c r="C52" s="633" t="s">
        <v>217</v>
      </c>
      <c r="D52" s="54" t="s">
        <v>95</v>
      </c>
      <c r="E52" s="128"/>
      <c r="F52" s="126"/>
      <c r="G52" s="126"/>
      <c r="H52" s="126"/>
      <c r="I52" s="126"/>
      <c r="J52" s="126"/>
      <c r="K52" s="126"/>
      <c r="L52" s="126"/>
      <c r="M52" s="42">
        <v>2</v>
      </c>
      <c r="N52" s="126">
        <v>3</v>
      </c>
      <c r="O52" s="126">
        <v>5</v>
      </c>
      <c r="P52" s="126"/>
      <c r="Q52" s="126"/>
      <c r="R52" s="127"/>
      <c r="S52" s="42"/>
      <c r="T52" s="42"/>
      <c r="U52" s="42"/>
      <c r="V52" s="42"/>
      <c r="W52" s="42"/>
      <c r="X52" s="42"/>
      <c r="Y52" s="42"/>
      <c r="Z52" s="42">
        <v>2</v>
      </c>
      <c r="AA52" s="126">
        <v>3</v>
      </c>
      <c r="AB52" s="288">
        <v>5</v>
      </c>
      <c r="AC52" s="38"/>
      <c r="AD52" s="41"/>
      <c r="AE52" s="42"/>
      <c r="AF52" s="710"/>
      <c r="AG52" s="637" t="s">
        <v>217</v>
      </c>
      <c r="AH52" s="702" t="s">
        <v>225</v>
      </c>
      <c r="AI52" s="702" t="s">
        <v>225</v>
      </c>
      <c r="AJ52" s="702" t="s">
        <v>225</v>
      </c>
      <c r="AK52" s="702" t="s">
        <v>226</v>
      </c>
      <c r="AL52" s="654" t="s">
        <v>375</v>
      </c>
      <c r="AM52" s="654" t="s">
        <v>227</v>
      </c>
      <c r="AN52" s="702">
        <v>350318</v>
      </c>
      <c r="AO52" s="702">
        <v>376910</v>
      </c>
      <c r="AP52" s="648" t="s">
        <v>228</v>
      </c>
      <c r="AQ52" s="645" t="s">
        <v>228</v>
      </c>
      <c r="AR52" s="645" t="s">
        <v>228</v>
      </c>
      <c r="AS52" s="645" t="s">
        <v>228</v>
      </c>
      <c r="AT52" s="689">
        <v>727228</v>
      </c>
      <c r="AU52" s="629"/>
    </row>
    <row r="53" spans="1:47" ht="45" customHeight="1" x14ac:dyDescent="0.25">
      <c r="A53" s="707"/>
      <c r="B53" s="657"/>
      <c r="C53" s="633"/>
      <c r="D53" s="55" t="s">
        <v>6</v>
      </c>
      <c r="E53" s="128"/>
      <c r="F53" s="126"/>
      <c r="G53" s="126"/>
      <c r="H53" s="126"/>
      <c r="I53" s="126"/>
      <c r="J53" s="126"/>
      <c r="K53" s="126"/>
      <c r="L53" s="126"/>
      <c r="M53" s="289">
        <f>+M52*$M$11/$M$10</f>
        <v>11221333.333333334</v>
      </c>
      <c r="N53" s="290">
        <f>+N52*$N$11/$N$10</f>
        <v>16448181.818181818</v>
      </c>
      <c r="O53" s="126">
        <v>27413636.363636363</v>
      </c>
      <c r="P53" s="126"/>
      <c r="Q53" s="126"/>
      <c r="R53" s="127"/>
      <c r="S53" s="42"/>
      <c r="T53" s="42"/>
      <c r="U53" s="42"/>
      <c r="V53" s="42"/>
      <c r="W53" s="42"/>
      <c r="X53" s="42"/>
      <c r="Y53" s="42"/>
      <c r="Z53" s="289">
        <f>+Z52*$Z$11/$Z$10</f>
        <v>25560000</v>
      </c>
      <c r="AA53" s="290">
        <f>+AA52*$AA$11/$AA$10</f>
        <v>35789590.909090906</v>
      </c>
      <c r="AB53" s="126">
        <v>39766212.121212102</v>
      </c>
      <c r="AC53" s="38"/>
      <c r="AD53" s="41"/>
      <c r="AE53" s="42"/>
      <c r="AF53" s="710"/>
      <c r="AG53" s="638"/>
      <c r="AH53" s="703"/>
      <c r="AI53" s="703"/>
      <c r="AJ53" s="703"/>
      <c r="AK53" s="703"/>
      <c r="AL53" s="654"/>
      <c r="AM53" s="654"/>
      <c r="AN53" s="703"/>
      <c r="AO53" s="703"/>
      <c r="AP53" s="648"/>
      <c r="AQ53" s="646"/>
      <c r="AR53" s="646"/>
      <c r="AS53" s="646"/>
      <c r="AT53" s="690"/>
      <c r="AU53" s="629"/>
    </row>
    <row r="54" spans="1:47" ht="45" customHeight="1" x14ac:dyDescent="0.25">
      <c r="A54" s="707"/>
      <c r="B54" s="657"/>
      <c r="C54" s="633"/>
      <c r="D54" s="57" t="s">
        <v>96</v>
      </c>
      <c r="E54" s="128"/>
      <c r="F54" s="126"/>
      <c r="G54" s="126"/>
      <c r="H54" s="126"/>
      <c r="I54" s="126"/>
      <c r="J54" s="126"/>
      <c r="K54" s="126"/>
      <c r="L54" s="126"/>
      <c r="M54" s="42"/>
      <c r="N54" s="126"/>
      <c r="O54" s="126"/>
      <c r="P54" s="126"/>
      <c r="Q54" s="126"/>
      <c r="R54" s="127"/>
      <c r="S54" s="42"/>
      <c r="T54" s="42"/>
      <c r="U54" s="42"/>
      <c r="V54" s="42"/>
      <c r="W54" s="42"/>
      <c r="X54" s="42"/>
      <c r="Y54" s="42"/>
      <c r="Z54" s="42"/>
      <c r="AA54" s="126"/>
      <c r="AB54" s="288"/>
      <c r="AC54" s="38"/>
      <c r="AD54" s="41"/>
      <c r="AE54" s="42"/>
      <c r="AF54" s="710"/>
      <c r="AG54" s="638"/>
      <c r="AH54" s="703"/>
      <c r="AI54" s="703"/>
      <c r="AJ54" s="703"/>
      <c r="AK54" s="703"/>
      <c r="AL54" s="654"/>
      <c r="AM54" s="654"/>
      <c r="AN54" s="703"/>
      <c r="AO54" s="703"/>
      <c r="AP54" s="648"/>
      <c r="AQ54" s="646"/>
      <c r="AR54" s="646"/>
      <c r="AS54" s="646"/>
      <c r="AT54" s="690"/>
      <c r="AU54" s="629"/>
    </row>
    <row r="55" spans="1:47" ht="45" customHeight="1" x14ac:dyDescent="0.25">
      <c r="A55" s="707"/>
      <c r="B55" s="657"/>
      <c r="C55" s="633"/>
      <c r="D55" s="55" t="s">
        <v>7</v>
      </c>
      <c r="E55" s="128"/>
      <c r="F55" s="126"/>
      <c r="G55" s="126"/>
      <c r="H55" s="126"/>
      <c r="I55" s="126"/>
      <c r="J55" s="126"/>
      <c r="K55" s="126"/>
      <c r="L55" s="126"/>
      <c r="M55" s="42"/>
      <c r="N55" s="126"/>
      <c r="O55" s="126"/>
      <c r="P55" s="126"/>
      <c r="Q55" s="126"/>
      <c r="R55" s="127"/>
      <c r="S55" s="42"/>
      <c r="T55" s="42"/>
      <c r="U55" s="42"/>
      <c r="V55" s="42"/>
      <c r="W55" s="42"/>
      <c r="X55" s="42"/>
      <c r="Y55" s="42"/>
      <c r="Z55" s="42"/>
      <c r="AA55" s="126"/>
      <c r="AB55" s="288"/>
      <c r="AC55" s="38"/>
      <c r="AD55" s="41"/>
      <c r="AE55" s="42"/>
      <c r="AF55" s="710"/>
      <c r="AG55" s="638"/>
      <c r="AH55" s="703"/>
      <c r="AI55" s="703"/>
      <c r="AJ55" s="703"/>
      <c r="AK55" s="703"/>
      <c r="AL55" s="654"/>
      <c r="AM55" s="654"/>
      <c r="AN55" s="703"/>
      <c r="AO55" s="703"/>
      <c r="AP55" s="648"/>
      <c r="AQ55" s="646"/>
      <c r="AR55" s="646"/>
      <c r="AS55" s="646"/>
      <c r="AT55" s="690"/>
      <c r="AU55" s="629"/>
    </row>
    <row r="56" spans="1:47" ht="45" customHeight="1" x14ac:dyDescent="0.25">
      <c r="A56" s="707"/>
      <c r="B56" s="657"/>
      <c r="C56" s="633"/>
      <c r="D56" s="57" t="s">
        <v>97</v>
      </c>
      <c r="E56" s="128"/>
      <c r="F56" s="126"/>
      <c r="G56" s="126"/>
      <c r="H56" s="126"/>
      <c r="I56" s="126"/>
      <c r="J56" s="126"/>
      <c r="K56" s="126"/>
      <c r="L56" s="126"/>
      <c r="M56" s="42"/>
      <c r="N56" s="126"/>
      <c r="O56" s="126">
        <v>5</v>
      </c>
      <c r="P56" s="126"/>
      <c r="Q56" s="126"/>
      <c r="R56" s="127"/>
      <c r="S56" s="42"/>
      <c r="T56" s="42"/>
      <c r="U56" s="42"/>
      <c r="V56" s="42"/>
      <c r="W56" s="42"/>
      <c r="X56" s="42"/>
      <c r="Y56" s="42"/>
      <c r="Z56" s="42"/>
      <c r="AA56" s="126"/>
      <c r="AB56" s="126">
        <v>5</v>
      </c>
      <c r="AC56" s="38"/>
      <c r="AD56" s="41"/>
      <c r="AE56" s="42"/>
      <c r="AF56" s="710"/>
      <c r="AG56" s="638"/>
      <c r="AH56" s="703"/>
      <c r="AI56" s="703"/>
      <c r="AJ56" s="703"/>
      <c r="AK56" s="703"/>
      <c r="AL56" s="654"/>
      <c r="AM56" s="654"/>
      <c r="AN56" s="703"/>
      <c r="AO56" s="703"/>
      <c r="AP56" s="648"/>
      <c r="AQ56" s="646"/>
      <c r="AR56" s="646"/>
      <c r="AS56" s="646"/>
      <c r="AT56" s="690"/>
      <c r="AU56" s="629"/>
    </row>
    <row r="57" spans="1:47" ht="45" customHeight="1" thickBot="1" x14ac:dyDescent="0.3">
      <c r="A57" s="707"/>
      <c r="B57" s="657"/>
      <c r="C57" s="633"/>
      <c r="D57" s="56" t="s">
        <v>100</v>
      </c>
      <c r="E57" s="128"/>
      <c r="F57" s="126"/>
      <c r="G57" s="126"/>
      <c r="H57" s="126"/>
      <c r="I57" s="126"/>
      <c r="J57" s="126"/>
      <c r="K57" s="126"/>
      <c r="L57" s="126"/>
      <c r="M57" s="42"/>
      <c r="N57" s="126"/>
      <c r="O57" s="126">
        <v>27413636.363636363</v>
      </c>
      <c r="P57" s="126"/>
      <c r="Q57" s="126"/>
      <c r="R57" s="127"/>
      <c r="S57" s="42"/>
      <c r="T57" s="42"/>
      <c r="U57" s="42"/>
      <c r="V57" s="42"/>
      <c r="W57" s="42"/>
      <c r="X57" s="42"/>
      <c r="Y57" s="42"/>
      <c r="Z57" s="42"/>
      <c r="AA57" s="126"/>
      <c r="AB57" s="126">
        <v>39766212.121212125</v>
      </c>
      <c r="AC57" s="38"/>
      <c r="AD57" s="41"/>
      <c r="AE57" s="42"/>
      <c r="AF57" s="710"/>
      <c r="AG57" s="639"/>
      <c r="AH57" s="704"/>
      <c r="AI57" s="704"/>
      <c r="AJ57" s="704"/>
      <c r="AK57" s="704"/>
      <c r="AL57" s="654"/>
      <c r="AM57" s="654"/>
      <c r="AN57" s="704"/>
      <c r="AO57" s="704"/>
      <c r="AP57" s="648"/>
      <c r="AQ57" s="647"/>
      <c r="AR57" s="647"/>
      <c r="AS57" s="647"/>
      <c r="AT57" s="691"/>
      <c r="AU57" s="629"/>
    </row>
    <row r="58" spans="1:47" ht="45" customHeight="1" x14ac:dyDescent="0.25">
      <c r="A58" s="707"/>
      <c r="B58" s="657"/>
      <c r="C58" s="633" t="s">
        <v>207</v>
      </c>
      <c r="D58" s="54" t="s">
        <v>95</v>
      </c>
      <c r="E58" s="128"/>
      <c r="F58" s="126"/>
      <c r="G58" s="126"/>
      <c r="H58" s="126"/>
      <c r="I58" s="126"/>
      <c r="J58" s="126"/>
      <c r="K58" s="126"/>
      <c r="L58" s="126"/>
      <c r="M58" s="42"/>
      <c r="N58" s="126">
        <v>2</v>
      </c>
      <c r="O58" s="126">
        <v>3</v>
      </c>
      <c r="P58" s="126"/>
      <c r="Q58" s="126"/>
      <c r="R58" s="127"/>
      <c r="S58" s="42"/>
      <c r="T58" s="42"/>
      <c r="U58" s="42"/>
      <c r="V58" s="42"/>
      <c r="W58" s="42"/>
      <c r="X58" s="42"/>
      <c r="Y58" s="42"/>
      <c r="Z58" s="42"/>
      <c r="AA58" s="126">
        <v>2</v>
      </c>
      <c r="AB58" s="288">
        <v>3</v>
      </c>
      <c r="AC58" s="38"/>
      <c r="AD58" s="41"/>
      <c r="AE58" s="42"/>
      <c r="AF58" s="710"/>
      <c r="AG58" s="637" t="s">
        <v>207</v>
      </c>
      <c r="AH58" s="702" t="s">
        <v>225</v>
      </c>
      <c r="AI58" s="702" t="s">
        <v>225</v>
      </c>
      <c r="AJ58" s="702" t="s">
        <v>225</v>
      </c>
      <c r="AK58" s="702" t="s">
        <v>226</v>
      </c>
      <c r="AL58" s="654" t="s">
        <v>241</v>
      </c>
      <c r="AM58" s="654" t="s">
        <v>227</v>
      </c>
      <c r="AN58" s="702">
        <v>511137</v>
      </c>
      <c r="AO58" s="702">
        <v>556761</v>
      </c>
      <c r="AP58" s="648" t="s">
        <v>228</v>
      </c>
      <c r="AQ58" s="645" t="s">
        <v>228</v>
      </c>
      <c r="AR58" s="645" t="s">
        <v>228</v>
      </c>
      <c r="AS58" s="645" t="s">
        <v>228</v>
      </c>
      <c r="AT58" s="689">
        <v>1067898</v>
      </c>
      <c r="AU58" s="629"/>
    </row>
    <row r="59" spans="1:47" ht="45" customHeight="1" x14ac:dyDescent="0.25">
      <c r="A59" s="707"/>
      <c r="B59" s="657"/>
      <c r="C59" s="633"/>
      <c r="D59" s="55" t="s">
        <v>6</v>
      </c>
      <c r="E59" s="128"/>
      <c r="F59" s="126"/>
      <c r="G59" s="126"/>
      <c r="H59" s="126"/>
      <c r="I59" s="126"/>
      <c r="J59" s="126"/>
      <c r="K59" s="126"/>
      <c r="L59" s="126"/>
      <c r="M59" s="42"/>
      <c r="N59" s="290">
        <f>+N58*$N$11/$N$10</f>
        <v>10965454.545454545</v>
      </c>
      <c r="O59" s="126">
        <v>16448181.818181818</v>
      </c>
      <c r="P59" s="126"/>
      <c r="Q59" s="126"/>
      <c r="R59" s="127"/>
      <c r="S59" s="42"/>
      <c r="T59" s="42"/>
      <c r="U59" s="42"/>
      <c r="V59" s="42"/>
      <c r="W59" s="42"/>
      <c r="X59" s="42"/>
      <c r="Y59" s="42"/>
      <c r="Z59" s="42"/>
      <c r="AA59" s="290">
        <f>+AA58*$AA$11/$AA$10</f>
        <v>23859727.272727273</v>
      </c>
      <c r="AB59" s="126">
        <v>23859727.272727299</v>
      </c>
      <c r="AC59" s="38"/>
      <c r="AD59" s="41"/>
      <c r="AE59" s="42"/>
      <c r="AF59" s="710"/>
      <c r="AG59" s="638"/>
      <c r="AH59" s="703"/>
      <c r="AI59" s="703"/>
      <c r="AJ59" s="703"/>
      <c r="AK59" s="703"/>
      <c r="AL59" s="654"/>
      <c r="AM59" s="654"/>
      <c r="AN59" s="703"/>
      <c r="AO59" s="703"/>
      <c r="AP59" s="648"/>
      <c r="AQ59" s="646"/>
      <c r="AR59" s="646"/>
      <c r="AS59" s="646"/>
      <c r="AT59" s="690"/>
      <c r="AU59" s="629"/>
    </row>
    <row r="60" spans="1:47" ht="45" customHeight="1" x14ac:dyDescent="0.25">
      <c r="A60" s="707"/>
      <c r="B60" s="657"/>
      <c r="C60" s="633"/>
      <c r="D60" s="57" t="s">
        <v>96</v>
      </c>
      <c r="E60" s="128"/>
      <c r="F60" s="126"/>
      <c r="G60" s="126"/>
      <c r="H60" s="126"/>
      <c r="I60" s="126"/>
      <c r="J60" s="126"/>
      <c r="K60" s="126"/>
      <c r="L60" s="126"/>
      <c r="M60" s="42"/>
      <c r="N60" s="126"/>
      <c r="O60" s="126"/>
      <c r="P60" s="126"/>
      <c r="Q60" s="126"/>
      <c r="R60" s="127"/>
      <c r="S60" s="42"/>
      <c r="T60" s="42"/>
      <c r="U60" s="42"/>
      <c r="V60" s="42"/>
      <c r="W60" s="42"/>
      <c r="X60" s="42"/>
      <c r="Y60" s="42"/>
      <c r="Z60" s="42"/>
      <c r="AA60" s="126"/>
      <c r="AB60" s="288"/>
      <c r="AC60" s="38"/>
      <c r="AD60" s="41"/>
      <c r="AE60" s="42"/>
      <c r="AF60" s="710"/>
      <c r="AG60" s="638"/>
      <c r="AH60" s="703"/>
      <c r="AI60" s="703"/>
      <c r="AJ60" s="703"/>
      <c r="AK60" s="703"/>
      <c r="AL60" s="654"/>
      <c r="AM60" s="654"/>
      <c r="AN60" s="703"/>
      <c r="AO60" s="703"/>
      <c r="AP60" s="648"/>
      <c r="AQ60" s="646"/>
      <c r="AR60" s="646"/>
      <c r="AS60" s="646"/>
      <c r="AT60" s="690"/>
      <c r="AU60" s="629"/>
    </row>
    <row r="61" spans="1:47" ht="45" customHeight="1" x14ac:dyDescent="0.25">
      <c r="A61" s="707"/>
      <c r="B61" s="657"/>
      <c r="C61" s="633"/>
      <c r="D61" s="55" t="s">
        <v>7</v>
      </c>
      <c r="E61" s="128"/>
      <c r="F61" s="126"/>
      <c r="G61" s="126"/>
      <c r="H61" s="126"/>
      <c r="I61" s="126"/>
      <c r="J61" s="126"/>
      <c r="K61" s="126"/>
      <c r="L61" s="126"/>
      <c r="M61" s="42"/>
      <c r="N61" s="126"/>
      <c r="O61" s="126"/>
      <c r="P61" s="126"/>
      <c r="Q61" s="126"/>
      <c r="R61" s="127"/>
      <c r="S61" s="42"/>
      <c r="T61" s="42"/>
      <c r="U61" s="42"/>
      <c r="V61" s="42"/>
      <c r="W61" s="42"/>
      <c r="X61" s="42"/>
      <c r="Y61" s="42"/>
      <c r="Z61" s="42"/>
      <c r="AA61" s="126"/>
      <c r="AB61" s="288"/>
      <c r="AC61" s="38"/>
      <c r="AD61" s="41"/>
      <c r="AE61" s="42"/>
      <c r="AF61" s="710"/>
      <c r="AG61" s="638"/>
      <c r="AH61" s="703"/>
      <c r="AI61" s="703"/>
      <c r="AJ61" s="703"/>
      <c r="AK61" s="703"/>
      <c r="AL61" s="654"/>
      <c r="AM61" s="654"/>
      <c r="AN61" s="703"/>
      <c r="AO61" s="703"/>
      <c r="AP61" s="648"/>
      <c r="AQ61" s="646"/>
      <c r="AR61" s="646"/>
      <c r="AS61" s="646"/>
      <c r="AT61" s="690"/>
      <c r="AU61" s="629"/>
    </row>
    <row r="62" spans="1:47" ht="45" customHeight="1" x14ac:dyDescent="0.25">
      <c r="A62" s="707"/>
      <c r="B62" s="657"/>
      <c r="C62" s="633"/>
      <c r="D62" s="57" t="s">
        <v>97</v>
      </c>
      <c r="E62" s="128"/>
      <c r="F62" s="126"/>
      <c r="G62" s="126"/>
      <c r="H62" s="126"/>
      <c r="I62" s="126"/>
      <c r="J62" s="126"/>
      <c r="K62" s="126"/>
      <c r="L62" s="126"/>
      <c r="M62" s="42"/>
      <c r="N62" s="126"/>
      <c r="O62" s="126">
        <v>3</v>
      </c>
      <c r="P62" s="126"/>
      <c r="Q62" s="126"/>
      <c r="R62" s="127"/>
      <c r="S62" s="42"/>
      <c r="T62" s="42"/>
      <c r="U62" s="42"/>
      <c r="V62" s="42"/>
      <c r="W62" s="42"/>
      <c r="X62" s="42"/>
      <c r="Y62" s="42"/>
      <c r="Z62" s="42"/>
      <c r="AA62" s="126"/>
      <c r="AB62" s="126">
        <v>3</v>
      </c>
      <c r="AC62" s="38"/>
      <c r="AD62" s="41"/>
      <c r="AE62" s="42"/>
      <c r="AF62" s="710"/>
      <c r="AG62" s="638"/>
      <c r="AH62" s="703"/>
      <c r="AI62" s="703"/>
      <c r="AJ62" s="703"/>
      <c r="AK62" s="703"/>
      <c r="AL62" s="654"/>
      <c r="AM62" s="654"/>
      <c r="AN62" s="703"/>
      <c r="AO62" s="703"/>
      <c r="AP62" s="648"/>
      <c r="AQ62" s="646"/>
      <c r="AR62" s="646"/>
      <c r="AS62" s="646"/>
      <c r="AT62" s="690"/>
      <c r="AU62" s="629"/>
    </row>
    <row r="63" spans="1:47" ht="45" customHeight="1" thickBot="1" x14ac:dyDescent="0.3">
      <c r="A63" s="707"/>
      <c r="B63" s="657"/>
      <c r="C63" s="633"/>
      <c r="D63" s="56" t="s">
        <v>100</v>
      </c>
      <c r="E63" s="128"/>
      <c r="F63" s="126"/>
      <c r="G63" s="126"/>
      <c r="H63" s="126"/>
      <c r="I63" s="126"/>
      <c r="J63" s="126"/>
      <c r="K63" s="126"/>
      <c r="L63" s="126"/>
      <c r="M63" s="42"/>
      <c r="N63" s="126"/>
      <c r="O63" s="126">
        <v>16448181.818181818</v>
      </c>
      <c r="P63" s="126"/>
      <c r="Q63" s="126"/>
      <c r="R63" s="127"/>
      <c r="S63" s="42"/>
      <c r="T63" s="42"/>
      <c r="U63" s="42"/>
      <c r="V63" s="42"/>
      <c r="W63" s="42"/>
      <c r="X63" s="42"/>
      <c r="Y63" s="42"/>
      <c r="Z63" s="42"/>
      <c r="AA63" s="126"/>
      <c r="AB63" s="126">
        <v>23859727.272727273</v>
      </c>
      <c r="AC63" s="38"/>
      <c r="AD63" s="41"/>
      <c r="AE63" s="42"/>
      <c r="AF63" s="710"/>
      <c r="AG63" s="639"/>
      <c r="AH63" s="704"/>
      <c r="AI63" s="704"/>
      <c r="AJ63" s="704"/>
      <c r="AK63" s="704"/>
      <c r="AL63" s="654"/>
      <c r="AM63" s="654"/>
      <c r="AN63" s="704"/>
      <c r="AO63" s="704"/>
      <c r="AP63" s="648"/>
      <c r="AQ63" s="647"/>
      <c r="AR63" s="647"/>
      <c r="AS63" s="647"/>
      <c r="AT63" s="691"/>
      <c r="AU63" s="629"/>
    </row>
    <row r="64" spans="1:47" ht="45" customHeight="1" x14ac:dyDescent="0.25">
      <c r="A64" s="707"/>
      <c r="B64" s="657"/>
      <c r="C64" s="633" t="s">
        <v>230</v>
      </c>
      <c r="D64" s="54" t="s">
        <v>95</v>
      </c>
      <c r="E64" s="128"/>
      <c r="F64" s="126"/>
      <c r="G64" s="126"/>
      <c r="H64" s="126"/>
      <c r="I64" s="126"/>
      <c r="J64" s="126"/>
      <c r="K64" s="126"/>
      <c r="L64" s="126"/>
      <c r="M64" s="42">
        <v>1</v>
      </c>
      <c r="N64" s="126">
        <v>3</v>
      </c>
      <c r="O64" s="126">
        <v>4</v>
      </c>
      <c r="P64" s="126"/>
      <c r="Q64" s="126"/>
      <c r="R64" s="127"/>
      <c r="S64" s="42"/>
      <c r="T64" s="42"/>
      <c r="U64" s="42"/>
      <c r="V64" s="42"/>
      <c r="W64" s="42"/>
      <c r="X64" s="42"/>
      <c r="Y64" s="42"/>
      <c r="Z64" s="42">
        <v>1</v>
      </c>
      <c r="AA64" s="126">
        <v>3</v>
      </c>
      <c r="AB64" s="288">
        <v>4</v>
      </c>
      <c r="AC64" s="38"/>
      <c r="AD64" s="41"/>
      <c r="AE64" s="42"/>
      <c r="AF64" s="710"/>
      <c r="AG64" s="637" t="s">
        <v>208</v>
      </c>
      <c r="AH64" s="702" t="s">
        <v>225</v>
      </c>
      <c r="AI64" s="702" t="s">
        <v>225</v>
      </c>
      <c r="AJ64" s="702" t="s">
        <v>225</v>
      </c>
      <c r="AK64" s="702" t="s">
        <v>226</v>
      </c>
      <c r="AL64" s="654" t="s">
        <v>241</v>
      </c>
      <c r="AM64" s="654" t="s">
        <v>227</v>
      </c>
      <c r="AN64" s="654">
        <v>181876</v>
      </c>
      <c r="AO64" s="654">
        <v>201858</v>
      </c>
      <c r="AP64" s="648" t="s">
        <v>228</v>
      </c>
      <c r="AQ64" s="645" t="s">
        <v>228</v>
      </c>
      <c r="AR64" s="645" t="s">
        <v>228</v>
      </c>
      <c r="AS64" s="645" t="s">
        <v>228</v>
      </c>
      <c r="AT64" s="689">
        <v>383734</v>
      </c>
      <c r="AU64" s="629"/>
    </row>
    <row r="65" spans="1:47" ht="45" customHeight="1" x14ac:dyDescent="0.25">
      <c r="A65" s="707"/>
      <c r="B65" s="657"/>
      <c r="C65" s="633"/>
      <c r="D65" s="55" t="s">
        <v>6</v>
      </c>
      <c r="E65" s="128"/>
      <c r="F65" s="126"/>
      <c r="G65" s="126"/>
      <c r="H65" s="126"/>
      <c r="I65" s="126"/>
      <c r="J65" s="126"/>
      <c r="K65" s="126"/>
      <c r="L65" s="126"/>
      <c r="M65" s="289">
        <f>+M64*$M$11/$M$10</f>
        <v>5610666.666666667</v>
      </c>
      <c r="N65" s="290">
        <f>+N64*$N$11/$N$10</f>
        <v>16448181.818181818</v>
      </c>
      <c r="O65" s="126">
        <v>21930909.09090909</v>
      </c>
      <c r="P65" s="126"/>
      <c r="Q65" s="126"/>
      <c r="R65" s="127"/>
      <c r="S65" s="42"/>
      <c r="T65" s="42"/>
      <c r="U65" s="42"/>
      <c r="V65" s="42"/>
      <c r="W65" s="42"/>
      <c r="X65" s="42"/>
      <c r="Y65" s="42"/>
      <c r="Z65" s="289">
        <f>+Z64*$Z$11/$Z$10</f>
        <v>12780000</v>
      </c>
      <c r="AA65" s="290">
        <f>+AA64*$AA$11/$AA$10</f>
        <v>35789590.909090906</v>
      </c>
      <c r="AB65" s="126">
        <v>31812969.696969699</v>
      </c>
      <c r="AC65" s="38"/>
      <c r="AD65" s="41"/>
      <c r="AE65" s="42"/>
      <c r="AF65" s="710"/>
      <c r="AG65" s="638"/>
      <c r="AH65" s="703"/>
      <c r="AI65" s="703"/>
      <c r="AJ65" s="703"/>
      <c r="AK65" s="703"/>
      <c r="AL65" s="654"/>
      <c r="AM65" s="654"/>
      <c r="AN65" s="654"/>
      <c r="AO65" s="654"/>
      <c r="AP65" s="648"/>
      <c r="AQ65" s="646"/>
      <c r="AR65" s="646"/>
      <c r="AS65" s="646"/>
      <c r="AT65" s="690"/>
      <c r="AU65" s="629"/>
    </row>
    <row r="66" spans="1:47" ht="45" customHeight="1" x14ac:dyDescent="0.25">
      <c r="A66" s="707"/>
      <c r="B66" s="657"/>
      <c r="C66" s="633"/>
      <c r="D66" s="57" t="s">
        <v>96</v>
      </c>
      <c r="E66" s="128"/>
      <c r="F66" s="126"/>
      <c r="G66" s="126"/>
      <c r="H66" s="126"/>
      <c r="I66" s="126"/>
      <c r="J66" s="126"/>
      <c r="K66" s="126"/>
      <c r="L66" s="126"/>
      <c r="M66" s="42"/>
      <c r="N66" s="126"/>
      <c r="O66" s="126"/>
      <c r="P66" s="126"/>
      <c r="Q66" s="126"/>
      <c r="R66" s="127"/>
      <c r="S66" s="42"/>
      <c r="T66" s="42"/>
      <c r="U66" s="42"/>
      <c r="V66" s="42"/>
      <c r="W66" s="42"/>
      <c r="X66" s="42"/>
      <c r="Y66" s="42"/>
      <c r="Z66" s="42"/>
      <c r="AA66" s="126"/>
      <c r="AB66" s="288"/>
      <c r="AC66" s="38"/>
      <c r="AD66" s="41"/>
      <c r="AE66" s="42"/>
      <c r="AF66" s="710"/>
      <c r="AG66" s="638"/>
      <c r="AH66" s="703"/>
      <c r="AI66" s="703"/>
      <c r="AJ66" s="703"/>
      <c r="AK66" s="703"/>
      <c r="AL66" s="654"/>
      <c r="AM66" s="654"/>
      <c r="AN66" s="654"/>
      <c r="AO66" s="654"/>
      <c r="AP66" s="648"/>
      <c r="AQ66" s="646"/>
      <c r="AR66" s="646"/>
      <c r="AS66" s="646"/>
      <c r="AT66" s="690"/>
      <c r="AU66" s="629"/>
    </row>
    <row r="67" spans="1:47" ht="45" customHeight="1" x14ac:dyDescent="0.25">
      <c r="A67" s="707"/>
      <c r="B67" s="657"/>
      <c r="C67" s="633"/>
      <c r="D67" s="55" t="s">
        <v>7</v>
      </c>
      <c r="E67" s="128"/>
      <c r="F67" s="126"/>
      <c r="G67" s="126"/>
      <c r="H67" s="126"/>
      <c r="I67" s="126"/>
      <c r="J67" s="126"/>
      <c r="K67" s="126"/>
      <c r="L67" s="126"/>
      <c r="M67" s="42"/>
      <c r="N67" s="126"/>
      <c r="O67" s="126"/>
      <c r="P67" s="126"/>
      <c r="Q67" s="126"/>
      <c r="R67" s="127"/>
      <c r="S67" s="42"/>
      <c r="T67" s="42"/>
      <c r="U67" s="42"/>
      <c r="V67" s="42"/>
      <c r="W67" s="42"/>
      <c r="X67" s="42"/>
      <c r="Y67" s="42"/>
      <c r="Z67" s="42"/>
      <c r="AA67" s="126"/>
      <c r="AB67" s="288"/>
      <c r="AC67" s="38"/>
      <c r="AD67" s="41"/>
      <c r="AE67" s="42"/>
      <c r="AF67" s="710"/>
      <c r="AG67" s="638"/>
      <c r="AH67" s="703"/>
      <c r="AI67" s="703"/>
      <c r="AJ67" s="703"/>
      <c r="AK67" s="703"/>
      <c r="AL67" s="654"/>
      <c r="AM67" s="654"/>
      <c r="AN67" s="654"/>
      <c r="AO67" s="654"/>
      <c r="AP67" s="648"/>
      <c r="AQ67" s="646"/>
      <c r="AR67" s="646"/>
      <c r="AS67" s="646"/>
      <c r="AT67" s="690"/>
      <c r="AU67" s="629"/>
    </row>
    <row r="68" spans="1:47" ht="45" customHeight="1" x14ac:dyDescent="0.25">
      <c r="A68" s="707"/>
      <c r="B68" s="657"/>
      <c r="C68" s="633"/>
      <c r="D68" s="57" t="s">
        <v>97</v>
      </c>
      <c r="E68" s="128"/>
      <c r="F68" s="126"/>
      <c r="G68" s="126"/>
      <c r="H68" s="126"/>
      <c r="I68" s="126"/>
      <c r="J68" s="126"/>
      <c r="K68" s="126"/>
      <c r="L68" s="126"/>
      <c r="M68" s="42"/>
      <c r="N68" s="126"/>
      <c r="O68" s="126">
        <v>4</v>
      </c>
      <c r="P68" s="126"/>
      <c r="Q68" s="126"/>
      <c r="R68" s="127"/>
      <c r="S68" s="42"/>
      <c r="T68" s="42"/>
      <c r="U68" s="42"/>
      <c r="V68" s="42"/>
      <c r="W68" s="42"/>
      <c r="X68" s="42"/>
      <c r="Y68" s="42"/>
      <c r="Z68" s="42"/>
      <c r="AA68" s="126"/>
      <c r="AB68" s="288">
        <v>4</v>
      </c>
      <c r="AC68" s="38"/>
      <c r="AD68" s="41"/>
      <c r="AE68" s="42"/>
      <c r="AF68" s="710"/>
      <c r="AG68" s="638"/>
      <c r="AH68" s="703"/>
      <c r="AI68" s="703"/>
      <c r="AJ68" s="703"/>
      <c r="AK68" s="703"/>
      <c r="AL68" s="654"/>
      <c r="AM68" s="654"/>
      <c r="AN68" s="654"/>
      <c r="AO68" s="654"/>
      <c r="AP68" s="648"/>
      <c r="AQ68" s="646"/>
      <c r="AR68" s="646"/>
      <c r="AS68" s="646"/>
      <c r="AT68" s="690"/>
      <c r="AU68" s="629"/>
    </row>
    <row r="69" spans="1:47" ht="45" customHeight="1" thickBot="1" x14ac:dyDescent="0.3">
      <c r="A69" s="707"/>
      <c r="B69" s="657"/>
      <c r="C69" s="633"/>
      <c r="D69" s="56" t="s">
        <v>100</v>
      </c>
      <c r="E69" s="128"/>
      <c r="F69" s="126"/>
      <c r="G69" s="126"/>
      <c r="H69" s="126"/>
      <c r="I69" s="126"/>
      <c r="J69" s="126"/>
      <c r="K69" s="126"/>
      <c r="L69" s="126"/>
      <c r="M69" s="42"/>
      <c r="N69" s="126"/>
      <c r="O69" s="126">
        <v>21930909.09090909</v>
      </c>
      <c r="P69" s="126"/>
      <c r="Q69" s="126"/>
      <c r="R69" s="127"/>
      <c r="S69" s="42"/>
      <c r="T69" s="42"/>
      <c r="U69" s="42"/>
      <c r="V69" s="42"/>
      <c r="W69" s="42"/>
      <c r="X69" s="42"/>
      <c r="Y69" s="42"/>
      <c r="Z69" s="42"/>
      <c r="AA69" s="126"/>
      <c r="AB69" s="288">
        <v>31812969.696969695</v>
      </c>
      <c r="AC69" s="38"/>
      <c r="AD69" s="41"/>
      <c r="AE69" s="42"/>
      <c r="AF69" s="710"/>
      <c r="AG69" s="639"/>
      <c r="AH69" s="704"/>
      <c r="AI69" s="704"/>
      <c r="AJ69" s="704"/>
      <c r="AK69" s="704"/>
      <c r="AL69" s="654"/>
      <c r="AM69" s="654"/>
      <c r="AN69" s="654"/>
      <c r="AO69" s="654"/>
      <c r="AP69" s="648"/>
      <c r="AQ69" s="647"/>
      <c r="AR69" s="647"/>
      <c r="AS69" s="647"/>
      <c r="AT69" s="691"/>
      <c r="AU69" s="629"/>
    </row>
    <row r="70" spans="1:47" ht="45" customHeight="1" x14ac:dyDescent="0.25">
      <c r="A70" s="707"/>
      <c r="B70" s="657"/>
      <c r="C70" s="633" t="s">
        <v>231</v>
      </c>
      <c r="D70" s="54" t="s">
        <v>95</v>
      </c>
      <c r="E70" s="128"/>
      <c r="F70" s="126"/>
      <c r="G70" s="126"/>
      <c r="H70" s="126"/>
      <c r="I70" s="126"/>
      <c r="J70" s="126"/>
      <c r="K70" s="126"/>
      <c r="L70" s="126"/>
      <c r="M70" s="42">
        <v>1</v>
      </c>
      <c r="N70" s="126">
        <v>1</v>
      </c>
      <c r="O70" s="126">
        <v>1</v>
      </c>
      <c r="P70" s="126"/>
      <c r="Q70" s="126"/>
      <c r="R70" s="127"/>
      <c r="S70" s="42"/>
      <c r="T70" s="42"/>
      <c r="U70" s="42"/>
      <c r="V70" s="42"/>
      <c r="W70" s="42"/>
      <c r="X70" s="42"/>
      <c r="Y70" s="42"/>
      <c r="Z70" s="42">
        <v>1</v>
      </c>
      <c r="AA70" s="126">
        <v>1</v>
      </c>
      <c r="AB70" s="288">
        <v>1</v>
      </c>
      <c r="AC70" s="38"/>
      <c r="AD70" s="41"/>
      <c r="AE70" s="42"/>
      <c r="AF70" s="710"/>
      <c r="AG70" s="637" t="s">
        <v>210</v>
      </c>
      <c r="AH70" s="702" t="s">
        <v>225</v>
      </c>
      <c r="AI70" s="702" t="s">
        <v>225</v>
      </c>
      <c r="AJ70" s="702" t="s">
        <v>225</v>
      </c>
      <c r="AK70" s="702" t="s">
        <v>226</v>
      </c>
      <c r="AL70" s="654" t="s">
        <v>241</v>
      </c>
      <c r="AM70" s="654" t="s">
        <v>227</v>
      </c>
      <c r="AN70" s="702">
        <v>392164</v>
      </c>
      <c r="AO70" s="702">
        <v>439214</v>
      </c>
      <c r="AP70" s="648" t="s">
        <v>228</v>
      </c>
      <c r="AQ70" s="645" t="s">
        <v>228</v>
      </c>
      <c r="AR70" s="645" t="s">
        <v>228</v>
      </c>
      <c r="AS70" s="645" t="s">
        <v>228</v>
      </c>
      <c r="AT70" s="689">
        <v>831378</v>
      </c>
      <c r="AU70" s="629"/>
    </row>
    <row r="71" spans="1:47" ht="45" customHeight="1" x14ac:dyDescent="0.25">
      <c r="A71" s="707"/>
      <c r="B71" s="657"/>
      <c r="C71" s="633"/>
      <c r="D71" s="55" t="s">
        <v>6</v>
      </c>
      <c r="E71" s="128"/>
      <c r="F71" s="126"/>
      <c r="G71" s="126"/>
      <c r="H71" s="126"/>
      <c r="I71" s="126"/>
      <c r="J71" s="126"/>
      <c r="K71" s="126"/>
      <c r="L71" s="126"/>
      <c r="M71" s="289">
        <f>+M70*$M$11/$M$10</f>
        <v>5610666.666666667</v>
      </c>
      <c r="N71" s="290">
        <f>+N70*$N$11/$N$10</f>
        <v>5482727.2727272725</v>
      </c>
      <c r="O71" s="126">
        <v>5482727.2727272725</v>
      </c>
      <c r="P71" s="126"/>
      <c r="Q71" s="126"/>
      <c r="R71" s="127"/>
      <c r="S71" s="42"/>
      <c r="T71" s="42"/>
      <c r="U71" s="42"/>
      <c r="V71" s="42"/>
      <c r="W71" s="42"/>
      <c r="X71" s="42"/>
      <c r="Y71" s="42"/>
      <c r="Z71" s="289">
        <f>+Z70*$Z$11/$Z$10</f>
        <v>12780000</v>
      </c>
      <c r="AA71" s="290">
        <f>+AA70*$AA$11/$AA$10</f>
        <v>11929863.636363637</v>
      </c>
      <c r="AB71" s="126">
        <v>7953242.4242424201</v>
      </c>
      <c r="AC71" s="38"/>
      <c r="AD71" s="41"/>
      <c r="AE71" s="42"/>
      <c r="AF71" s="710"/>
      <c r="AG71" s="638"/>
      <c r="AH71" s="703"/>
      <c r="AI71" s="703"/>
      <c r="AJ71" s="703"/>
      <c r="AK71" s="703"/>
      <c r="AL71" s="654"/>
      <c r="AM71" s="654"/>
      <c r="AN71" s="703"/>
      <c r="AO71" s="703"/>
      <c r="AP71" s="648"/>
      <c r="AQ71" s="646"/>
      <c r="AR71" s="646"/>
      <c r="AS71" s="646"/>
      <c r="AT71" s="690"/>
      <c r="AU71" s="629"/>
    </row>
    <row r="72" spans="1:47" ht="45" customHeight="1" x14ac:dyDescent="0.25">
      <c r="A72" s="707"/>
      <c r="B72" s="657"/>
      <c r="C72" s="633"/>
      <c r="D72" s="57" t="s">
        <v>96</v>
      </c>
      <c r="E72" s="128"/>
      <c r="F72" s="126"/>
      <c r="G72" s="126"/>
      <c r="H72" s="126"/>
      <c r="I72" s="126"/>
      <c r="J72" s="126"/>
      <c r="K72" s="126"/>
      <c r="L72" s="126"/>
      <c r="M72" s="42"/>
      <c r="N72" s="126"/>
      <c r="O72" s="126"/>
      <c r="P72" s="126"/>
      <c r="Q72" s="126"/>
      <c r="R72" s="127"/>
      <c r="S72" s="42"/>
      <c r="T72" s="42"/>
      <c r="U72" s="42"/>
      <c r="V72" s="42"/>
      <c r="W72" s="42"/>
      <c r="X72" s="42"/>
      <c r="Y72" s="42"/>
      <c r="Z72" s="42"/>
      <c r="AA72" s="126"/>
      <c r="AB72" s="288"/>
      <c r="AC72" s="38"/>
      <c r="AD72" s="41"/>
      <c r="AE72" s="42"/>
      <c r="AF72" s="710"/>
      <c r="AG72" s="638"/>
      <c r="AH72" s="703"/>
      <c r="AI72" s="703"/>
      <c r="AJ72" s="703"/>
      <c r="AK72" s="703"/>
      <c r="AL72" s="654"/>
      <c r="AM72" s="654"/>
      <c r="AN72" s="703"/>
      <c r="AO72" s="703"/>
      <c r="AP72" s="648"/>
      <c r="AQ72" s="646"/>
      <c r="AR72" s="646"/>
      <c r="AS72" s="646"/>
      <c r="AT72" s="690"/>
      <c r="AU72" s="629"/>
    </row>
    <row r="73" spans="1:47" ht="45" customHeight="1" x14ac:dyDescent="0.25">
      <c r="A73" s="707"/>
      <c r="B73" s="657"/>
      <c r="C73" s="633"/>
      <c r="D73" s="55" t="s">
        <v>7</v>
      </c>
      <c r="E73" s="128"/>
      <c r="F73" s="126"/>
      <c r="G73" s="126"/>
      <c r="H73" s="126"/>
      <c r="I73" s="126"/>
      <c r="J73" s="126"/>
      <c r="K73" s="126"/>
      <c r="L73" s="126"/>
      <c r="M73" s="42"/>
      <c r="N73" s="126"/>
      <c r="O73" s="126"/>
      <c r="P73" s="126"/>
      <c r="Q73" s="126"/>
      <c r="R73" s="127"/>
      <c r="S73" s="42"/>
      <c r="T73" s="42"/>
      <c r="U73" s="42"/>
      <c r="V73" s="42"/>
      <c r="W73" s="42"/>
      <c r="X73" s="42"/>
      <c r="Y73" s="42"/>
      <c r="Z73" s="42"/>
      <c r="AA73" s="126"/>
      <c r="AB73" s="288"/>
      <c r="AC73" s="38"/>
      <c r="AD73" s="41"/>
      <c r="AE73" s="42"/>
      <c r="AF73" s="710"/>
      <c r="AG73" s="638"/>
      <c r="AH73" s="703"/>
      <c r="AI73" s="703"/>
      <c r="AJ73" s="703"/>
      <c r="AK73" s="703"/>
      <c r="AL73" s="654"/>
      <c r="AM73" s="654"/>
      <c r="AN73" s="703"/>
      <c r="AO73" s="703"/>
      <c r="AP73" s="648"/>
      <c r="AQ73" s="646"/>
      <c r="AR73" s="646"/>
      <c r="AS73" s="646"/>
      <c r="AT73" s="690"/>
      <c r="AU73" s="629"/>
    </row>
    <row r="74" spans="1:47" ht="45" customHeight="1" x14ac:dyDescent="0.25">
      <c r="A74" s="707"/>
      <c r="B74" s="657"/>
      <c r="C74" s="633"/>
      <c r="D74" s="57" t="s">
        <v>97</v>
      </c>
      <c r="E74" s="128"/>
      <c r="F74" s="126"/>
      <c r="G74" s="126"/>
      <c r="H74" s="126"/>
      <c r="I74" s="126"/>
      <c r="J74" s="126"/>
      <c r="K74" s="126"/>
      <c r="L74" s="126"/>
      <c r="M74" s="42"/>
      <c r="N74" s="126"/>
      <c r="O74" s="126">
        <v>1</v>
      </c>
      <c r="P74" s="126"/>
      <c r="Q74" s="126"/>
      <c r="R74" s="127"/>
      <c r="S74" s="42"/>
      <c r="T74" s="42"/>
      <c r="U74" s="42"/>
      <c r="V74" s="42"/>
      <c r="W74" s="42"/>
      <c r="X74" s="42"/>
      <c r="Y74" s="42"/>
      <c r="Z74" s="42"/>
      <c r="AA74" s="126"/>
      <c r="AB74" s="126">
        <v>1</v>
      </c>
      <c r="AC74" s="38"/>
      <c r="AD74" s="41"/>
      <c r="AE74" s="42"/>
      <c r="AF74" s="710"/>
      <c r="AG74" s="638"/>
      <c r="AH74" s="703"/>
      <c r="AI74" s="703"/>
      <c r="AJ74" s="703"/>
      <c r="AK74" s="703"/>
      <c r="AL74" s="654"/>
      <c r="AM74" s="654"/>
      <c r="AN74" s="703"/>
      <c r="AO74" s="703"/>
      <c r="AP74" s="648"/>
      <c r="AQ74" s="646"/>
      <c r="AR74" s="646"/>
      <c r="AS74" s="646"/>
      <c r="AT74" s="690"/>
      <c r="AU74" s="629"/>
    </row>
    <row r="75" spans="1:47" ht="45" customHeight="1" thickBot="1" x14ac:dyDescent="0.3">
      <c r="A75" s="707"/>
      <c r="B75" s="657"/>
      <c r="C75" s="633"/>
      <c r="D75" s="56" t="s">
        <v>100</v>
      </c>
      <c r="E75" s="128"/>
      <c r="F75" s="126"/>
      <c r="G75" s="126"/>
      <c r="H75" s="126"/>
      <c r="I75" s="126"/>
      <c r="J75" s="126"/>
      <c r="K75" s="126"/>
      <c r="L75" s="126"/>
      <c r="M75" s="42"/>
      <c r="N75" s="126"/>
      <c r="O75" s="126">
        <v>5482727.2727272725</v>
      </c>
      <c r="P75" s="126"/>
      <c r="Q75" s="126"/>
      <c r="R75" s="127"/>
      <c r="S75" s="42"/>
      <c r="T75" s="42"/>
      <c r="U75" s="42"/>
      <c r="V75" s="42"/>
      <c r="W75" s="42"/>
      <c r="X75" s="42"/>
      <c r="Y75" s="42"/>
      <c r="Z75" s="42"/>
      <c r="AA75" s="126"/>
      <c r="AB75" s="126">
        <v>7953242.4242424238</v>
      </c>
      <c r="AC75" s="38"/>
      <c r="AD75" s="41"/>
      <c r="AE75" s="42"/>
      <c r="AF75" s="710"/>
      <c r="AG75" s="639"/>
      <c r="AH75" s="704"/>
      <c r="AI75" s="704"/>
      <c r="AJ75" s="704"/>
      <c r="AK75" s="704"/>
      <c r="AL75" s="654"/>
      <c r="AM75" s="654"/>
      <c r="AN75" s="704"/>
      <c r="AO75" s="704"/>
      <c r="AP75" s="648"/>
      <c r="AQ75" s="647"/>
      <c r="AR75" s="647"/>
      <c r="AS75" s="647"/>
      <c r="AT75" s="691"/>
      <c r="AU75" s="629"/>
    </row>
    <row r="76" spans="1:47" ht="45" customHeight="1" x14ac:dyDescent="0.25">
      <c r="A76" s="707"/>
      <c r="B76" s="657"/>
      <c r="C76" s="633" t="s">
        <v>218</v>
      </c>
      <c r="D76" s="54" t="s">
        <v>95</v>
      </c>
      <c r="E76" s="128"/>
      <c r="F76" s="126"/>
      <c r="G76" s="126"/>
      <c r="H76" s="126"/>
      <c r="I76" s="126"/>
      <c r="J76" s="126"/>
      <c r="K76" s="126"/>
      <c r="L76" s="126"/>
      <c r="M76" s="42">
        <v>1</v>
      </c>
      <c r="N76" s="126">
        <v>3</v>
      </c>
      <c r="O76" s="126">
        <v>4</v>
      </c>
      <c r="P76" s="126"/>
      <c r="Q76" s="126"/>
      <c r="R76" s="127"/>
      <c r="S76" s="42"/>
      <c r="T76" s="42"/>
      <c r="U76" s="42"/>
      <c r="V76" s="42"/>
      <c r="W76" s="42"/>
      <c r="X76" s="42"/>
      <c r="Y76" s="42"/>
      <c r="Z76" s="42">
        <v>1</v>
      </c>
      <c r="AA76" s="126">
        <v>3</v>
      </c>
      <c r="AB76" s="288">
        <v>4</v>
      </c>
      <c r="AC76" s="38"/>
      <c r="AD76" s="41"/>
      <c r="AE76" s="42"/>
      <c r="AF76" s="710"/>
      <c r="AG76" s="637" t="s">
        <v>218</v>
      </c>
      <c r="AH76" s="702" t="s">
        <v>225</v>
      </c>
      <c r="AI76" s="702" t="s">
        <v>225</v>
      </c>
      <c r="AJ76" s="702" t="s">
        <v>225</v>
      </c>
      <c r="AK76" s="702" t="s">
        <v>226</v>
      </c>
      <c r="AL76" s="654" t="s">
        <v>241</v>
      </c>
      <c r="AM76" s="654" t="s">
        <v>227</v>
      </c>
      <c r="AN76" s="702">
        <v>572451</v>
      </c>
      <c r="AO76" s="702">
        <v>643445</v>
      </c>
      <c r="AP76" s="648" t="s">
        <v>228</v>
      </c>
      <c r="AQ76" s="645" t="s">
        <v>228</v>
      </c>
      <c r="AR76" s="645" t="s">
        <v>228</v>
      </c>
      <c r="AS76" s="645" t="s">
        <v>228</v>
      </c>
      <c r="AT76" s="689">
        <v>1215896</v>
      </c>
      <c r="AU76" s="629"/>
    </row>
    <row r="77" spans="1:47" ht="45" customHeight="1" x14ac:dyDescent="0.25">
      <c r="A77" s="707"/>
      <c r="B77" s="657"/>
      <c r="C77" s="633"/>
      <c r="D77" s="55" t="s">
        <v>6</v>
      </c>
      <c r="E77" s="128"/>
      <c r="F77" s="126"/>
      <c r="G77" s="126"/>
      <c r="H77" s="126"/>
      <c r="I77" s="126"/>
      <c r="J77" s="126"/>
      <c r="K77" s="126"/>
      <c r="L77" s="126"/>
      <c r="M77" s="289">
        <f>+M76*$M$11/$M$10</f>
        <v>5610666.666666667</v>
      </c>
      <c r="N77" s="290">
        <f>+N76*$N$11/$N$10</f>
        <v>16448181.818181818</v>
      </c>
      <c r="O77" s="126">
        <v>21930909.090909101</v>
      </c>
      <c r="P77" s="126"/>
      <c r="Q77" s="126"/>
      <c r="R77" s="127"/>
      <c r="S77" s="42"/>
      <c r="T77" s="42"/>
      <c r="U77" s="42"/>
      <c r="V77" s="42"/>
      <c r="W77" s="42"/>
      <c r="X77" s="42"/>
      <c r="Y77" s="42"/>
      <c r="Z77" s="289">
        <f>+Z76*$Z$11/$Z$10</f>
        <v>12780000</v>
      </c>
      <c r="AA77" s="290">
        <f>+AA76*$AA$11/$AA$10</f>
        <v>35789590.909090906</v>
      </c>
      <c r="AB77" s="126">
        <v>31812969.696969699</v>
      </c>
      <c r="AC77" s="38"/>
      <c r="AD77" s="41"/>
      <c r="AE77" s="42"/>
      <c r="AF77" s="710"/>
      <c r="AG77" s="638"/>
      <c r="AH77" s="703"/>
      <c r="AI77" s="703"/>
      <c r="AJ77" s="703"/>
      <c r="AK77" s="703"/>
      <c r="AL77" s="654"/>
      <c r="AM77" s="654"/>
      <c r="AN77" s="703"/>
      <c r="AO77" s="703"/>
      <c r="AP77" s="648"/>
      <c r="AQ77" s="646"/>
      <c r="AR77" s="646"/>
      <c r="AS77" s="646"/>
      <c r="AT77" s="690"/>
      <c r="AU77" s="629"/>
    </row>
    <row r="78" spans="1:47" ht="45" customHeight="1" x14ac:dyDescent="0.25">
      <c r="A78" s="707"/>
      <c r="B78" s="657"/>
      <c r="C78" s="633"/>
      <c r="D78" s="57" t="s">
        <v>96</v>
      </c>
      <c r="E78" s="128"/>
      <c r="F78" s="126"/>
      <c r="G78" s="126"/>
      <c r="H78" s="126"/>
      <c r="I78" s="126"/>
      <c r="J78" s="126"/>
      <c r="K78" s="126"/>
      <c r="L78" s="126"/>
      <c r="M78" s="42"/>
      <c r="N78" s="126"/>
      <c r="O78" s="126"/>
      <c r="P78" s="126"/>
      <c r="Q78" s="126"/>
      <c r="R78" s="127"/>
      <c r="S78" s="42"/>
      <c r="T78" s="42"/>
      <c r="U78" s="42"/>
      <c r="V78" s="42"/>
      <c r="W78" s="42"/>
      <c r="X78" s="42"/>
      <c r="Y78" s="42"/>
      <c r="Z78" s="42"/>
      <c r="AA78" s="126"/>
      <c r="AB78" s="288"/>
      <c r="AC78" s="38"/>
      <c r="AD78" s="41"/>
      <c r="AE78" s="42"/>
      <c r="AF78" s="710"/>
      <c r="AG78" s="638"/>
      <c r="AH78" s="703"/>
      <c r="AI78" s="703"/>
      <c r="AJ78" s="703"/>
      <c r="AK78" s="703"/>
      <c r="AL78" s="654"/>
      <c r="AM78" s="654"/>
      <c r="AN78" s="703"/>
      <c r="AO78" s="703"/>
      <c r="AP78" s="648"/>
      <c r="AQ78" s="646"/>
      <c r="AR78" s="646"/>
      <c r="AS78" s="646"/>
      <c r="AT78" s="690"/>
      <c r="AU78" s="629"/>
    </row>
    <row r="79" spans="1:47" ht="45" customHeight="1" x14ac:dyDescent="0.25">
      <c r="A79" s="707"/>
      <c r="B79" s="657"/>
      <c r="C79" s="633"/>
      <c r="D79" s="55" t="s">
        <v>7</v>
      </c>
      <c r="E79" s="128"/>
      <c r="F79" s="126"/>
      <c r="G79" s="126"/>
      <c r="H79" s="126"/>
      <c r="I79" s="126"/>
      <c r="J79" s="126"/>
      <c r="K79" s="126"/>
      <c r="L79" s="126"/>
      <c r="M79" s="42"/>
      <c r="N79" s="126"/>
      <c r="O79" s="126"/>
      <c r="P79" s="126"/>
      <c r="Q79" s="126"/>
      <c r="R79" s="127"/>
      <c r="S79" s="42"/>
      <c r="T79" s="42"/>
      <c r="U79" s="42"/>
      <c r="V79" s="42"/>
      <c r="W79" s="42"/>
      <c r="X79" s="42"/>
      <c r="Y79" s="42"/>
      <c r="Z79" s="42"/>
      <c r="AA79" s="126"/>
      <c r="AB79" s="288"/>
      <c r="AC79" s="38"/>
      <c r="AD79" s="41"/>
      <c r="AE79" s="42"/>
      <c r="AF79" s="710"/>
      <c r="AG79" s="638"/>
      <c r="AH79" s="703"/>
      <c r="AI79" s="703"/>
      <c r="AJ79" s="703"/>
      <c r="AK79" s="703"/>
      <c r="AL79" s="654"/>
      <c r="AM79" s="654"/>
      <c r="AN79" s="703"/>
      <c r="AO79" s="703"/>
      <c r="AP79" s="648"/>
      <c r="AQ79" s="646"/>
      <c r="AR79" s="646"/>
      <c r="AS79" s="646"/>
      <c r="AT79" s="690"/>
      <c r="AU79" s="629"/>
    </row>
    <row r="80" spans="1:47" ht="45" customHeight="1" x14ac:dyDescent="0.25">
      <c r="A80" s="707"/>
      <c r="B80" s="657"/>
      <c r="C80" s="633"/>
      <c r="D80" s="57" t="s">
        <v>97</v>
      </c>
      <c r="E80" s="128"/>
      <c r="F80" s="126"/>
      <c r="G80" s="126"/>
      <c r="H80" s="126"/>
      <c r="I80" s="126"/>
      <c r="J80" s="126"/>
      <c r="K80" s="126"/>
      <c r="L80" s="126"/>
      <c r="M80" s="42"/>
      <c r="N80" s="126"/>
      <c r="O80" s="126">
        <v>4</v>
      </c>
      <c r="P80" s="126"/>
      <c r="Q80" s="126"/>
      <c r="R80" s="127"/>
      <c r="S80" s="42"/>
      <c r="T80" s="42"/>
      <c r="U80" s="42"/>
      <c r="V80" s="42"/>
      <c r="W80" s="42"/>
      <c r="X80" s="42"/>
      <c r="Y80" s="42"/>
      <c r="Z80" s="42"/>
      <c r="AA80" s="126"/>
      <c r="AB80" s="126">
        <v>4</v>
      </c>
      <c r="AC80" s="38"/>
      <c r="AD80" s="41"/>
      <c r="AE80" s="42"/>
      <c r="AF80" s="710"/>
      <c r="AG80" s="638"/>
      <c r="AH80" s="703"/>
      <c r="AI80" s="703"/>
      <c r="AJ80" s="703"/>
      <c r="AK80" s="703"/>
      <c r="AL80" s="654"/>
      <c r="AM80" s="654"/>
      <c r="AN80" s="703"/>
      <c r="AO80" s="703"/>
      <c r="AP80" s="648"/>
      <c r="AQ80" s="646"/>
      <c r="AR80" s="646"/>
      <c r="AS80" s="646"/>
      <c r="AT80" s="690"/>
      <c r="AU80" s="629"/>
    </row>
    <row r="81" spans="1:47" ht="45" customHeight="1" thickBot="1" x14ac:dyDescent="0.3">
      <c r="A81" s="707"/>
      <c r="B81" s="657"/>
      <c r="C81" s="633"/>
      <c r="D81" s="56" t="s">
        <v>100</v>
      </c>
      <c r="E81" s="128"/>
      <c r="F81" s="126"/>
      <c r="G81" s="126"/>
      <c r="H81" s="126"/>
      <c r="I81" s="126"/>
      <c r="J81" s="126"/>
      <c r="K81" s="126"/>
      <c r="L81" s="126"/>
      <c r="M81" s="42"/>
      <c r="N81" s="126"/>
      <c r="O81" s="126">
        <v>21930909.09090909</v>
      </c>
      <c r="P81" s="126"/>
      <c r="Q81" s="126"/>
      <c r="R81" s="127"/>
      <c r="S81" s="42"/>
      <c r="T81" s="42"/>
      <c r="U81" s="42"/>
      <c r="V81" s="42"/>
      <c r="W81" s="42"/>
      <c r="X81" s="42"/>
      <c r="Y81" s="42"/>
      <c r="Z81" s="42"/>
      <c r="AA81" s="126"/>
      <c r="AB81" s="126">
        <v>31812969.696969695</v>
      </c>
      <c r="AC81" s="38"/>
      <c r="AD81" s="41"/>
      <c r="AE81" s="42"/>
      <c r="AF81" s="710"/>
      <c r="AG81" s="639"/>
      <c r="AH81" s="704"/>
      <c r="AI81" s="704"/>
      <c r="AJ81" s="704"/>
      <c r="AK81" s="704"/>
      <c r="AL81" s="654"/>
      <c r="AM81" s="654"/>
      <c r="AN81" s="704"/>
      <c r="AO81" s="704"/>
      <c r="AP81" s="648"/>
      <c r="AQ81" s="647"/>
      <c r="AR81" s="647"/>
      <c r="AS81" s="647"/>
      <c r="AT81" s="691"/>
      <c r="AU81" s="629"/>
    </row>
    <row r="82" spans="1:47" ht="45" customHeight="1" x14ac:dyDescent="0.25">
      <c r="A82" s="707"/>
      <c r="B82" s="657"/>
      <c r="C82" s="633" t="s">
        <v>219</v>
      </c>
      <c r="D82" s="54" t="s">
        <v>95</v>
      </c>
      <c r="E82" s="128"/>
      <c r="F82" s="126"/>
      <c r="G82" s="126"/>
      <c r="H82" s="126"/>
      <c r="I82" s="126"/>
      <c r="J82" s="126"/>
      <c r="K82" s="126"/>
      <c r="L82" s="126"/>
      <c r="M82" s="42"/>
      <c r="N82" s="126">
        <v>1</v>
      </c>
      <c r="O82" s="126">
        <v>1</v>
      </c>
      <c r="P82" s="126"/>
      <c r="Q82" s="126"/>
      <c r="R82" s="127"/>
      <c r="S82" s="42"/>
      <c r="T82" s="42"/>
      <c r="U82" s="42"/>
      <c r="V82" s="42"/>
      <c r="W82" s="42"/>
      <c r="X82" s="42"/>
      <c r="Y82" s="42"/>
      <c r="Z82" s="42"/>
      <c r="AA82" s="126">
        <v>1</v>
      </c>
      <c r="AB82" s="288">
        <v>1</v>
      </c>
      <c r="AC82" s="38"/>
      <c r="AD82" s="41"/>
      <c r="AE82" s="42"/>
      <c r="AF82" s="710"/>
      <c r="AG82" s="637" t="s">
        <v>219</v>
      </c>
      <c r="AH82" s="702" t="s">
        <v>225</v>
      </c>
      <c r="AI82" s="702" t="s">
        <v>225</v>
      </c>
      <c r="AJ82" s="702" t="s">
        <v>225</v>
      </c>
      <c r="AK82" s="702" t="s">
        <v>226</v>
      </c>
      <c r="AL82" s="654" t="s">
        <v>241</v>
      </c>
      <c r="AM82" s="654" t="s">
        <v>227</v>
      </c>
      <c r="AN82" s="702">
        <v>64519</v>
      </c>
      <c r="AO82" s="702">
        <v>72507</v>
      </c>
      <c r="AP82" s="648" t="s">
        <v>228</v>
      </c>
      <c r="AQ82" s="645" t="s">
        <v>228</v>
      </c>
      <c r="AR82" s="645" t="s">
        <v>228</v>
      </c>
      <c r="AS82" s="645" t="s">
        <v>228</v>
      </c>
      <c r="AT82" s="689">
        <v>137026</v>
      </c>
      <c r="AU82" s="629"/>
    </row>
    <row r="83" spans="1:47" ht="45" customHeight="1" x14ac:dyDescent="0.25">
      <c r="A83" s="707"/>
      <c r="B83" s="657"/>
      <c r="C83" s="633"/>
      <c r="D83" s="55" t="s">
        <v>6</v>
      </c>
      <c r="E83" s="128"/>
      <c r="F83" s="126"/>
      <c r="G83" s="126"/>
      <c r="H83" s="126"/>
      <c r="I83" s="126"/>
      <c r="J83" s="126"/>
      <c r="K83" s="126"/>
      <c r="L83" s="126"/>
      <c r="M83" s="42"/>
      <c r="N83" s="290">
        <f>+N82*$N$11/$N$10</f>
        <v>5482727.2727272725</v>
      </c>
      <c r="O83" s="126">
        <v>5482727.2727272725</v>
      </c>
      <c r="P83" s="126"/>
      <c r="Q83" s="126"/>
      <c r="R83" s="127"/>
      <c r="S83" s="42"/>
      <c r="T83" s="42"/>
      <c r="U83" s="42"/>
      <c r="V83" s="42"/>
      <c r="W83" s="42"/>
      <c r="X83" s="42"/>
      <c r="Y83" s="42"/>
      <c r="Z83" s="42"/>
      <c r="AA83" s="290">
        <f>+AA82*$AA$11/$AA$10</f>
        <v>11929863.636363637</v>
      </c>
      <c r="AB83" s="126">
        <v>7953242.4242424201</v>
      </c>
      <c r="AC83" s="38"/>
      <c r="AD83" s="41"/>
      <c r="AE83" s="42"/>
      <c r="AF83" s="710"/>
      <c r="AG83" s="638"/>
      <c r="AH83" s="703"/>
      <c r="AI83" s="703"/>
      <c r="AJ83" s="703"/>
      <c r="AK83" s="703"/>
      <c r="AL83" s="654"/>
      <c r="AM83" s="654"/>
      <c r="AN83" s="703"/>
      <c r="AO83" s="703"/>
      <c r="AP83" s="648"/>
      <c r="AQ83" s="646"/>
      <c r="AR83" s="646"/>
      <c r="AS83" s="646"/>
      <c r="AT83" s="690"/>
      <c r="AU83" s="629"/>
    </row>
    <row r="84" spans="1:47" ht="45" customHeight="1" x14ac:dyDescent="0.25">
      <c r="A84" s="707"/>
      <c r="B84" s="657"/>
      <c r="C84" s="633"/>
      <c r="D84" s="57" t="s">
        <v>96</v>
      </c>
      <c r="E84" s="128"/>
      <c r="F84" s="126"/>
      <c r="G84" s="126"/>
      <c r="H84" s="126"/>
      <c r="I84" s="126"/>
      <c r="J84" s="126"/>
      <c r="K84" s="126"/>
      <c r="L84" s="126"/>
      <c r="M84" s="42"/>
      <c r="N84" s="126"/>
      <c r="O84" s="126"/>
      <c r="P84" s="126"/>
      <c r="Q84" s="126"/>
      <c r="R84" s="127"/>
      <c r="S84" s="42"/>
      <c r="T84" s="42"/>
      <c r="U84" s="42"/>
      <c r="V84" s="42"/>
      <c r="W84" s="42"/>
      <c r="X84" s="42"/>
      <c r="Y84" s="42"/>
      <c r="Z84" s="42"/>
      <c r="AA84" s="126"/>
      <c r="AB84" s="288"/>
      <c r="AC84" s="38"/>
      <c r="AD84" s="41"/>
      <c r="AE84" s="42"/>
      <c r="AF84" s="710"/>
      <c r="AG84" s="638"/>
      <c r="AH84" s="703"/>
      <c r="AI84" s="703"/>
      <c r="AJ84" s="703"/>
      <c r="AK84" s="703"/>
      <c r="AL84" s="654"/>
      <c r="AM84" s="654"/>
      <c r="AN84" s="703"/>
      <c r="AO84" s="703"/>
      <c r="AP84" s="648"/>
      <c r="AQ84" s="646"/>
      <c r="AR84" s="646"/>
      <c r="AS84" s="646"/>
      <c r="AT84" s="690"/>
      <c r="AU84" s="629"/>
    </row>
    <row r="85" spans="1:47" ht="45" customHeight="1" x14ac:dyDescent="0.25">
      <c r="A85" s="707"/>
      <c r="B85" s="657"/>
      <c r="C85" s="633"/>
      <c r="D85" s="55" t="s">
        <v>7</v>
      </c>
      <c r="E85" s="128"/>
      <c r="F85" s="126"/>
      <c r="G85" s="126"/>
      <c r="H85" s="126"/>
      <c r="I85" s="126"/>
      <c r="J85" s="126"/>
      <c r="K85" s="126"/>
      <c r="L85" s="126"/>
      <c r="M85" s="42"/>
      <c r="N85" s="126"/>
      <c r="O85" s="126"/>
      <c r="P85" s="126"/>
      <c r="Q85" s="126"/>
      <c r="R85" s="127"/>
      <c r="S85" s="42"/>
      <c r="T85" s="42"/>
      <c r="U85" s="42"/>
      <c r="V85" s="42"/>
      <c r="W85" s="42"/>
      <c r="X85" s="42"/>
      <c r="Y85" s="42"/>
      <c r="Z85" s="42"/>
      <c r="AA85" s="126"/>
      <c r="AB85" s="288"/>
      <c r="AC85" s="38"/>
      <c r="AD85" s="41"/>
      <c r="AE85" s="42"/>
      <c r="AF85" s="710"/>
      <c r="AG85" s="638"/>
      <c r="AH85" s="703"/>
      <c r="AI85" s="703"/>
      <c r="AJ85" s="703"/>
      <c r="AK85" s="703"/>
      <c r="AL85" s="654"/>
      <c r="AM85" s="654"/>
      <c r="AN85" s="703"/>
      <c r="AO85" s="703"/>
      <c r="AP85" s="648"/>
      <c r="AQ85" s="646"/>
      <c r="AR85" s="646"/>
      <c r="AS85" s="646"/>
      <c r="AT85" s="690"/>
      <c r="AU85" s="629"/>
    </row>
    <row r="86" spans="1:47" ht="45" customHeight="1" x14ac:dyDescent="0.25">
      <c r="A86" s="707"/>
      <c r="B86" s="657"/>
      <c r="C86" s="633"/>
      <c r="D86" s="57" t="s">
        <v>97</v>
      </c>
      <c r="E86" s="128"/>
      <c r="F86" s="126"/>
      <c r="G86" s="126"/>
      <c r="H86" s="126"/>
      <c r="I86" s="126"/>
      <c r="J86" s="126"/>
      <c r="K86" s="126"/>
      <c r="L86" s="126"/>
      <c r="M86" s="42"/>
      <c r="N86" s="126"/>
      <c r="O86" s="126">
        <v>1</v>
      </c>
      <c r="P86" s="126"/>
      <c r="Q86" s="126"/>
      <c r="R86" s="127"/>
      <c r="S86" s="42"/>
      <c r="T86" s="42"/>
      <c r="U86" s="42"/>
      <c r="V86" s="42"/>
      <c r="W86" s="42"/>
      <c r="X86" s="42"/>
      <c r="Y86" s="42"/>
      <c r="Z86" s="42"/>
      <c r="AA86" s="126"/>
      <c r="AB86" s="126">
        <v>1</v>
      </c>
      <c r="AC86" s="38"/>
      <c r="AD86" s="41"/>
      <c r="AE86" s="42"/>
      <c r="AF86" s="710"/>
      <c r="AG86" s="638"/>
      <c r="AH86" s="703"/>
      <c r="AI86" s="703"/>
      <c r="AJ86" s="703"/>
      <c r="AK86" s="703"/>
      <c r="AL86" s="654"/>
      <c r="AM86" s="654"/>
      <c r="AN86" s="703"/>
      <c r="AO86" s="703"/>
      <c r="AP86" s="648"/>
      <c r="AQ86" s="646"/>
      <c r="AR86" s="646"/>
      <c r="AS86" s="646"/>
      <c r="AT86" s="690"/>
      <c r="AU86" s="629"/>
    </row>
    <row r="87" spans="1:47" ht="45" customHeight="1" thickBot="1" x14ac:dyDescent="0.3">
      <c r="A87" s="707"/>
      <c r="B87" s="657"/>
      <c r="C87" s="633"/>
      <c r="D87" s="56" t="s">
        <v>100</v>
      </c>
      <c r="E87" s="128"/>
      <c r="F87" s="126"/>
      <c r="G87" s="126"/>
      <c r="H87" s="126"/>
      <c r="I87" s="126"/>
      <c r="J87" s="126"/>
      <c r="K87" s="126"/>
      <c r="L87" s="126"/>
      <c r="M87" s="42"/>
      <c r="N87" s="126"/>
      <c r="O87" s="126">
        <v>5482727.2727272725</v>
      </c>
      <c r="P87" s="126"/>
      <c r="Q87" s="126"/>
      <c r="R87" s="127"/>
      <c r="S87" s="42"/>
      <c r="T87" s="42"/>
      <c r="U87" s="42"/>
      <c r="V87" s="42"/>
      <c r="W87" s="42"/>
      <c r="X87" s="42"/>
      <c r="Y87" s="42"/>
      <c r="Z87" s="42"/>
      <c r="AA87" s="126"/>
      <c r="AB87" s="126">
        <v>7953242.4242424238</v>
      </c>
      <c r="AC87" s="38"/>
      <c r="AD87" s="41"/>
      <c r="AE87" s="42"/>
      <c r="AF87" s="710"/>
      <c r="AG87" s="639"/>
      <c r="AH87" s="704"/>
      <c r="AI87" s="704"/>
      <c r="AJ87" s="704"/>
      <c r="AK87" s="704"/>
      <c r="AL87" s="654"/>
      <c r="AM87" s="654"/>
      <c r="AN87" s="704"/>
      <c r="AO87" s="704"/>
      <c r="AP87" s="648"/>
      <c r="AQ87" s="647"/>
      <c r="AR87" s="647"/>
      <c r="AS87" s="647"/>
      <c r="AT87" s="691"/>
      <c r="AU87" s="629"/>
    </row>
    <row r="88" spans="1:47" ht="45" customHeight="1" x14ac:dyDescent="0.25">
      <c r="A88" s="707"/>
      <c r="B88" s="657"/>
      <c r="C88" s="633" t="s">
        <v>220</v>
      </c>
      <c r="D88" s="54" t="s">
        <v>95</v>
      </c>
      <c r="E88" s="128"/>
      <c r="F88" s="126"/>
      <c r="G88" s="126"/>
      <c r="H88" s="126"/>
      <c r="I88" s="126"/>
      <c r="J88" s="126"/>
      <c r="K88" s="126"/>
      <c r="L88" s="126"/>
      <c r="M88" s="42"/>
      <c r="N88" s="126"/>
      <c r="O88" s="126"/>
      <c r="P88" s="126"/>
      <c r="Q88" s="126"/>
      <c r="R88" s="127"/>
      <c r="S88" s="42"/>
      <c r="T88" s="42"/>
      <c r="U88" s="42"/>
      <c r="V88" s="42"/>
      <c r="W88" s="42"/>
      <c r="X88" s="42"/>
      <c r="Y88" s="42"/>
      <c r="Z88" s="42"/>
      <c r="AA88" s="126"/>
      <c r="AB88" s="288"/>
      <c r="AC88" s="38"/>
      <c r="AD88" s="41"/>
      <c r="AE88" s="42"/>
      <c r="AF88" s="710"/>
      <c r="AG88" s="637" t="s">
        <v>220</v>
      </c>
      <c r="AH88" s="702" t="s">
        <v>225</v>
      </c>
      <c r="AI88" s="702" t="s">
        <v>225</v>
      </c>
      <c r="AJ88" s="702" t="s">
        <v>225</v>
      </c>
      <c r="AK88" s="702" t="s">
        <v>226</v>
      </c>
      <c r="AL88" s="654" t="s">
        <v>241</v>
      </c>
      <c r="AM88" s="654" t="s">
        <v>227</v>
      </c>
      <c r="AN88" s="702">
        <v>70844</v>
      </c>
      <c r="AO88" s="702">
        <v>80573</v>
      </c>
      <c r="AP88" s="648" t="s">
        <v>228</v>
      </c>
      <c r="AQ88" s="645" t="s">
        <v>228</v>
      </c>
      <c r="AR88" s="645" t="s">
        <v>228</v>
      </c>
      <c r="AS88" s="645" t="s">
        <v>228</v>
      </c>
      <c r="AT88" s="689">
        <v>140135</v>
      </c>
      <c r="AU88" s="629"/>
    </row>
    <row r="89" spans="1:47" ht="45" customHeight="1" x14ac:dyDescent="0.25">
      <c r="A89" s="707"/>
      <c r="B89" s="657"/>
      <c r="C89" s="633"/>
      <c r="D89" s="55" t="s">
        <v>6</v>
      </c>
      <c r="E89" s="128"/>
      <c r="F89" s="126"/>
      <c r="G89" s="126"/>
      <c r="H89" s="126"/>
      <c r="I89" s="126"/>
      <c r="J89" s="126"/>
      <c r="K89" s="126"/>
      <c r="L89" s="126"/>
      <c r="M89" s="42"/>
      <c r="N89" s="126"/>
      <c r="O89" s="126"/>
      <c r="P89" s="126"/>
      <c r="Q89" s="126"/>
      <c r="R89" s="127"/>
      <c r="S89" s="42"/>
      <c r="T89" s="42"/>
      <c r="U89" s="42"/>
      <c r="V89" s="42"/>
      <c r="W89" s="42"/>
      <c r="X89" s="42"/>
      <c r="Y89" s="42"/>
      <c r="Z89" s="42"/>
      <c r="AA89" s="126"/>
      <c r="AB89" s="288"/>
      <c r="AC89" s="38"/>
      <c r="AD89" s="41"/>
      <c r="AE89" s="42"/>
      <c r="AF89" s="710"/>
      <c r="AG89" s="638"/>
      <c r="AH89" s="703"/>
      <c r="AI89" s="703"/>
      <c r="AJ89" s="703"/>
      <c r="AK89" s="703"/>
      <c r="AL89" s="654"/>
      <c r="AM89" s="654"/>
      <c r="AN89" s="703"/>
      <c r="AO89" s="703"/>
      <c r="AP89" s="648"/>
      <c r="AQ89" s="646"/>
      <c r="AR89" s="646"/>
      <c r="AS89" s="646"/>
      <c r="AT89" s="690"/>
      <c r="AU89" s="629"/>
    </row>
    <row r="90" spans="1:47" ht="45" customHeight="1" x14ac:dyDescent="0.25">
      <c r="A90" s="707"/>
      <c r="B90" s="657"/>
      <c r="C90" s="633"/>
      <c r="D90" s="57" t="s">
        <v>96</v>
      </c>
      <c r="E90" s="128"/>
      <c r="F90" s="126"/>
      <c r="G90" s="126"/>
      <c r="H90" s="126"/>
      <c r="I90" s="126"/>
      <c r="J90" s="126"/>
      <c r="K90" s="126"/>
      <c r="L90" s="126"/>
      <c r="M90" s="42"/>
      <c r="N90" s="126"/>
      <c r="O90" s="126"/>
      <c r="P90" s="126"/>
      <c r="Q90" s="126"/>
      <c r="R90" s="127"/>
      <c r="S90" s="42"/>
      <c r="T90" s="42"/>
      <c r="U90" s="42"/>
      <c r="V90" s="42"/>
      <c r="W90" s="42"/>
      <c r="X90" s="42"/>
      <c r="Y90" s="42"/>
      <c r="Z90" s="42"/>
      <c r="AA90" s="126"/>
      <c r="AB90" s="288"/>
      <c r="AC90" s="38"/>
      <c r="AD90" s="41"/>
      <c r="AE90" s="42"/>
      <c r="AF90" s="710"/>
      <c r="AG90" s="638"/>
      <c r="AH90" s="703"/>
      <c r="AI90" s="703"/>
      <c r="AJ90" s="703"/>
      <c r="AK90" s="703"/>
      <c r="AL90" s="654"/>
      <c r="AM90" s="654"/>
      <c r="AN90" s="703"/>
      <c r="AO90" s="703"/>
      <c r="AP90" s="648"/>
      <c r="AQ90" s="646"/>
      <c r="AR90" s="646"/>
      <c r="AS90" s="646"/>
      <c r="AT90" s="690"/>
      <c r="AU90" s="629"/>
    </row>
    <row r="91" spans="1:47" ht="45" customHeight="1" x14ac:dyDescent="0.25">
      <c r="A91" s="707"/>
      <c r="B91" s="657"/>
      <c r="C91" s="633"/>
      <c r="D91" s="55" t="s">
        <v>7</v>
      </c>
      <c r="E91" s="128"/>
      <c r="F91" s="126"/>
      <c r="G91" s="126"/>
      <c r="H91" s="126"/>
      <c r="I91" s="126"/>
      <c r="J91" s="126"/>
      <c r="K91" s="126"/>
      <c r="L91" s="126"/>
      <c r="M91" s="42"/>
      <c r="N91" s="126"/>
      <c r="O91" s="126"/>
      <c r="P91" s="126"/>
      <c r="Q91" s="126"/>
      <c r="R91" s="127"/>
      <c r="S91" s="42"/>
      <c r="T91" s="42"/>
      <c r="U91" s="42"/>
      <c r="V91" s="42"/>
      <c r="W91" s="42"/>
      <c r="X91" s="42"/>
      <c r="Y91" s="42"/>
      <c r="Z91" s="42"/>
      <c r="AA91" s="126"/>
      <c r="AB91" s="288"/>
      <c r="AC91" s="38"/>
      <c r="AD91" s="41"/>
      <c r="AE91" s="42"/>
      <c r="AF91" s="710"/>
      <c r="AG91" s="638"/>
      <c r="AH91" s="703"/>
      <c r="AI91" s="703"/>
      <c r="AJ91" s="703"/>
      <c r="AK91" s="703"/>
      <c r="AL91" s="654"/>
      <c r="AM91" s="654"/>
      <c r="AN91" s="703"/>
      <c r="AO91" s="703"/>
      <c r="AP91" s="648"/>
      <c r="AQ91" s="646"/>
      <c r="AR91" s="646"/>
      <c r="AS91" s="646"/>
      <c r="AT91" s="690"/>
      <c r="AU91" s="629"/>
    </row>
    <row r="92" spans="1:47" ht="45" customHeight="1" x14ac:dyDescent="0.25">
      <c r="A92" s="707"/>
      <c r="B92" s="657"/>
      <c r="C92" s="633"/>
      <c r="D92" s="57" t="s">
        <v>97</v>
      </c>
      <c r="E92" s="128"/>
      <c r="F92" s="126"/>
      <c r="G92" s="126"/>
      <c r="H92" s="126"/>
      <c r="I92" s="126"/>
      <c r="J92" s="126"/>
      <c r="K92" s="126"/>
      <c r="L92" s="126"/>
      <c r="M92" s="42"/>
      <c r="N92" s="126"/>
      <c r="O92" s="126">
        <v>0</v>
      </c>
      <c r="P92" s="126"/>
      <c r="Q92" s="126"/>
      <c r="R92" s="127"/>
      <c r="S92" s="42"/>
      <c r="T92" s="42"/>
      <c r="U92" s="42"/>
      <c r="V92" s="42"/>
      <c r="W92" s="42"/>
      <c r="X92" s="42"/>
      <c r="Y92" s="42"/>
      <c r="Z92" s="42"/>
      <c r="AA92" s="126"/>
      <c r="AB92" s="288"/>
      <c r="AC92" s="38"/>
      <c r="AD92" s="41"/>
      <c r="AE92" s="42"/>
      <c r="AF92" s="710"/>
      <c r="AG92" s="638"/>
      <c r="AH92" s="703"/>
      <c r="AI92" s="703"/>
      <c r="AJ92" s="703"/>
      <c r="AK92" s="703"/>
      <c r="AL92" s="654"/>
      <c r="AM92" s="654"/>
      <c r="AN92" s="703"/>
      <c r="AO92" s="703"/>
      <c r="AP92" s="648"/>
      <c r="AQ92" s="646"/>
      <c r="AR92" s="646"/>
      <c r="AS92" s="646"/>
      <c r="AT92" s="690"/>
      <c r="AU92" s="629"/>
    </row>
    <row r="93" spans="1:47" ht="45" customHeight="1" thickBot="1" x14ac:dyDescent="0.3">
      <c r="A93" s="707"/>
      <c r="B93" s="657"/>
      <c r="C93" s="633"/>
      <c r="D93" s="56" t="s">
        <v>100</v>
      </c>
      <c r="E93" s="128"/>
      <c r="F93" s="126"/>
      <c r="G93" s="126"/>
      <c r="H93" s="126"/>
      <c r="I93" s="126"/>
      <c r="J93" s="126"/>
      <c r="K93" s="126"/>
      <c r="L93" s="126"/>
      <c r="M93" s="42"/>
      <c r="N93" s="126"/>
      <c r="O93" s="126">
        <v>0</v>
      </c>
      <c r="P93" s="126"/>
      <c r="Q93" s="126"/>
      <c r="R93" s="127"/>
      <c r="S93" s="42"/>
      <c r="T93" s="42"/>
      <c r="U93" s="42"/>
      <c r="V93" s="42"/>
      <c r="W93" s="42"/>
      <c r="X93" s="42"/>
      <c r="Y93" s="42"/>
      <c r="Z93" s="42"/>
      <c r="AA93" s="126"/>
      <c r="AB93" s="288"/>
      <c r="AC93" s="38"/>
      <c r="AD93" s="41"/>
      <c r="AE93" s="42"/>
      <c r="AF93" s="710"/>
      <c r="AG93" s="639"/>
      <c r="AH93" s="704"/>
      <c r="AI93" s="704"/>
      <c r="AJ93" s="704"/>
      <c r="AK93" s="704"/>
      <c r="AL93" s="654"/>
      <c r="AM93" s="654"/>
      <c r="AN93" s="704"/>
      <c r="AO93" s="704"/>
      <c r="AP93" s="648"/>
      <c r="AQ93" s="647"/>
      <c r="AR93" s="647"/>
      <c r="AS93" s="647"/>
      <c r="AT93" s="691"/>
      <c r="AU93" s="629"/>
    </row>
    <row r="94" spans="1:47" ht="45" customHeight="1" x14ac:dyDescent="0.25">
      <c r="A94" s="707"/>
      <c r="B94" s="657"/>
      <c r="C94" s="633" t="s">
        <v>209</v>
      </c>
      <c r="D94" s="54" t="s">
        <v>95</v>
      </c>
      <c r="E94" s="128"/>
      <c r="F94" s="126"/>
      <c r="G94" s="126"/>
      <c r="H94" s="126"/>
      <c r="I94" s="126"/>
      <c r="J94" s="126"/>
      <c r="K94" s="126"/>
      <c r="L94" s="126"/>
      <c r="M94" s="42"/>
      <c r="N94" s="126">
        <v>1</v>
      </c>
      <c r="O94" s="126">
        <v>1</v>
      </c>
      <c r="P94" s="126"/>
      <c r="Q94" s="126"/>
      <c r="R94" s="127"/>
      <c r="S94" s="42"/>
      <c r="T94" s="42"/>
      <c r="U94" s="42"/>
      <c r="V94" s="42"/>
      <c r="W94" s="42"/>
      <c r="X94" s="42"/>
      <c r="Y94" s="42"/>
      <c r="Z94" s="42"/>
      <c r="AA94" s="126">
        <v>1</v>
      </c>
      <c r="AB94" s="288">
        <v>1</v>
      </c>
      <c r="AC94" s="38"/>
      <c r="AD94" s="41"/>
      <c r="AE94" s="42"/>
      <c r="AF94" s="710"/>
      <c r="AG94" s="637" t="s">
        <v>209</v>
      </c>
      <c r="AH94" s="702" t="s">
        <v>225</v>
      </c>
      <c r="AI94" s="702" t="s">
        <v>225</v>
      </c>
      <c r="AJ94" s="702" t="s">
        <v>225</v>
      </c>
      <c r="AK94" s="702" t="s">
        <v>226</v>
      </c>
      <c r="AL94" s="654" t="s">
        <v>241</v>
      </c>
      <c r="AM94" s="654" t="s">
        <v>227</v>
      </c>
      <c r="AN94" s="702">
        <v>37102</v>
      </c>
      <c r="AO94" s="702">
        <v>38674</v>
      </c>
      <c r="AP94" s="648" t="s">
        <v>228</v>
      </c>
      <c r="AQ94" s="645" t="s">
        <v>228</v>
      </c>
      <c r="AR94" s="645" t="s">
        <v>228</v>
      </c>
      <c r="AS94" s="645" t="s">
        <v>228</v>
      </c>
      <c r="AT94" s="689">
        <v>75776</v>
      </c>
      <c r="AU94" s="629"/>
    </row>
    <row r="95" spans="1:47" ht="45" customHeight="1" x14ac:dyDescent="0.25">
      <c r="A95" s="707"/>
      <c r="B95" s="657"/>
      <c r="C95" s="633"/>
      <c r="D95" s="55" t="s">
        <v>6</v>
      </c>
      <c r="E95" s="128"/>
      <c r="F95" s="126"/>
      <c r="G95" s="126"/>
      <c r="H95" s="126"/>
      <c r="I95" s="126"/>
      <c r="J95" s="126"/>
      <c r="K95" s="126"/>
      <c r="L95" s="126"/>
      <c r="M95" s="42"/>
      <c r="N95" s="290">
        <f>+N94*$N$11/$N$10</f>
        <v>5482727.2727272725</v>
      </c>
      <c r="O95" s="126">
        <v>5482727.2727272725</v>
      </c>
      <c r="P95" s="126"/>
      <c r="Q95" s="126"/>
      <c r="R95" s="127"/>
      <c r="S95" s="42"/>
      <c r="T95" s="42"/>
      <c r="U95" s="42"/>
      <c r="V95" s="42"/>
      <c r="W95" s="42"/>
      <c r="X95" s="42"/>
      <c r="Y95" s="42"/>
      <c r="Z95" s="42"/>
      <c r="AA95" s="290">
        <f>+AA94*$AA$11/$AA$10</f>
        <v>11929863.636363637</v>
      </c>
      <c r="AB95" s="126">
        <v>7953242.4242424238</v>
      </c>
      <c r="AC95" s="38"/>
      <c r="AD95" s="41"/>
      <c r="AE95" s="42"/>
      <c r="AF95" s="710"/>
      <c r="AG95" s="638"/>
      <c r="AH95" s="703"/>
      <c r="AI95" s="703"/>
      <c r="AJ95" s="703"/>
      <c r="AK95" s="703"/>
      <c r="AL95" s="654"/>
      <c r="AM95" s="654"/>
      <c r="AN95" s="703"/>
      <c r="AO95" s="703"/>
      <c r="AP95" s="648"/>
      <c r="AQ95" s="646"/>
      <c r="AR95" s="646"/>
      <c r="AS95" s="646"/>
      <c r="AT95" s="690"/>
      <c r="AU95" s="629"/>
    </row>
    <row r="96" spans="1:47" ht="45" customHeight="1" x14ac:dyDescent="0.25">
      <c r="A96" s="707"/>
      <c r="B96" s="657"/>
      <c r="C96" s="633"/>
      <c r="D96" s="57" t="s">
        <v>96</v>
      </c>
      <c r="E96" s="128"/>
      <c r="F96" s="126"/>
      <c r="G96" s="126"/>
      <c r="H96" s="126"/>
      <c r="I96" s="126"/>
      <c r="J96" s="126"/>
      <c r="K96" s="126"/>
      <c r="L96" s="126"/>
      <c r="M96" s="42"/>
      <c r="N96" s="126"/>
      <c r="O96" s="126"/>
      <c r="P96" s="126"/>
      <c r="Q96" s="126"/>
      <c r="R96" s="127"/>
      <c r="S96" s="42"/>
      <c r="T96" s="42"/>
      <c r="U96" s="42"/>
      <c r="V96" s="42"/>
      <c r="W96" s="42"/>
      <c r="X96" s="42"/>
      <c r="Y96" s="42"/>
      <c r="Z96" s="42"/>
      <c r="AA96" s="126"/>
      <c r="AB96" s="288"/>
      <c r="AC96" s="38"/>
      <c r="AD96" s="41"/>
      <c r="AE96" s="42"/>
      <c r="AF96" s="710"/>
      <c r="AG96" s="638"/>
      <c r="AH96" s="703"/>
      <c r="AI96" s="703"/>
      <c r="AJ96" s="703"/>
      <c r="AK96" s="703"/>
      <c r="AL96" s="654"/>
      <c r="AM96" s="654"/>
      <c r="AN96" s="703"/>
      <c r="AO96" s="703"/>
      <c r="AP96" s="648"/>
      <c r="AQ96" s="646"/>
      <c r="AR96" s="646"/>
      <c r="AS96" s="646"/>
      <c r="AT96" s="690"/>
      <c r="AU96" s="629"/>
    </row>
    <row r="97" spans="1:47" ht="45" customHeight="1" x14ac:dyDescent="0.25">
      <c r="A97" s="707"/>
      <c r="B97" s="657"/>
      <c r="C97" s="633"/>
      <c r="D97" s="55" t="s">
        <v>7</v>
      </c>
      <c r="E97" s="128"/>
      <c r="F97" s="126"/>
      <c r="G97" s="126"/>
      <c r="H97" s="126"/>
      <c r="I97" s="126"/>
      <c r="J97" s="126"/>
      <c r="K97" s="126"/>
      <c r="L97" s="126"/>
      <c r="M97" s="42"/>
      <c r="N97" s="126"/>
      <c r="O97" s="126"/>
      <c r="P97" s="126"/>
      <c r="Q97" s="126"/>
      <c r="R97" s="127"/>
      <c r="S97" s="42"/>
      <c r="T97" s="42"/>
      <c r="U97" s="42"/>
      <c r="V97" s="42"/>
      <c r="W97" s="42"/>
      <c r="X97" s="42"/>
      <c r="Y97" s="42"/>
      <c r="Z97" s="42"/>
      <c r="AA97" s="126"/>
      <c r="AB97" s="288"/>
      <c r="AC97" s="38"/>
      <c r="AD97" s="41"/>
      <c r="AE97" s="42"/>
      <c r="AF97" s="710"/>
      <c r="AG97" s="638"/>
      <c r="AH97" s="703"/>
      <c r="AI97" s="703"/>
      <c r="AJ97" s="703"/>
      <c r="AK97" s="703"/>
      <c r="AL97" s="654"/>
      <c r="AM97" s="654"/>
      <c r="AN97" s="703"/>
      <c r="AO97" s="703"/>
      <c r="AP97" s="648"/>
      <c r="AQ97" s="646"/>
      <c r="AR97" s="646"/>
      <c r="AS97" s="646"/>
      <c r="AT97" s="690"/>
      <c r="AU97" s="629"/>
    </row>
    <row r="98" spans="1:47" ht="45" customHeight="1" x14ac:dyDescent="0.25">
      <c r="A98" s="707"/>
      <c r="B98" s="657"/>
      <c r="C98" s="633"/>
      <c r="D98" s="57" t="s">
        <v>97</v>
      </c>
      <c r="E98" s="128"/>
      <c r="F98" s="126"/>
      <c r="G98" s="126"/>
      <c r="H98" s="126"/>
      <c r="I98" s="126"/>
      <c r="J98" s="126"/>
      <c r="K98" s="126"/>
      <c r="L98" s="126"/>
      <c r="M98" s="42"/>
      <c r="N98" s="126"/>
      <c r="O98" s="126">
        <v>1</v>
      </c>
      <c r="P98" s="126"/>
      <c r="Q98" s="126"/>
      <c r="R98" s="127"/>
      <c r="S98" s="42"/>
      <c r="T98" s="42"/>
      <c r="U98" s="42"/>
      <c r="V98" s="42"/>
      <c r="W98" s="42"/>
      <c r="X98" s="42"/>
      <c r="Y98" s="42"/>
      <c r="Z98" s="42"/>
      <c r="AA98" s="126"/>
      <c r="AB98" s="126">
        <v>1</v>
      </c>
      <c r="AC98" s="38"/>
      <c r="AD98" s="41"/>
      <c r="AE98" s="42"/>
      <c r="AF98" s="710"/>
      <c r="AG98" s="638"/>
      <c r="AH98" s="703"/>
      <c r="AI98" s="703"/>
      <c r="AJ98" s="703"/>
      <c r="AK98" s="703"/>
      <c r="AL98" s="654"/>
      <c r="AM98" s="654"/>
      <c r="AN98" s="703"/>
      <c r="AO98" s="703"/>
      <c r="AP98" s="648"/>
      <c r="AQ98" s="646"/>
      <c r="AR98" s="646"/>
      <c r="AS98" s="646"/>
      <c r="AT98" s="690"/>
      <c r="AU98" s="629"/>
    </row>
    <row r="99" spans="1:47" ht="45" customHeight="1" thickBot="1" x14ac:dyDescent="0.3">
      <c r="A99" s="707"/>
      <c r="B99" s="657"/>
      <c r="C99" s="633"/>
      <c r="D99" s="56" t="s">
        <v>100</v>
      </c>
      <c r="E99" s="128"/>
      <c r="F99" s="126"/>
      <c r="G99" s="126"/>
      <c r="H99" s="126"/>
      <c r="I99" s="126"/>
      <c r="J99" s="126"/>
      <c r="K99" s="126"/>
      <c r="L99" s="126"/>
      <c r="M99" s="42"/>
      <c r="N99" s="126"/>
      <c r="O99" s="126">
        <v>5482727.2727272725</v>
      </c>
      <c r="P99" s="126"/>
      <c r="Q99" s="126"/>
      <c r="R99" s="127"/>
      <c r="S99" s="42"/>
      <c r="T99" s="42"/>
      <c r="U99" s="42"/>
      <c r="V99" s="42"/>
      <c r="W99" s="42"/>
      <c r="X99" s="42"/>
      <c r="Y99" s="42"/>
      <c r="Z99" s="42"/>
      <c r="AA99" s="126"/>
      <c r="AB99" s="126">
        <v>7953242.4242424238</v>
      </c>
      <c r="AC99" s="38"/>
      <c r="AD99" s="41"/>
      <c r="AE99" s="42"/>
      <c r="AF99" s="710"/>
      <c r="AG99" s="639"/>
      <c r="AH99" s="704"/>
      <c r="AI99" s="704"/>
      <c r="AJ99" s="704"/>
      <c r="AK99" s="704"/>
      <c r="AL99" s="654"/>
      <c r="AM99" s="654"/>
      <c r="AN99" s="704"/>
      <c r="AO99" s="704"/>
      <c r="AP99" s="648"/>
      <c r="AQ99" s="647"/>
      <c r="AR99" s="647"/>
      <c r="AS99" s="647"/>
      <c r="AT99" s="691"/>
      <c r="AU99" s="629"/>
    </row>
    <row r="100" spans="1:47" ht="45" customHeight="1" x14ac:dyDescent="0.25">
      <c r="A100" s="707"/>
      <c r="B100" s="657"/>
      <c r="C100" s="633" t="s">
        <v>222</v>
      </c>
      <c r="D100" s="54" t="s">
        <v>95</v>
      </c>
      <c r="E100" s="128"/>
      <c r="F100" s="126"/>
      <c r="G100" s="126"/>
      <c r="H100" s="126"/>
      <c r="I100" s="126"/>
      <c r="J100" s="126"/>
      <c r="K100" s="126"/>
      <c r="L100" s="126"/>
      <c r="M100" s="42"/>
      <c r="N100" s="126"/>
      <c r="O100" s="126"/>
      <c r="P100" s="126"/>
      <c r="Q100" s="126"/>
      <c r="R100" s="127"/>
      <c r="S100" s="42"/>
      <c r="T100" s="42"/>
      <c r="U100" s="42"/>
      <c r="V100" s="42"/>
      <c r="W100" s="42"/>
      <c r="X100" s="42"/>
      <c r="Y100" s="42"/>
      <c r="Z100" s="42"/>
      <c r="AA100" s="126"/>
      <c r="AB100" s="288"/>
      <c r="AC100" s="38"/>
      <c r="AD100" s="41"/>
      <c r="AE100" s="42"/>
      <c r="AF100" s="710"/>
      <c r="AG100" s="637" t="s">
        <v>222</v>
      </c>
      <c r="AH100" s="702" t="s">
        <v>225</v>
      </c>
      <c r="AI100" s="702" t="s">
        <v>225</v>
      </c>
      <c r="AJ100" s="702" t="s">
        <v>225</v>
      </c>
      <c r="AK100" s="702" t="s">
        <v>226</v>
      </c>
      <c r="AL100" s="654" t="s">
        <v>241</v>
      </c>
      <c r="AM100" s="654" t="s">
        <v>227</v>
      </c>
      <c r="AN100" s="702">
        <v>39611</v>
      </c>
      <c r="AO100" s="702">
        <v>43209</v>
      </c>
      <c r="AP100" s="648" t="s">
        <v>228</v>
      </c>
      <c r="AQ100" s="645" t="s">
        <v>228</v>
      </c>
      <c r="AR100" s="645" t="s">
        <v>228</v>
      </c>
      <c r="AS100" s="645" t="s">
        <v>228</v>
      </c>
      <c r="AT100" s="689">
        <v>109254</v>
      </c>
      <c r="AU100" s="629"/>
    </row>
    <row r="101" spans="1:47" ht="45" customHeight="1" x14ac:dyDescent="0.25">
      <c r="A101" s="707"/>
      <c r="B101" s="657"/>
      <c r="C101" s="633"/>
      <c r="D101" s="55" t="s">
        <v>6</v>
      </c>
      <c r="E101" s="128"/>
      <c r="F101" s="126"/>
      <c r="G101" s="126"/>
      <c r="H101" s="126"/>
      <c r="I101" s="126"/>
      <c r="J101" s="126"/>
      <c r="K101" s="126"/>
      <c r="L101" s="126"/>
      <c r="M101" s="42"/>
      <c r="N101" s="126"/>
      <c r="O101" s="126"/>
      <c r="P101" s="126"/>
      <c r="Q101" s="126"/>
      <c r="R101" s="127"/>
      <c r="S101" s="42"/>
      <c r="T101" s="42"/>
      <c r="U101" s="42"/>
      <c r="V101" s="42"/>
      <c r="W101" s="42"/>
      <c r="X101" s="42"/>
      <c r="Y101" s="42"/>
      <c r="Z101" s="42"/>
      <c r="AA101" s="126"/>
      <c r="AB101" s="288"/>
      <c r="AC101" s="38"/>
      <c r="AD101" s="41"/>
      <c r="AE101" s="42"/>
      <c r="AF101" s="710"/>
      <c r="AG101" s="638"/>
      <c r="AH101" s="703"/>
      <c r="AI101" s="703"/>
      <c r="AJ101" s="703"/>
      <c r="AK101" s="703"/>
      <c r="AL101" s="654"/>
      <c r="AM101" s="654"/>
      <c r="AN101" s="703"/>
      <c r="AO101" s="703"/>
      <c r="AP101" s="648"/>
      <c r="AQ101" s="646"/>
      <c r="AR101" s="646"/>
      <c r="AS101" s="646"/>
      <c r="AT101" s="690"/>
      <c r="AU101" s="629"/>
    </row>
    <row r="102" spans="1:47" ht="45" customHeight="1" x14ac:dyDescent="0.25">
      <c r="A102" s="707"/>
      <c r="B102" s="657"/>
      <c r="C102" s="633"/>
      <c r="D102" s="57" t="s">
        <v>96</v>
      </c>
      <c r="E102" s="128"/>
      <c r="F102" s="126"/>
      <c r="G102" s="126"/>
      <c r="H102" s="126"/>
      <c r="I102" s="126"/>
      <c r="J102" s="126"/>
      <c r="K102" s="126"/>
      <c r="L102" s="126"/>
      <c r="M102" s="42"/>
      <c r="N102" s="126"/>
      <c r="O102" s="126"/>
      <c r="P102" s="126"/>
      <c r="Q102" s="126"/>
      <c r="R102" s="127"/>
      <c r="S102" s="42"/>
      <c r="T102" s="42"/>
      <c r="U102" s="42"/>
      <c r="V102" s="42"/>
      <c r="W102" s="42"/>
      <c r="X102" s="42"/>
      <c r="Y102" s="42"/>
      <c r="Z102" s="42"/>
      <c r="AA102" s="126"/>
      <c r="AB102" s="288"/>
      <c r="AC102" s="38"/>
      <c r="AD102" s="41"/>
      <c r="AE102" s="42"/>
      <c r="AF102" s="710"/>
      <c r="AG102" s="638"/>
      <c r="AH102" s="703"/>
      <c r="AI102" s="703"/>
      <c r="AJ102" s="703"/>
      <c r="AK102" s="703"/>
      <c r="AL102" s="654"/>
      <c r="AM102" s="654"/>
      <c r="AN102" s="703"/>
      <c r="AO102" s="703"/>
      <c r="AP102" s="648"/>
      <c r="AQ102" s="646"/>
      <c r="AR102" s="646"/>
      <c r="AS102" s="646"/>
      <c r="AT102" s="690"/>
      <c r="AU102" s="629"/>
    </row>
    <row r="103" spans="1:47" ht="45" customHeight="1" x14ac:dyDescent="0.25">
      <c r="A103" s="707"/>
      <c r="B103" s="657"/>
      <c r="C103" s="633"/>
      <c r="D103" s="55" t="s">
        <v>7</v>
      </c>
      <c r="E103" s="128"/>
      <c r="F103" s="126"/>
      <c r="G103" s="126"/>
      <c r="H103" s="126"/>
      <c r="I103" s="126"/>
      <c r="J103" s="126"/>
      <c r="K103" s="126"/>
      <c r="L103" s="126"/>
      <c r="M103" s="42"/>
      <c r="N103" s="126"/>
      <c r="O103" s="126"/>
      <c r="P103" s="126"/>
      <c r="Q103" s="126"/>
      <c r="R103" s="127"/>
      <c r="S103" s="42"/>
      <c r="T103" s="42"/>
      <c r="U103" s="42"/>
      <c r="V103" s="42"/>
      <c r="W103" s="42"/>
      <c r="X103" s="42"/>
      <c r="Y103" s="42"/>
      <c r="Z103" s="42"/>
      <c r="AA103" s="126"/>
      <c r="AB103" s="288"/>
      <c r="AC103" s="38"/>
      <c r="AD103" s="41"/>
      <c r="AE103" s="42"/>
      <c r="AF103" s="710"/>
      <c r="AG103" s="638"/>
      <c r="AH103" s="703"/>
      <c r="AI103" s="703"/>
      <c r="AJ103" s="703"/>
      <c r="AK103" s="703"/>
      <c r="AL103" s="654"/>
      <c r="AM103" s="654"/>
      <c r="AN103" s="703"/>
      <c r="AO103" s="703"/>
      <c r="AP103" s="648"/>
      <c r="AQ103" s="646"/>
      <c r="AR103" s="646"/>
      <c r="AS103" s="646"/>
      <c r="AT103" s="690"/>
      <c r="AU103" s="629"/>
    </row>
    <row r="104" spans="1:47" ht="45" customHeight="1" x14ac:dyDescent="0.25">
      <c r="A104" s="707"/>
      <c r="B104" s="657"/>
      <c r="C104" s="633"/>
      <c r="D104" s="57" t="s">
        <v>97</v>
      </c>
      <c r="E104" s="128"/>
      <c r="F104" s="126"/>
      <c r="G104" s="126"/>
      <c r="H104" s="126"/>
      <c r="I104" s="126"/>
      <c r="J104" s="126"/>
      <c r="K104" s="126"/>
      <c r="L104" s="126"/>
      <c r="M104" s="42"/>
      <c r="N104" s="126"/>
      <c r="O104" s="126"/>
      <c r="P104" s="126"/>
      <c r="Q104" s="126"/>
      <c r="R104" s="127"/>
      <c r="S104" s="42"/>
      <c r="T104" s="42"/>
      <c r="U104" s="42"/>
      <c r="V104" s="42"/>
      <c r="W104" s="42"/>
      <c r="X104" s="42"/>
      <c r="Y104" s="42"/>
      <c r="Z104" s="42"/>
      <c r="AA104" s="126"/>
      <c r="AB104" s="288"/>
      <c r="AC104" s="38"/>
      <c r="AD104" s="41"/>
      <c r="AE104" s="42"/>
      <c r="AF104" s="710"/>
      <c r="AG104" s="638"/>
      <c r="AH104" s="703"/>
      <c r="AI104" s="703"/>
      <c r="AJ104" s="703"/>
      <c r="AK104" s="703"/>
      <c r="AL104" s="654"/>
      <c r="AM104" s="654"/>
      <c r="AN104" s="703"/>
      <c r="AO104" s="703"/>
      <c r="AP104" s="648"/>
      <c r="AQ104" s="646"/>
      <c r="AR104" s="646"/>
      <c r="AS104" s="646"/>
      <c r="AT104" s="690"/>
      <c r="AU104" s="629"/>
    </row>
    <row r="105" spans="1:47" ht="45" customHeight="1" thickBot="1" x14ac:dyDescent="0.3">
      <c r="A105" s="707"/>
      <c r="B105" s="657"/>
      <c r="C105" s="633"/>
      <c r="D105" s="56" t="s">
        <v>100</v>
      </c>
      <c r="E105" s="128"/>
      <c r="F105" s="126"/>
      <c r="G105" s="126"/>
      <c r="H105" s="126"/>
      <c r="I105" s="126"/>
      <c r="J105" s="126"/>
      <c r="K105" s="126"/>
      <c r="L105" s="126"/>
      <c r="M105" s="42"/>
      <c r="N105" s="126"/>
      <c r="O105" s="126"/>
      <c r="P105" s="126"/>
      <c r="Q105" s="126"/>
      <c r="R105" s="127"/>
      <c r="S105" s="42"/>
      <c r="T105" s="42"/>
      <c r="U105" s="42"/>
      <c r="V105" s="42"/>
      <c r="W105" s="42"/>
      <c r="X105" s="42"/>
      <c r="Y105" s="42"/>
      <c r="Z105" s="42"/>
      <c r="AA105" s="126"/>
      <c r="AB105" s="288"/>
      <c r="AC105" s="38"/>
      <c r="AD105" s="41"/>
      <c r="AE105" s="42"/>
      <c r="AF105" s="710"/>
      <c r="AG105" s="639"/>
      <c r="AH105" s="704"/>
      <c r="AI105" s="704"/>
      <c r="AJ105" s="704"/>
      <c r="AK105" s="704"/>
      <c r="AL105" s="654"/>
      <c r="AM105" s="654"/>
      <c r="AN105" s="704"/>
      <c r="AO105" s="704"/>
      <c r="AP105" s="648"/>
      <c r="AQ105" s="647"/>
      <c r="AR105" s="647"/>
      <c r="AS105" s="647"/>
      <c r="AT105" s="691"/>
      <c r="AU105" s="629"/>
    </row>
    <row r="106" spans="1:47" ht="45" customHeight="1" x14ac:dyDescent="0.25">
      <c r="A106" s="707"/>
      <c r="B106" s="657"/>
      <c r="C106" s="633" t="s">
        <v>206</v>
      </c>
      <c r="D106" s="54" t="s">
        <v>95</v>
      </c>
      <c r="E106" s="128"/>
      <c r="F106" s="126"/>
      <c r="G106" s="126"/>
      <c r="H106" s="126"/>
      <c r="I106" s="126"/>
      <c r="J106" s="126"/>
      <c r="K106" s="126"/>
      <c r="L106" s="126"/>
      <c r="M106" s="42">
        <v>1</v>
      </c>
      <c r="N106" s="126">
        <v>1</v>
      </c>
      <c r="O106" s="126">
        <v>2</v>
      </c>
      <c r="P106" s="126"/>
      <c r="Q106" s="126"/>
      <c r="R106" s="127"/>
      <c r="S106" s="42"/>
      <c r="T106" s="42"/>
      <c r="U106" s="42"/>
      <c r="V106" s="42"/>
      <c r="W106" s="42"/>
      <c r="X106" s="42"/>
      <c r="Y106" s="42"/>
      <c r="Z106" s="42">
        <v>1</v>
      </c>
      <c r="AA106" s="126">
        <v>1</v>
      </c>
      <c r="AB106" s="288">
        <v>2</v>
      </c>
      <c r="AC106" s="38"/>
      <c r="AD106" s="41"/>
      <c r="AE106" s="42"/>
      <c r="AF106" s="710"/>
      <c r="AG106" s="637" t="s">
        <v>232</v>
      </c>
      <c r="AH106" s="702" t="s">
        <v>225</v>
      </c>
      <c r="AI106" s="702" t="s">
        <v>225</v>
      </c>
      <c r="AJ106" s="702" t="s">
        <v>225</v>
      </c>
      <c r="AK106" s="702" t="s">
        <v>226</v>
      </c>
      <c r="AL106" s="654" t="s">
        <v>241</v>
      </c>
      <c r="AM106" s="654" t="s">
        <v>227</v>
      </c>
      <c r="AN106" s="702">
        <v>118748</v>
      </c>
      <c r="AO106" s="702">
        <v>132822</v>
      </c>
      <c r="AP106" s="648" t="s">
        <v>228</v>
      </c>
      <c r="AQ106" s="645" t="s">
        <v>228</v>
      </c>
      <c r="AR106" s="645" t="s">
        <v>228</v>
      </c>
      <c r="AS106" s="645" t="s">
        <v>228</v>
      </c>
      <c r="AT106" s="689">
        <v>251571</v>
      </c>
      <c r="AU106" s="629"/>
    </row>
    <row r="107" spans="1:47" ht="45" customHeight="1" x14ac:dyDescent="0.25">
      <c r="A107" s="707"/>
      <c r="B107" s="657"/>
      <c r="C107" s="633"/>
      <c r="D107" s="55" t="s">
        <v>6</v>
      </c>
      <c r="E107" s="128"/>
      <c r="F107" s="126"/>
      <c r="G107" s="126"/>
      <c r="H107" s="126"/>
      <c r="I107" s="126"/>
      <c r="J107" s="126"/>
      <c r="K107" s="126"/>
      <c r="L107" s="126"/>
      <c r="M107" s="289">
        <f>+M106*$M$11/$M$10</f>
        <v>5610666.666666667</v>
      </c>
      <c r="N107" s="290">
        <f>+N106*$N$11/$N$10</f>
        <v>5482727.2727272725</v>
      </c>
      <c r="O107" s="126">
        <v>10965454.545454545</v>
      </c>
      <c r="P107" s="126"/>
      <c r="Q107" s="126"/>
      <c r="R107" s="127"/>
      <c r="S107" s="42"/>
      <c r="T107" s="42"/>
      <c r="U107" s="42"/>
      <c r="V107" s="42"/>
      <c r="W107" s="42"/>
      <c r="X107" s="42"/>
      <c r="Y107" s="42"/>
      <c r="Z107" s="289">
        <f>+Z106*$Z$11/$Z$10</f>
        <v>12780000</v>
      </c>
      <c r="AA107" s="290">
        <f>+AA106*$AA$11/$AA$10</f>
        <v>11929863.636363637</v>
      </c>
      <c r="AB107" s="126">
        <v>15906484.848484799</v>
      </c>
      <c r="AC107" s="38"/>
      <c r="AD107" s="41"/>
      <c r="AE107" s="42"/>
      <c r="AF107" s="710"/>
      <c r="AG107" s="638"/>
      <c r="AH107" s="703"/>
      <c r="AI107" s="703"/>
      <c r="AJ107" s="703"/>
      <c r="AK107" s="703"/>
      <c r="AL107" s="654"/>
      <c r="AM107" s="654"/>
      <c r="AN107" s="703"/>
      <c r="AO107" s="703"/>
      <c r="AP107" s="648"/>
      <c r="AQ107" s="646"/>
      <c r="AR107" s="646"/>
      <c r="AS107" s="646"/>
      <c r="AT107" s="690"/>
      <c r="AU107" s="629"/>
    </row>
    <row r="108" spans="1:47" ht="45" customHeight="1" x14ac:dyDescent="0.25">
      <c r="A108" s="707"/>
      <c r="B108" s="657"/>
      <c r="C108" s="633"/>
      <c r="D108" s="57" t="s">
        <v>96</v>
      </c>
      <c r="E108" s="128"/>
      <c r="F108" s="126"/>
      <c r="G108" s="126"/>
      <c r="H108" s="126"/>
      <c r="I108" s="126"/>
      <c r="J108" s="126"/>
      <c r="K108" s="126"/>
      <c r="L108" s="126"/>
      <c r="M108" s="42"/>
      <c r="N108" s="126"/>
      <c r="O108" s="126"/>
      <c r="P108" s="126"/>
      <c r="Q108" s="126"/>
      <c r="R108" s="127"/>
      <c r="S108" s="42"/>
      <c r="T108" s="42"/>
      <c r="U108" s="42"/>
      <c r="V108" s="42"/>
      <c r="W108" s="42"/>
      <c r="X108" s="42"/>
      <c r="Y108" s="42"/>
      <c r="Z108" s="42"/>
      <c r="AA108" s="126"/>
      <c r="AB108" s="288"/>
      <c r="AC108" s="38"/>
      <c r="AD108" s="41"/>
      <c r="AE108" s="42"/>
      <c r="AF108" s="710"/>
      <c r="AG108" s="638"/>
      <c r="AH108" s="703"/>
      <c r="AI108" s="703"/>
      <c r="AJ108" s="703"/>
      <c r="AK108" s="703"/>
      <c r="AL108" s="654"/>
      <c r="AM108" s="654"/>
      <c r="AN108" s="703"/>
      <c r="AO108" s="703"/>
      <c r="AP108" s="648"/>
      <c r="AQ108" s="646"/>
      <c r="AR108" s="646"/>
      <c r="AS108" s="646"/>
      <c r="AT108" s="690"/>
      <c r="AU108" s="629"/>
    </row>
    <row r="109" spans="1:47" ht="45" customHeight="1" x14ac:dyDescent="0.25">
      <c r="A109" s="707"/>
      <c r="B109" s="657"/>
      <c r="C109" s="633"/>
      <c r="D109" s="55" t="s">
        <v>7</v>
      </c>
      <c r="E109" s="128"/>
      <c r="F109" s="126"/>
      <c r="G109" s="126"/>
      <c r="H109" s="126"/>
      <c r="I109" s="126"/>
      <c r="J109" s="126"/>
      <c r="K109" s="126"/>
      <c r="L109" s="126"/>
      <c r="M109" s="42"/>
      <c r="N109" s="126"/>
      <c r="O109" s="126"/>
      <c r="P109" s="126"/>
      <c r="Q109" s="126"/>
      <c r="R109" s="127"/>
      <c r="S109" s="42"/>
      <c r="T109" s="42"/>
      <c r="U109" s="42"/>
      <c r="V109" s="42"/>
      <c r="W109" s="42"/>
      <c r="X109" s="42"/>
      <c r="Y109" s="42"/>
      <c r="Z109" s="42"/>
      <c r="AA109" s="126"/>
      <c r="AB109" s="288"/>
      <c r="AC109" s="38"/>
      <c r="AD109" s="41"/>
      <c r="AE109" s="42"/>
      <c r="AF109" s="710"/>
      <c r="AG109" s="638"/>
      <c r="AH109" s="703"/>
      <c r="AI109" s="703"/>
      <c r="AJ109" s="703"/>
      <c r="AK109" s="703"/>
      <c r="AL109" s="654"/>
      <c r="AM109" s="654"/>
      <c r="AN109" s="703"/>
      <c r="AO109" s="703"/>
      <c r="AP109" s="648"/>
      <c r="AQ109" s="646"/>
      <c r="AR109" s="646"/>
      <c r="AS109" s="646"/>
      <c r="AT109" s="690"/>
      <c r="AU109" s="629"/>
    </row>
    <row r="110" spans="1:47" ht="45" customHeight="1" x14ac:dyDescent="0.25">
      <c r="A110" s="707"/>
      <c r="B110" s="657"/>
      <c r="C110" s="633"/>
      <c r="D110" s="57" t="s">
        <v>97</v>
      </c>
      <c r="E110" s="128"/>
      <c r="F110" s="126"/>
      <c r="G110" s="126"/>
      <c r="H110" s="126"/>
      <c r="I110" s="126"/>
      <c r="J110" s="126"/>
      <c r="K110" s="126"/>
      <c r="L110" s="126"/>
      <c r="M110" s="42"/>
      <c r="N110" s="126"/>
      <c r="O110" s="126">
        <v>2</v>
      </c>
      <c r="P110" s="126"/>
      <c r="Q110" s="126"/>
      <c r="R110" s="127"/>
      <c r="S110" s="42"/>
      <c r="T110" s="42"/>
      <c r="U110" s="42"/>
      <c r="V110" s="42"/>
      <c r="W110" s="42"/>
      <c r="X110" s="42"/>
      <c r="Y110" s="42"/>
      <c r="Z110" s="42"/>
      <c r="AA110" s="126"/>
      <c r="AB110" s="126">
        <v>2</v>
      </c>
      <c r="AC110" s="38"/>
      <c r="AD110" s="41"/>
      <c r="AE110" s="42"/>
      <c r="AF110" s="710"/>
      <c r="AG110" s="638"/>
      <c r="AH110" s="703"/>
      <c r="AI110" s="703"/>
      <c r="AJ110" s="703"/>
      <c r="AK110" s="703"/>
      <c r="AL110" s="654"/>
      <c r="AM110" s="654"/>
      <c r="AN110" s="703"/>
      <c r="AO110" s="703"/>
      <c r="AP110" s="648"/>
      <c r="AQ110" s="646"/>
      <c r="AR110" s="646"/>
      <c r="AS110" s="646"/>
      <c r="AT110" s="690"/>
      <c r="AU110" s="629"/>
    </row>
    <row r="111" spans="1:47" ht="45" customHeight="1" thickBot="1" x14ac:dyDescent="0.3">
      <c r="A111" s="707"/>
      <c r="B111" s="657"/>
      <c r="C111" s="633"/>
      <c r="D111" s="56" t="s">
        <v>100</v>
      </c>
      <c r="E111" s="128"/>
      <c r="F111" s="126"/>
      <c r="G111" s="126"/>
      <c r="H111" s="126"/>
      <c r="I111" s="126"/>
      <c r="J111" s="126"/>
      <c r="K111" s="126"/>
      <c r="L111" s="126"/>
      <c r="M111" s="42"/>
      <c r="N111" s="126"/>
      <c r="O111" s="126">
        <v>10965454.545454545</v>
      </c>
      <c r="P111" s="126"/>
      <c r="Q111" s="126"/>
      <c r="R111" s="127"/>
      <c r="S111" s="42"/>
      <c r="T111" s="42"/>
      <c r="U111" s="42"/>
      <c r="V111" s="42"/>
      <c r="W111" s="42"/>
      <c r="X111" s="42"/>
      <c r="Y111" s="42"/>
      <c r="Z111" s="42"/>
      <c r="AA111" s="126"/>
      <c r="AB111" s="126">
        <v>15906484.848484848</v>
      </c>
      <c r="AC111" s="38"/>
      <c r="AD111" s="41"/>
      <c r="AE111" s="42"/>
      <c r="AF111" s="710"/>
      <c r="AG111" s="639"/>
      <c r="AH111" s="704"/>
      <c r="AI111" s="704"/>
      <c r="AJ111" s="704"/>
      <c r="AK111" s="704"/>
      <c r="AL111" s="654"/>
      <c r="AM111" s="654"/>
      <c r="AN111" s="704"/>
      <c r="AO111" s="704"/>
      <c r="AP111" s="648"/>
      <c r="AQ111" s="647"/>
      <c r="AR111" s="647"/>
      <c r="AS111" s="647"/>
      <c r="AT111" s="691"/>
      <c r="AU111" s="629"/>
    </row>
    <row r="112" spans="1:47" ht="45" customHeight="1" x14ac:dyDescent="0.25">
      <c r="A112" s="707"/>
      <c r="B112" s="657"/>
      <c r="C112" s="633" t="s">
        <v>223</v>
      </c>
      <c r="D112" s="54" t="s">
        <v>95</v>
      </c>
      <c r="E112" s="128"/>
      <c r="F112" s="126"/>
      <c r="G112" s="126"/>
      <c r="H112" s="126"/>
      <c r="I112" s="126"/>
      <c r="J112" s="126"/>
      <c r="K112" s="126"/>
      <c r="L112" s="126"/>
      <c r="M112" s="42"/>
      <c r="N112" s="126"/>
      <c r="O112" s="126"/>
      <c r="P112" s="126"/>
      <c r="Q112" s="126"/>
      <c r="R112" s="127"/>
      <c r="S112" s="42"/>
      <c r="T112" s="42"/>
      <c r="U112" s="42"/>
      <c r="V112" s="42"/>
      <c r="W112" s="42"/>
      <c r="X112" s="42"/>
      <c r="Y112" s="42"/>
      <c r="Z112" s="42"/>
      <c r="AA112" s="126"/>
      <c r="AB112" s="288"/>
      <c r="AC112" s="38"/>
      <c r="AD112" s="41"/>
      <c r="AE112" s="42"/>
      <c r="AF112" s="710"/>
      <c r="AG112" s="637" t="s">
        <v>223</v>
      </c>
      <c r="AH112" s="702" t="s">
        <v>225</v>
      </c>
      <c r="AI112" s="702" t="s">
        <v>225</v>
      </c>
      <c r="AJ112" s="702" t="s">
        <v>225</v>
      </c>
      <c r="AK112" s="702" t="s">
        <v>226</v>
      </c>
      <c r="AL112" s="654" t="s">
        <v>241</v>
      </c>
      <c r="AM112" s="654" t="s">
        <v>227</v>
      </c>
      <c r="AN112" s="702">
        <v>9562</v>
      </c>
      <c r="AO112" s="702">
        <v>9141</v>
      </c>
      <c r="AP112" s="648" t="s">
        <v>228</v>
      </c>
      <c r="AQ112" s="645" t="s">
        <v>228</v>
      </c>
      <c r="AR112" s="645" t="s">
        <v>228</v>
      </c>
      <c r="AS112" s="645" t="s">
        <v>228</v>
      </c>
      <c r="AT112" s="689">
        <v>22438</v>
      </c>
      <c r="AU112" s="629"/>
    </row>
    <row r="113" spans="1:47" ht="45" customHeight="1" x14ac:dyDescent="0.25">
      <c r="A113" s="707"/>
      <c r="B113" s="657"/>
      <c r="C113" s="633"/>
      <c r="D113" s="55" t="s">
        <v>6</v>
      </c>
      <c r="E113" s="128"/>
      <c r="F113" s="126"/>
      <c r="G113" s="126"/>
      <c r="H113" s="126"/>
      <c r="I113" s="126"/>
      <c r="J113" s="126"/>
      <c r="K113" s="126"/>
      <c r="L113" s="126"/>
      <c r="M113" s="42"/>
      <c r="N113" s="126"/>
      <c r="O113" s="126"/>
      <c r="P113" s="126"/>
      <c r="Q113" s="126"/>
      <c r="R113" s="127"/>
      <c r="S113" s="42"/>
      <c r="T113" s="42"/>
      <c r="U113" s="42"/>
      <c r="V113" s="42"/>
      <c r="W113" s="42"/>
      <c r="X113" s="42"/>
      <c r="Y113" s="42"/>
      <c r="Z113" s="42"/>
      <c r="AA113" s="126"/>
      <c r="AB113" s="288"/>
      <c r="AC113" s="38"/>
      <c r="AD113" s="41"/>
      <c r="AE113" s="42"/>
      <c r="AF113" s="710"/>
      <c r="AG113" s="638"/>
      <c r="AH113" s="703"/>
      <c r="AI113" s="703"/>
      <c r="AJ113" s="703"/>
      <c r="AK113" s="703"/>
      <c r="AL113" s="654"/>
      <c r="AM113" s="654"/>
      <c r="AN113" s="703"/>
      <c r="AO113" s="703"/>
      <c r="AP113" s="648"/>
      <c r="AQ113" s="646"/>
      <c r="AR113" s="646"/>
      <c r="AS113" s="646"/>
      <c r="AT113" s="690"/>
      <c r="AU113" s="629"/>
    </row>
    <row r="114" spans="1:47" ht="45" customHeight="1" x14ac:dyDescent="0.25">
      <c r="A114" s="707"/>
      <c r="B114" s="657"/>
      <c r="C114" s="633"/>
      <c r="D114" s="57" t="s">
        <v>96</v>
      </c>
      <c r="E114" s="128"/>
      <c r="F114" s="126"/>
      <c r="G114" s="126"/>
      <c r="H114" s="126"/>
      <c r="I114" s="126"/>
      <c r="J114" s="126"/>
      <c r="K114" s="126"/>
      <c r="L114" s="126"/>
      <c r="M114" s="42"/>
      <c r="N114" s="126"/>
      <c r="O114" s="126"/>
      <c r="P114" s="126"/>
      <c r="Q114" s="126"/>
      <c r="R114" s="127"/>
      <c r="S114" s="42"/>
      <c r="T114" s="42"/>
      <c r="U114" s="42"/>
      <c r="V114" s="42"/>
      <c r="W114" s="42"/>
      <c r="X114" s="42"/>
      <c r="Y114" s="42"/>
      <c r="Z114" s="42"/>
      <c r="AA114" s="126"/>
      <c r="AB114" s="288"/>
      <c r="AC114" s="38"/>
      <c r="AD114" s="41"/>
      <c r="AE114" s="42"/>
      <c r="AF114" s="710"/>
      <c r="AG114" s="638"/>
      <c r="AH114" s="703"/>
      <c r="AI114" s="703"/>
      <c r="AJ114" s="703"/>
      <c r="AK114" s="703"/>
      <c r="AL114" s="654"/>
      <c r="AM114" s="654"/>
      <c r="AN114" s="703"/>
      <c r="AO114" s="703"/>
      <c r="AP114" s="648"/>
      <c r="AQ114" s="646"/>
      <c r="AR114" s="646"/>
      <c r="AS114" s="646"/>
      <c r="AT114" s="690"/>
      <c r="AU114" s="629"/>
    </row>
    <row r="115" spans="1:47" ht="45" customHeight="1" x14ac:dyDescent="0.25">
      <c r="A115" s="707"/>
      <c r="B115" s="657"/>
      <c r="C115" s="633"/>
      <c r="D115" s="55" t="s">
        <v>7</v>
      </c>
      <c r="E115" s="128"/>
      <c r="F115" s="126"/>
      <c r="G115" s="126"/>
      <c r="H115" s="126"/>
      <c r="I115" s="126"/>
      <c r="J115" s="126"/>
      <c r="K115" s="126"/>
      <c r="L115" s="126"/>
      <c r="M115" s="42"/>
      <c r="N115" s="126"/>
      <c r="O115" s="126"/>
      <c r="P115" s="126"/>
      <c r="Q115" s="126"/>
      <c r="R115" s="127"/>
      <c r="S115" s="42"/>
      <c r="T115" s="42"/>
      <c r="U115" s="42"/>
      <c r="V115" s="42"/>
      <c r="W115" s="42"/>
      <c r="X115" s="42"/>
      <c r="Y115" s="42"/>
      <c r="Z115" s="42"/>
      <c r="AA115" s="126"/>
      <c r="AB115" s="288"/>
      <c r="AC115" s="38"/>
      <c r="AD115" s="41"/>
      <c r="AE115" s="42"/>
      <c r="AF115" s="710"/>
      <c r="AG115" s="638"/>
      <c r="AH115" s="703"/>
      <c r="AI115" s="703"/>
      <c r="AJ115" s="703"/>
      <c r="AK115" s="703"/>
      <c r="AL115" s="654"/>
      <c r="AM115" s="654"/>
      <c r="AN115" s="703"/>
      <c r="AO115" s="703"/>
      <c r="AP115" s="648"/>
      <c r="AQ115" s="646"/>
      <c r="AR115" s="646"/>
      <c r="AS115" s="646"/>
      <c r="AT115" s="690"/>
      <c r="AU115" s="629"/>
    </row>
    <row r="116" spans="1:47" ht="45" customHeight="1" x14ac:dyDescent="0.25">
      <c r="A116" s="707"/>
      <c r="B116" s="657"/>
      <c r="C116" s="633"/>
      <c r="D116" s="57" t="s">
        <v>97</v>
      </c>
      <c r="E116" s="128"/>
      <c r="F116" s="126"/>
      <c r="G116" s="126"/>
      <c r="H116" s="126"/>
      <c r="I116" s="126"/>
      <c r="J116" s="126"/>
      <c r="K116" s="126"/>
      <c r="L116" s="126"/>
      <c r="M116" s="42"/>
      <c r="N116" s="126"/>
      <c r="O116" s="126"/>
      <c r="P116" s="126"/>
      <c r="Q116" s="126"/>
      <c r="R116" s="127"/>
      <c r="S116" s="42"/>
      <c r="T116" s="42"/>
      <c r="U116" s="42"/>
      <c r="V116" s="42"/>
      <c r="W116" s="42"/>
      <c r="X116" s="42"/>
      <c r="Y116" s="42"/>
      <c r="Z116" s="42"/>
      <c r="AA116" s="126"/>
      <c r="AB116" s="288"/>
      <c r="AC116" s="38"/>
      <c r="AD116" s="41"/>
      <c r="AE116" s="42"/>
      <c r="AF116" s="710"/>
      <c r="AG116" s="638"/>
      <c r="AH116" s="703"/>
      <c r="AI116" s="703"/>
      <c r="AJ116" s="703"/>
      <c r="AK116" s="703"/>
      <c r="AL116" s="654"/>
      <c r="AM116" s="654"/>
      <c r="AN116" s="703"/>
      <c r="AO116" s="703"/>
      <c r="AP116" s="648"/>
      <c r="AQ116" s="646"/>
      <c r="AR116" s="646"/>
      <c r="AS116" s="646"/>
      <c r="AT116" s="690"/>
      <c r="AU116" s="629"/>
    </row>
    <row r="117" spans="1:47" ht="45" customHeight="1" thickBot="1" x14ac:dyDescent="0.3">
      <c r="A117" s="707"/>
      <c r="B117" s="657"/>
      <c r="C117" s="633"/>
      <c r="D117" s="56" t="s">
        <v>100</v>
      </c>
      <c r="E117" s="128"/>
      <c r="F117" s="126"/>
      <c r="G117" s="126"/>
      <c r="H117" s="126"/>
      <c r="I117" s="126"/>
      <c r="J117" s="126"/>
      <c r="K117" s="126"/>
      <c r="L117" s="126"/>
      <c r="M117" s="42"/>
      <c r="N117" s="126"/>
      <c r="O117" s="126"/>
      <c r="P117" s="126"/>
      <c r="Q117" s="126"/>
      <c r="R117" s="127"/>
      <c r="S117" s="42"/>
      <c r="T117" s="42"/>
      <c r="U117" s="42"/>
      <c r="V117" s="42"/>
      <c r="W117" s="42"/>
      <c r="X117" s="42"/>
      <c r="Y117" s="42"/>
      <c r="Z117" s="42"/>
      <c r="AA117" s="126"/>
      <c r="AB117" s="288"/>
      <c r="AC117" s="38"/>
      <c r="AD117" s="41"/>
      <c r="AE117" s="42"/>
      <c r="AF117" s="710"/>
      <c r="AG117" s="639"/>
      <c r="AH117" s="704"/>
      <c r="AI117" s="704"/>
      <c r="AJ117" s="704"/>
      <c r="AK117" s="704"/>
      <c r="AL117" s="654"/>
      <c r="AM117" s="654"/>
      <c r="AN117" s="704"/>
      <c r="AO117" s="704"/>
      <c r="AP117" s="648"/>
      <c r="AQ117" s="647"/>
      <c r="AR117" s="647"/>
      <c r="AS117" s="647"/>
      <c r="AT117" s="691"/>
      <c r="AU117" s="629"/>
    </row>
    <row r="118" spans="1:47" ht="45" customHeight="1" x14ac:dyDescent="0.25">
      <c r="A118" s="707"/>
      <c r="B118" s="657"/>
      <c r="C118" s="633" t="s">
        <v>233</v>
      </c>
      <c r="D118" s="54" t="s">
        <v>95</v>
      </c>
      <c r="E118" s="128"/>
      <c r="F118" s="126"/>
      <c r="G118" s="126"/>
      <c r="H118" s="126"/>
      <c r="I118" s="126"/>
      <c r="J118" s="126"/>
      <c r="K118" s="126"/>
      <c r="L118" s="126"/>
      <c r="M118" s="42">
        <v>1</v>
      </c>
      <c r="N118" s="126">
        <v>1</v>
      </c>
      <c r="O118" s="126">
        <v>1</v>
      </c>
      <c r="P118" s="126"/>
      <c r="Q118" s="126"/>
      <c r="R118" s="127"/>
      <c r="S118" s="42"/>
      <c r="T118" s="42"/>
      <c r="U118" s="42"/>
      <c r="V118" s="42"/>
      <c r="W118" s="42"/>
      <c r="X118" s="42"/>
      <c r="Y118" s="42"/>
      <c r="Z118" s="42">
        <v>1</v>
      </c>
      <c r="AA118" s="126">
        <v>1</v>
      </c>
      <c r="AB118" s="288">
        <v>1</v>
      </c>
      <c r="AC118" s="38"/>
      <c r="AD118" s="41"/>
      <c r="AE118" s="42"/>
      <c r="AF118" s="710"/>
      <c r="AG118" s="637" t="s">
        <v>233</v>
      </c>
      <c r="AH118" s="702" t="s">
        <v>225</v>
      </c>
      <c r="AI118" s="702" t="s">
        <v>225</v>
      </c>
      <c r="AJ118" s="702" t="s">
        <v>225</v>
      </c>
      <c r="AK118" s="702" t="s">
        <v>226</v>
      </c>
      <c r="AL118" s="654" t="s">
        <v>241</v>
      </c>
      <c r="AM118" s="654" t="s">
        <v>227</v>
      </c>
      <c r="AN118" s="702">
        <v>179866</v>
      </c>
      <c r="AO118" s="702">
        <v>192751</v>
      </c>
      <c r="AP118" s="648" t="s">
        <v>228</v>
      </c>
      <c r="AQ118" s="645" t="s">
        <v>228</v>
      </c>
      <c r="AR118" s="645" t="s">
        <v>228</v>
      </c>
      <c r="AS118" s="645" t="s">
        <v>228</v>
      </c>
      <c r="AT118" s="689">
        <v>372618</v>
      </c>
      <c r="AU118" s="629"/>
    </row>
    <row r="119" spans="1:47" ht="45" customHeight="1" x14ac:dyDescent="0.25">
      <c r="A119" s="707"/>
      <c r="B119" s="657"/>
      <c r="C119" s="633"/>
      <c r="D119" s="55" t="s">
        <v>6</v>
      </c>
      <c r="E119" s="128"/>
      <c r="F119" s="126"/>
      <c r="G119" s="126"/>
      <c r="H119" s="126"/>
      <c r="I119" s="126"/>
      <c r="J119" s="126"/>
      <c r="K119" s="126"/>
      <c r="L119" s="126"/>
      <c r="M119" s="289">
        <f>+M118*$M$11/$M$10</f>
        <v>5610666.666666667</v>
      </c>
      <c r="N119" s="290">
        <f>+N118*$N$11/$N$10</f>
        <v>5482727.2727272725</v>
      </c>
      <c r="O119" s="126">
        <v>5482727.2727272725</v>
      </c>
      <c r="P119" s="126"/>
      <c r="Q119" s="126"/>
      <c r="R119" s="127"/>
      <c r="S119" s="42"/>
      <c r="T119" s="42"/>
      <c r="U119" s="42"/>
      <c r="V119" s="42"/>
      <c r="W119" s="42"/>
      <c r="X119" s="42"/>
      <c r="Y119" s="42"/>
      <c r="Z119" s="289">
        <f>+Z118*$Z$11/$Z$10</f>
        <v>12780000</v>
      </c>
      <c r="AA119" s="290">
        <f>+AA118*$AA$11/$AA$10</f>
        <v>11929863.636363637</v>
      </c>
      <c r="AB119" s="126">
        <v>7953242.4242424201</v>
      </c>
      <c r="AC119" s="38"/>
      <c r="AD119" s="41"/>
      <c r="AE119" s="42"/>
      <c r="AF119" s="710"/>
      <c r="AG119" s="638"/>
      <c r="AH119" s="703"/>
      <c r="AI119" s="703"/>
      <c r="AJ119" s="703"/>
      <c r="AK119" s="703"/>
      <c r="AL119" s="654"/>
      <c r="AM119" s="654"/>
      <c r="AN119" s="703"/>
      <c r="AO119" s="703"/>
      <c r="AP119" s="648"/>
      <c r="AQ119" s="646"/>
      <c r="AR119" s="646"/>
      <c r="AS119" s="646"/>
      <c r="AT119" s="690"/>
      <c r="AU119" s="629"/>
    </row>
    <row r="120" spans="1:47" ht="45" customHeight="1" x14ac:dyDescent="0.25">
      <c r="A120" s="707"/>
      <c r="B120" s="657"/>
      <c r="C120" s="633"/>
      <c r="D120" s="57" t="s">
        <v>96</v>
      </c>
      <c r="E120" s="128"/>
      <c r="F120" s="126"/>
      <c r="G120" s="126"/>
      <c r="H120" s="126"/>
      <c r="I120" s="126"/>
      <c r="J120" s="126"/>
      <c r="K120" s="126"/>
      <c r="L120" s="126"/>
      <c r="M120" s="42"/>
      <c r="N120" s="126"/>
      <c r="O120" s="126"/>
      <c r="P120" s="126"/>
      <c r="Q120" s="126"/>
      <c r="R120" s="127"/>
      <c r="S120" s="42"/>
      <c r="T120" s="42"/>
      <c r="U120" s="42"/>
      <c r="V120" s="42"/>
      <c r="W120" s="42"/>
      <c r="X120" s="42"/>
      <c r="Y120" s="42"/>
      <c r="Z120" s="42"/>
      <c r="AA120" s="126"/>
      <c r="AB120" s="288"/>
      <c r="AC120" s="38"/>
      <c r="AD120" s="41"/>
      <c r="AE120" s="42"/>
      <c r="AF120" s="710"/>
      <c r="AG120" s="638"/>
      <c r="AH120" s="703"/>
      <c r="AI120" s="703"/>
      <c r="AJ120" s="703"/>
      <c r="AK120" s="703"/>
      <c r="AL120" s="654"/>
      <c r="AM120" s="654"/>
      <c r="AN120" s="703"/>
      <c r="AO120" s="703"/>
      <c r="AP120" s="648"/>
      <c r="AQ120" s="646"/>
      <c r="AR120" s="646"/>
      <c r="AS120" s="646"/>
      <c r="AT120" s="690"/>
      <c r="AU120" s="629"/>
    </row>
    <row r="121" spans="1:47" ht="45" customHeight="1" x14ac:dyDescent="0.25">
      <c r="A121" s="707"/>
      <c r="B121" s="657"/>
      <c r="C121" s="633"/>
      <c r="D121" s="55" t="s">
        <v>7</v>
      </c>
      <c r="E121" s="128"/>
      <c r="F121" s="126"/>
      <c r="G121" s="126"/>
      <c r="H121" s="126"/>
      <c r="I121" s="126"/>
      <c r="J121" s="126"/>
      <c r="K121" s="126"/>
      <c r="L121" s="126"/>
      <c r="M121" s="42"/>
      <c r="N121" s="126"/>
      <c r="O121" s="126"/>
      <c r="P121" s="126"/>
      <c r="Q121" s="126"/>
      <c r="R121" s="127"/>
      <c r="S121" s="42"/>
      <c r="T121" s="42"/>
      <c r="U121" s="42"/>
      <c r="V121" s="42"/>
      <c r="W121" s="42"/>
      <c r="X121" s="42"/>
      <c r="Y121" s="42"/>
      <c r="Z121" s="42"/>
      <c r="AA121" s="126"/>
      <c r="AB121" s="288"/>
      <c r="AC121" s="38"/>
      <c r="AD121" s="41"/>
      <c r="AE121" s="42"/>
      <c r="AF121" s="710"/>
      <c r="AG121" s="638"/>
      <c r="AH121" s="703"/>
      <c r="AI121" s="703"/>
      <c r="AJ121" s="703"/>
      <c r="AK121" s="703"/>
      <c r="AL121" s="654"/>
      <c r="AM121" s="654"/>
      <c r="AN121" s="703"/>
      <c r="AO121" s="703"/>
      <c r="AP121" s="648"/>
      <c r="AQ121" s="646"/>
      <c r="AR121" s="646"/>
      <c r="AS121" s="646"/>
      <c r="AT121" s="690"/>
      <c r="AU121" s="629"/>
    </row>
    <row r="122" spans="1:47" ht="45" customHeight="1" x14ac:dyDescent="0.25">
      <c r="A122" s="707"/>
      <c r="B122" s="657"/>
      <c r="C122" s="633"/>
      <c r="D122" s="57" t="s">
        <v>97</v>
      </c>
      <c r="E122" s="128"/>
      <c r="F122" s="126"/>
      <c r="G122" s="126"/>
      <c r="H122" s="126"/>
      <c r="I122" s="126"/>
      <c r="J122" s="126"/>
      <c r="K122" s="126"/>
      <c r="L122" s="126"/>
      <c r="M122" s="42"/>
      <c r="N122" s="126"/>
      <c r="O122" s="126">
        <v>1</v>
      </c>
      <c r="P122" s="126"/>
      <c r="Q122" s="126"/>
      <c r="R122" s="127"/>
      <c r="S122" s="42"/>
      <c r="T122" s="42"/>
      <c r="U122" s="42"/>
      <c r="V122" s="42"/>
      <c r="W122" s="42"/>
      <c r="X122" s="42"/>
      <c r="Y122" s="42"/>
      <c r="Z122" s="42"/>
      <c r="AA122" s="126"/>
      <c r="AB122" s="126">
        <v>1</v>
      </c>
      <c r="AC122" s="38"/>
      <c r="AD122" s="41"/>
      <c r="AE122" s="42"/>
      <c r="AF122" s="710"/>
      <c r="AG122" s="638"/>
      <c r="AH122" s="703"/>
      <c r="AI122" s="703"/>
      <c r="AJ122" s="703"/>
      <c r="AK122" s="703"/>
      <c r="AL122" s="654"/>
      <c r="AM122" s="654"/>
      <c r="AN122" s="703"/>
      <c r="AO122" s="703"/>
      <c r="AP122" s="648"/>
      <c r="AQ122" s="646"/>
      <c r="AR122" s="646"/>
      <c r="AS122" s="646"/>
      <c r="AT122" s="690"/>
      <c r="AU122" s="629"/>
    </row>
    <row r="123" spans="1:47" ht="45" customHeight="1" thickBot="1" x14ac:dyDescent="0.3">
      <c r="A123" s="707"/>
      <c r="B123" s="657"/>
      <c r="C123" s="633"/>
      <c r="D123" s="56" t="s">
        <v>100</v>
      </c>
      <c r="E123" s="128"/>
      <c r="F123" s="126"/>
      <c r="G123" s="126"/>
      <c r="H123" s="126"/>
      <c r="I123" s="126"/>
      <c r="J123" s="126"/>
      <c r="K123" s="126"/>
      <c r="L123" s="126"/>
      <c r="M123" s="42"/>
      <c r="N123" s="126"/>
      <c r="O123" s="126">
        <v>5482727.2727272725</v>
      </c>
      <c r="P123" s="126"/>
      <c r="Q123" s="126"/>
      <c r="R123" s="127"/>
      <c r="S123" s="42"/>
      <c r="T123" s="42"/>
      <c r="U123" s="42"/>
      <c r="V123" s="42"/>
      <c r="W123" s="42"/>
      <c r="X123" s="42"/>
      <c r="Y123" s="42"/>
      <c r="Z123" s="42"/>
      <c r="AA123" s="126"/>
      <c r="AB123" s="126">
        <v>7953242.4242424238</v>
      </c>
      <c r="AC123" s="38"/>
      <c r="AD123" s="41"/>
      <c r="AE123" s="42"/>
      <c r="AF123" s="710"/>
      <c r="AG123" s="639"/>
      <c r="AH123" s="704"/>
      <c r="AI123" s="704"/>
      <c r="AJ123" s="704"/>
      <c r="AK123" s="704"/>
      <c r="AL123" s="654"/>
      <c r="AM123" s="654"/>
      <c r="AN123" s="704"/>
      <c r="AO123" s="704"/>
      <c r="AP123" s="648"/>
      <c r="AQ123" s="647"/>
      <c r="AR123" s="647"/>
      <c r="AS123" s="647"/>
      <c r="AT123" s="691"/>
      <c r="AU123" s="629"/>
    </row>
    <row r="124" spans="1:47" ht="45" customHeight="1" x14ac:dyDescent="0.25">
      <c r="A124" s="707"/>
      <c r="B124" s="657"/>
      <c r="C124" s="633" t="s">
        <v>205</v>
      </c>
      <c r="D124" s="54" t="s">
        <v>95</v>
      </c>
      <c r="E124" s="128"/>
      <c r="F124" s="126"/>
      <c r="G124" s="126"/>
      <c r="H124" s="126"/>
      <c r="I124" s="126"/>
      <c r="J124" s="126"/>
      <c r="K124" s="126"/>
      <c r="L124" s="126"/>
      <c r="M124" s="42">
        <v>1</v>
      </c>
      <c r="N124" s="126">
        <v>2</v>
      </c>
      <c r="O124" s="126">
        <v>3</v>
      </c>
      <c r="P124" s="126"/>
      <c r="Q124" s="126"/>
      <c r="R124" s="127"/>
      <c r="S124" s="42"/>
      <c r="T124" s="42"/>
      <c r="U124" s="42"/>
      <c r="V124" s="42"/>
      <c r="W124" s="42"/>
      <c r="X124" s="42"/>
      <c r="Y124" s="42"/>
      <c r="Z124" s="42">
        <v>1</v>
      </c>
      <c r="AA124" s="126">
        <v>2</v>
      </c>
      <c r="AB124" s="288">
        <v>3</v>
      </c>
      <c r="AC124" s="38"/>
      <c r="AD124" s="41"/>
      <c r="AE124" s="42"/>
      <c r="AF124" s="710"/>
      <c r="AG124" s="637" t="s">
        <v>205</v>
      </c>
      <c r="AH124" s="702" t="s">
        <v>225</v>
      </c>
      <c r="AI124" s="702" t="s">
        <v>225</v>
      </c>
      <c r="AJ124" s="702" t="s">
        <v>225</v>
      </c>
      <c r="AK124" s="702" t="s">
        <v>226</v>
      </c>
      <c r="AL124" s="654" t="s">
        <v>376</v>
      </c>
      <c r="AM124" s="654" t="s">
        <v>227</v>
      </c>
      <c r="AN124" s="702">
        <v>303282</v>
      </c>
      <c r="AO124" s="702">
        <v>318086</v>
      </c>
      <c r="AP124" s="648" t="s">
        <v>228</v>
      </c>
      <c r="AQ124" s="645" t="s">
        <v>228</v>
      </c>
      <c r="AR124" s="645" t="s">
        <v>228</v>
      </c>
      <c r="AS124" s="645" t="s">
        <v>228</v>
      </c>
      <c r="AT124" s="689">
        <v>621368</v>
      </c>
      <c r="AU124" s="629"/>
    </row>
    <row r="125" spans="1:47" ht="45" customHeight="1" x14ac:dyDescent="0.25">
      <c r="A125" s="707"/>
      <c r="B125" s="657"/>
      <c r="C125" s="633"/>
      <c r="D125" s="55" t="s">
        <v>6</v>
      </c>
      <c r="E125" s="128"/>
      <c r="F125" s="126"/>
      <c r="G125" s="126"/>
      <c r="H125" s="126"/>
      <c r="I125" s="126"/>
      <c r="J125" s="126"/>
      <c r="K125" s="126"/>
      <c r="L125" s="126"/>
      <c r="M125" s="289">
        <f>+M124*$M$11/$M$10</f>
        <v>5610666.666666667</v>
      </c>
      <c r="N125" s="290">
        <f>+N124*$N$11/$N$10</f>
        <v>10965454.545454545</v>
      </c>
      <c r="O125" s="126">
        <v>16448181.818181818</v>
      </c>
      <c r="P125" s="126"/>
      <c r="Q125" s="126"/>
      <c r="R125" s="127"/>
      <c r="S125" s="42"/>
      <c r="T125" s="42"/>
      <c r="U125" s="42"/>
      <c r="V125" s="42"/>
      <c r="W125" s="42"/>
      <c r="X125" s="42"/>
      <c r="Y125" s="42"/>
      <c r="Z125" s="289">
        <f>+Z124*$Z$11/$Z$10</f>
        <v>12780000</v>
      </c>
      <c r="AA125" s="290">
        <f>+AA124*$AA$11/$AA$10</f>
        <v>23859727.272727273</v>
      </c>
      <c r="AB125" s="126">
        <v>23859730</v>
      </c>
      <c r="AC125" s="38"/>
      <c r="AD125" s="41"/>
      <c r="AE125" s="42"/>
      <c r="AF125" s="710"/>
      <c r="AG125" s="638"/>
      <c r="AH125" s="703"/>
      <c r="AI125" s="703"/>
      <c r="AJ125" s="703"/>
      <c r="AK125" s="703"/>
      <c r="AL125" s="654"/>
      <c r="AM125" s="654"/>
      <c r="AN125" s="703"/>
      <c r="AO125" s="703"/>
      <c r="AP125" s="648"/>
      <c r="AQ125" s="646"/>
      <c r="AR125" s="646"/>
      <c r="AS125" s="646"/>
      <c r="AT125" s="690"/>
      <c r="AU125" s="629"/>
    </row>
    <row r="126" spans="1:47" ht="45" customHeight="1" x14ac:dyDescent="0.25">
      <c r="A126" s="707"/>
      <c r="B126" s="657"/>
      <c r="C126" s="633"/>
      <c r="D126" s="57" t="s">
        <v>96</v>
      </c>
      <c r="E126" s="128"/>
      <c r="F126" s="126"/>
      <c r="G126" s="126"/>
      <c r="H126" s="126"/>
      <c r="I126" s="126"/>
      <c r="J126" s="126"/>
      <c r="K126" s="126"/>
      <c r="L126" s="126"/>
      <c r="M126" s="42"/>
      <c r="N126" s="126"/>
      <c r="O126" s="126"/>
      <c r="P126" s="126"/>
      <c r="Q126" s="126"/>
      <c r="R126" s="127"/>
      <c r="S126" s="42"/>
      <c r="T126" s="42"/>
      <c r="U126" s="42"/>
      <c r="V126" s="42"/>
      <c r="W126" s="42"/>
      <c r="X126" s="42"/>
      <c r="Y126" s="42"/>
      <c r="Z126" s="42"/>
      <c r="AA126" s="126"/>
      <c r="AB126" s="288"/>
      <c r="AC126" s="38"/>
      <c r="AD126" s="41"/>
      <c r="AE126" s="42"/>
      <c r="AF126" s="710"/>
      <c r="AG126" s="638"/>
      <c r="AH126" s="703"/>
      <c r="AI126" s="703"/>
      <c r="AJ126" s="703"/>
      <c r="AK126" s="703"/>
      <c r="AL126" s="654"/>
      <c r="AM126" s="654"/>
      <c r="AN126" s="703"/>
      <c r="AO126" s="703"/>
      <c r="AP126" s="648"/>
      <c r="AQ126" s="646"/>
      <c r="AR126" s="646"/>
      <c r="AS126" s="646"/>
      <c r="AT126" s="690"/>
      <c r="AU126" s="629"/>
    </row>
    <row r="127" spans="1:47" ht="45" customHeight="1" x14ac:dyDescent="0.25">
      <c r="A127" s="707"/>
      <c r="B127" s="657"/>
      <c r="C127" s="633"/>
      <c r="D127" s="55" t="s">
        <v>7</v>
      </c>
      <c r="E127" s="128"/>
      <c r="F127" s="126"/>
      <c r="G127" s="126"/>
      <c r="H127" s="126"/>
      <c r="I127" s="126"/>
      <c r="J127" s="126"/>
      <c r="K127" s="126"/>
      <c r="L127" s="126"/>
      <c r="M127" s="42"/>
      <c r="N127" s="126"/>
      <c r="O127" s="126"/>
      <c r="P127" s="126"/>
      <c r="Q127" s="126"/>
      <c r="R127" s="127"/>
      <c r="S127" s="42"/>
      <c r="T127" s="42"/>
      <c r="U127" s="42"/>
      <c r="V127" s="42"/>
      <c r="W127" s="42"/>
      <c r="X127" s="42"/>
      <c r="Y127" s="42"/>
      <c r="Z127" s="42"/>
      <c r="AA127" s="126"/>
      <c r="AB127" s="288"/>
      <c r="AC127" s="38"/>
      <c r="AD127" s="41"/>
      <c r="AE127" s="42"/>
      <c r="AF127" s="710"/>
      <c r="AG127" s="638"/>
      <c r="AH127" s="703"/>
      <c r="AI127" s="703"/>
      <c r="AJ127" s="703"/>
      <c r="AK127" s="703"/>
      <c r="AL127" s="654"/>
      <c r="AM127" s="654"/>
      <c r="AN127" s="703"/>
      <c r="AO127" s="703"/>
      <c r="AP127" s="648"/>
      <c r="AQ127" s="646"/>
      <c r="AR127" s="646"/>
      <c r="AS127" s="646"/>
      <c r="AT127" s="690"/>
      <c r="AU127" s="629"/>
    </row>
    <row r="128" spans="1:47" ht="45" customHeight="1" x14ac:dyDescent="0.25">
      <c r="A128" s="707"/>
      <c r="B128" s="657"/>
      <c r="C128" s="633"/>
      <c r="D128" s="57" t="s">
        <v>97</v>
      </c>
      <c r="E128" s="128"/>
      <c r="F128" s="126"/>
      <c r="G128" s="126"/>
      <c r="H128" s="126"/>
      <c r="I128" s="126"/>
      <c r="J128" s="126"/>
      <c r="K128" s="126"/>
      <c r="L128" s="126"/>
      <c r="M128" s="42"/>
      <c r="N128" s="126"/>
      <c r="O128" s="126">
        <v>3</v>
      </c>
      <c r="P128" s="126"/>
      <c r="Q128" s="126"/>
      <c r="R128" s="127"/>
      <c r="S128" s="42"/>
      <c r="T128" s="42"/>
      <c r="U128" s="42"/>
      <c r="V128" s="42"/>
      <c r="W128" s="42"/>
      <c r="X128" s="42"/>
      <c r="Y128" s="42"/>
      <c r="Z128" s="42"/>
      <c r="AA128" s="126"/>
      <c r="AB128" s="126">
        <v>3</v>
      </c>
      <c r="AC128" s="38"/>
      <c r="AD128" s="41"/>
      <c r="AE128" s="42"/>
      <c r="AF128" s="710"/>
      <c r="AG128" s="638"/>
      <c r="AH128" s="703"/>
      <c r="AI128" s="703"/>
      <c r="AJ128" s="703"/>
      <c r="AK128" s="703"/>
      <c r="AL128" s="654"/>
      <c r="AM128" s="654"/>
      <c r="AN128" s="703"/>
      <c r="AO128" s="703"/>
      <c r="AP128" s="648"/>
      <c r="AQ128" s="646"/>
      <c r="AR128" s="646"/>
      <c r="AS128" s="646"/>
      <c r="AT128" s="690"/>
      <c r="AU128" s="629"/>
    </row>
    <row r="129" spans="1:47" ht="45" customHeight="1" thickBot="1" x14ac:dyDescent="0.3">
      <c r="A129" s="707"/>
      <c r="B129" s="657"/>
      <c r="C129" s="633"/>
      <c r="D129" s="56" t="s">
        <v>100</v>
      </c>
      <c r="E129" s="128"/>
      <c r="F129" s="126"/>
      <c r="G129" s="126"/>
      <c r="H129" s="126"/>
      <c r="I129" s="126"/>
      <c r="J129" s="126"/>
      <c r="K129" s="126"/>
      <c r="L129" s="126"/>
      <c r="M129" s="42"/>
      <c r="N129" s="126"/>
      <c r="O129" s="126">
        <v>16448181.818181818</v>
      </c>
      <c r="P129" s="126"/>
      <c r="Q129" s="126"/>
      <c r="R129" s="127"/>
      <c r="S129" s="42"/>
      <c r="T129" s="42"/>
      <c r="U129" s="42"/>
      <c r="V129" s="42"/>
      <c r="W129" s="42"/>
      <c r="X129" s="42"/>
      <c r="Y129" s="42"/>
      <c r="Z129" s="42"/>
      <c r="AA129" s="126"/>
      <c r="AB129" s="126">
        <v>23859727.272727273</v>
      </c>
      <c r="AC129" s="38"/>
      <c r="AD129" s="41"/>
      <c r="AE129" s="42"/>
      <c r="AF129" s="710"/>
      <c r="AG129" s="639"/>
      <c r="AH129" s="704"/>
      <c r="AI129" s="704"/>
      <c r="AJ129" s="704"/>
      <c r="AK129" s="704"/>
      <c r="AL129" s="654"/>
      <c r="AM129" s="654"/>
      <c r="AN129" s="704"/>
      <c r="AO129" s="704"/>
      <c r="AP129" s="648"/>
      <c r="AQ129" s="647"/>
      <c r="AR129" s="647"/>
      <c r="AS129" s="647"/>
      <c r="AT129" s="691"/>
      <c r="AU129" s="629"/>
    </row>
    <row r="130" spans="1:47" ht="45" customHeight="1" x14ac:dyDescent="0.25">
      <c r="A130" s="707"/>
      <c r="B130" s="657"/>
      <c r="C130" s="633" t="s">
        <v>234</v>
      </c>
      <c r="D130" s="54" t="s">
        <v>95</v>
      </c>
      <c r="E130" s="128"/>
      <c r="F130" s="126"/>
      <c r="G130" s="126"/>
      <c r="H130" s="126"/>
      <c r="I130" s="126"/>
      <c r="J130" s="126"/>
      <c r="K130" s="126"/>
      <c r="L130" s="126"/>
      <c r="M130" s="42">
        <v>55</v>
      </c>
      <c r="N130" s="126">
        <v>44</v>
      </c>
      <c r="O130" s="126">
        <v>33</v>
      </c>
      <c r="P130" s="126"/>
      <c r="Q130" s="126"/>
      <c r="R130" s="127"/>
      <c r="S130" s="42"/>
      <c r="T130" s="42"/>
      <c r="U130" s="42"/>
      <c r="V130" s="42"/>
      <c r="W130" s="42"/>
      <c r="X130" s="42"/>
      <c r="Y130" s="42"/>
      <c r="Z130" s="42"/>
      <c r="AA130" s="126"/>
      <c r="AB130" s="288">
        <f>33-(AB124+AB118+AB106+AB94+AB82+AB76+AB70+AB64+AB58+AB52+AB46+AB34+AB22+AB16)</f>
        <v>0</v>
      </c>
      <c r="AC130" s="38"/>
      <c r="AD130" s="41"/>
      <c r="AE130" s="42"/>
      <c r="AF130" s="710"/>
      <c r="AG130" s="701" t="s">
        <v>235</v>
      </c>
      <c r="AH130" s="702" t="s">
        <v>225</v>
      </c>
      <c r="AI130" s="702" t="s">
        <v>225</v>
      </c>
      <c r="AJ130" s="702" t="s">
        <v>225</v>
      </c>
      <c r="AK130" s="702" t="s">
        <v>226</v>
      </c>
      <c r="AL130" s="654" t="s">
        <v>241</v>
      </c>
      <c r="AM130" s="654" t="s">
        <v>227</v>
      </c>
      <c r="AN130" s="698">
        <v>3679380</v>
      </c>
      <c r="AO130" s="698">
        <v>4036395</v>
      </c>
      <c r="AP130" s="648" t="s">
        <v>228</v>
      </c>
      <c r="AQ130" s="645" t="s">
        <v>228</v>
      </c>
      <c r="AR130" s="645" t="s">
        <v>228</v>
      </c>
      <c r="AS130" s="645" t="s">
        <v>228</v>
      </c>
      <c r="AT130" s="628">
        <v>732104</v>
      </c>
      <c r="AU130" s="629"/>
    </row>
    <row r="131" spans="1:47" ht="45" customHeight="1" x14ac:dyDescent="0.25">
      <c r="A131" s="707"/>
      <c r="B131" s="657"/>
      <c r="C131" s="633"/>
      <c r="D131" s="55" t="s">
        <v>6</v>
      </c>
      <c r="E131" s="128"/>
      <c r="F131" s="126"/>
      <c r="G131" s="126"/>
      <c r="H131" s="126"/>
      <c r="I131" s="126"/>
      <c r="J131" s="126"/>
      <c r="K131" s="126"/>
      <c r="L131" s="126"/>
      <c r="M131" s="289">
        <f>+M130*$M$11/$M$10</f>
        <v>308586666.66666669</v>
      </c>
      <c r="N131" s="290">
        <f>+N130*$N$11/$N$10</f>
        <v>241240000</v>
      </c>
      <c r="O131" s="126">
        <v>180930000</v>
      </c>
      <c r="P131" s="126"/>
      <c r="Q131" s="126"/>
      <c r="R131" s="127"/>
      <c r="S131" s="42"/>
      <c r="T131" s="42"/>
      <c r="U131" s="42"/>
      <c r="V131" s="42"/>
      <c r="W131" s="42"/>
      <c r="X131" s="42"/>
      <c r="Y131" s="42"/>
      <c r="Z131" s="289"/>
      <c r="AA131" s="126"/>
      <c r="AB131" s="126">
        <v>262457000</v>
      </c>
      <c r="AC131" s="38"/>
      <c r="AD131" s="41"/>
      <c r="AE131" s="42"/>
      <c r="AF131" s="710"/>
      <c r="AG131" s="701"/>
      <c r="AH131" s="703"/>
      <c r="AI131" s="703"/>
      <c r="AJ131" s="703"/>
      <c r="AK131" s="703"/>
      <c r="AL131" s="654"/>
      <c r="AM131" s="654"/>
      <c r="AN131" s="699"/>
      <c r="AO131" s="699"/>
      <c r="AP131" s="648"/>
      <c r="AQ131" s="646"/>
      <c r="AR131" s="646"/>
      <c r="AS131" s="646"/>
      <c r="AT131" s="628"/>
      <c r="AU131" s="629"/>
    </row>
    <row r="132" spans="1:47" ht="45" customHeight="1" x14ac:dyDescent="0.25">
      <c r="A132" s="707"/>
      <c r="B132" s="657"/>
      <c r="C132" s="633"/>
      <c r="D132" s="57" t="s">
        <v>96</v>
      </c>
      <c r="E132" s="128"/>
      <c r="F132" s="126"/>
      <c r="G132" s="126"/>
      <c r="H132" s="126"/>
      <c r="I132" s="126"/>
      <c r="J132" s="126"/>
      <c r="K132" s="126"/>
      <c r="L132" s="126"/>
      <c r="M132" s="42"/>
      <c r="N132" s="126"/>
      <c r="O132" s="126"/>
      <c r="P132" s="126"/>
      <c r="Q132" s="126"/>
      <c r="R132" s="127"/>
      <c r="S132" s="42"/>
      <c r="T132" s="42"/>
      <c r="U132" s="42"/>
      <c r="V132" s="42"/>
      <c r="W132" s="42"/>
      <c r="X132" s="42"/>
      <c r="Y132" s="42"/>
      <c r="Z132" s="42"/>
      <c r="AA132" s="126"/>
      <c r="AB132" s="288"/>
      <c r="AC132" s="38"/>
      <c r="AD132" s="41"/>
      <c r="AE132" s="42"/>
      <c r="AF132" s="710"/>
      <c r="AG132" s="701"/>
      <c r="AH132" s="703"/>
      <c r="AI132" s="703"/>
      <c r="AJ132" s="703"/>
      <c r="AK132" s="703"/>
      <c r="AL132" s="654"/>
      <c r="AM132" s="654"/>
      <c r="AN132" s="699"/>
      <c r="AO132" s="699"/>
      <c r="AP132" s="648"/>
      <c r="AQ132" s="646"/>
      <c r="AR132" s="646"/>
      <c r="AS132" s="646"/>
      <c r="AT132" s="628"/>
      <c r="AU132" s="629"/>
    </row>
    <row r="133" spans="1:47" ht="45" customHeight="1" x14ac:dyDescent="0.25">
      <c r="A133" s="707"/>
      <c r="B133" s="657"/>
      <c r="C133" s="633"/>
      <c r="D133" s="55" t="s">
        <v>7</v>
      </c>
      <c r="E133" s="128"/>
      <c r="F133" s="126"/>
      <c r="G133" s="126"/>
      <c r="H133" s="126"/>
      <c r="I133" s="126"/>
      <c r="J133" s="126"/>
      <c r="K133" s="126"/>
      <c r="L133" s="126"/>
      <c r="M133" s="42"/>
      <c r="N133" s="126"/>
      <c r="O133" s="126"/>
      <c r="P133" s="126"/>
      <c r="Q133" s="126"/>
      <c r="R133" s="127"/>
      <c r="S133" s="42"/>
      <c r="T133" s="42"/>
      <c r="U133" s="42"/>
      <c r="V133" s="42"/>
      <c r="W133" s="42"/>
      <c r="X133" s="42"/>
      <c r="Y133" s="42"/>
      <c r="Z133" s="42"/>
      <c r="AA133" s="126"/>
      <c r="AB133" s="288"/>
      <c r="AC133" s="38"/>
      <c r="AD133" s="41"/>
      <c r="AE133" s="42"/>
      <c r="AF133" s="710"/>
      <c r="AG133" s="701"/>
      <c r="AH133" s="703"/>
      <c r="AI133" s="703"/>
      <c r="AJ133" s="703"/>
      <c r="AK133" s="703"/>
      <c r="AL133" s="654"/>
      <c r="AM133" s="654"/>
      <c r="AN133" s="699"/>
      <c r="AO133" s="699"/>
      <c r="AP133" s="648"/>
      <c r="AQ133" s="646"/>
      <c r="AR133" s="646"/>
      <c r="AS133" s="646"/>
      <c r="AT133" s="628"/>
      <c r="AU133" s="629"/>
    </row>
    <row r="134" spans="1:47" ht="45" customHeight="1" x14ac:dyDescent="0.25">
      <c r="A134" s="707"/>
      <c r="B134" s="657"/>
      <c r="C134" s="633"/>
      <c r="D134" s="57" t="s">
        <v>97</v>
      </c>
      <c r="E134" s="128"/>
      <c r="F134" s="126"/>
      <c r="G134" s="126"/>
      <c r="H134" s="126"/>
      <c r="I134" s="126"/>
      <c r="J134" s="126"/>
      <c r="K134" s="126"/>
      <c r="L134" s="126"/>
      <c r="M134" s="42"/>
      <c r="N134" s="126"/>
      <c r="O134" s="126">
        <v>33</v>
      </c>
      <c r="P134" s="126"/>
      <c r="Q134" s="126"/>
      <c r="R134" s="127"/>
      <c r="S134" s="42"/>
      <c r="T134" s="42"/>
      <c r="U134" s="42"/>
      <c r="V134" s="42"/>
      <c r="W134" s="42"/>
      <c r="X134" s="42"/>
      <c r="Y134" s="42"/>
      <c r="Z134" s="42"/>
      <c r="AA134" s="126"/>
      <c r="AB134" s="126">
        <v>33</v>
      </c>
      <c r="AC134" s="38"/>
      <c r="AD134" s="41"/>
      <c r="AE134" s="42"/>
      <c r="AF134" s="710"/>
      <c r="AG134" s="701"/>
      <c r="AH134" s="703"/>
      <c r="AI134" s="703"/>
      <c r="AJ134" s="703"/>
      <c r="AK134" s="703"/>
      <c r="AL134" s="654"/>
      <c r="AM134" s="654"/>
      <c r="AN134" s="699"/>
      <c r="AO134" s="699"/>
      <c r="AP134" s="648"/>
      <c r="AQ134" s="646"/>
      <c r="AR134" s="646"/>
      <c r="AS134" s="646"/>
      <c r="AT134" s="628"/>
      <c r="AU134" s="629"/>
    </row>
    <row r="135" spans="1:47" ht="45" customHeight="1" thickBot="1" x14ac:dyDescent="0.3">
      <c r="A135" s="707"/>
      <c r="B135" s="657"/>
      <c r="C135" s="633"/>
      <c r="D135" s="56" t="s">
        <v>100</v>
      </c>
      <c r="E135" s="128"/>
      <c r="F135" s="126"/>
      <c r="G135" s="126"/>
      <c r="H135" s="126"/>
      <c r="I135" s="126"/>
      <c r="J135" s="126"/>
      <c r="K135" s="126"/>
      <c r="L135" s="126"/>
      <c r="M135" s="42"/>
      <c r="N135" s="126"/>
      <c r="O135" s="126">
        <v>180930000</v>
      </c>
      <c r="P135" s="126"/>
      <c r="Q135" s="126"/>
      <c r="R135" s="127"/>
      <c r="S135" s="42"/>
      <c r="T135" s="42"/>
      <c r="U135" s="42"/>
      <c r="V135" s="42"/>
      <c r="W135" s="42"/>
      <c r="X135" s="42"/>
      <c r="Y135" s="42"/>
      <c r="Z135" s="42"/>
      <c r="AA135" s="126"/>
      <c r="AB135" s="126">
        <v>262457000</v>
      </c>
      <c r="AC135" s="38"/>
      <c r="AD135" s="41"/>
      <c r="AE135" s="42"/>
      <c r="AF135" s="710"/>
      <c r="AG135" s="701"/>
      <c r="AH135" s="704"/>
      <c r="AI135" s="704"/>
      <c r="AJ135" s="704"/>
      <c r="AK135" s="704"/>
      <c r="AL135" s="654"/>
      <c r="AM135" s="654"/>
      <c r="AN135" s="700"/>
      <c r="AO135" s="700"/>
      <c r="AP135" s="648"/>
      <c r="AQ135" s="647"/>
      <c r="AR135" s="647"/>
      <c r="AS135" s="647"/>
      <c r="AT135" s="628"/>
      <c r="AU135" s="629"/>
    </row>
    <row r="136" spans="1:47" ht="45" customHeight="1" x14ac:dyDescent="0.25">
      <c r="A136" s="707"/>
      <c r="B136" s="657"/>
      <c r="C136" s="633" t="s">
        <v>236</v>
      </c>
      <c r="D136" s="54" t="s">
        <v>95</v>
      </c>
      <c r="E136" s="128"/>
      <c r="F136" s="126"/>
      <c r="G136" s="126"/>
      <c r="H136" s="126"/>
      <c r="I136" s="126"/>
      <c r="J136" s="126"/>
      <c r="K136" s="126"/>
      <c r="L136" s="126"/>
      <c r="M136" s="42">
        <f>+M16+M22+M34+M52+M64+M70+M76+M106+M118+M124+M130</f>
        <v>66</v>
      </c>
      <c r="N136" s="127">
        <f>+N16+N22+N34+N52+N58+N64+N70+N76+N82+N94+N106+N118+N124+N130</f>
        <v>66</v>
      </c>
      <c r="O136" s="126">
        <v>66</v>
      </c>
      <c r="P136" s="126"/>
      <c r="Q136" s="126"/>
      <c r="R136" s="127"/>
      <c r="S136" s="42"/>
      <c r="T136" s="42"/>
      <c r="U136" s="42"/>
      <c r="V136" s="42"/>
      <c r="W136" s="42"/>
      <c r="X136" s="42"/>
      <c r="Y136" s="42"/>
      <c r="Z136" s="42">
        <f>+Z16+Z22+Z34+Z52+Z64+Z70+Z76+Z106+Z118+Z124</f>
        <v>11</v>
      </c>
      <c r="AA136" s="127">
        <f>+AA16+AA22+AA34+AA52+AA58+AA64+AA70+AA76+AA82+AA94+AA106+AA118+AA124+AA130</f>
        <v>22</v>
      </c>
      <c r="AB136" s="288">
        <v>33</v>
      </c>
      <c r="AC136" s="38"/>
      <c r="AD136" s="41"/>
      <c r="AE136" s="42"/>
      <c r="AF136" s="710"/>
      <c r="AG136" s="701" t="s">
        <v>235</v>
      </c>
      <c r="AH136" s="642" t="s">
        <v>225</v>
      </c>
      <c r="AI136" s="642" t="s">
        <v>237</v>
      </c>
      <c r="AJ136" s="642" t="s">
        <v>238</v>
      </c>
      <c r="AK136" s="642" t="s">
        <v>226</v>
      </c>
      <c r="AL136" s="654" t="s">
        <v>377</v>
      </c>
      <c r="AM136" s="654" t="s">
        <v>227</v>
      </c>
      <c r="AN136" s="698">
        <v>3679380</v>
      </c>
      <c r="AO136" s="698">
        <v>4036395</v>
      </c>
      <c r="AP136" s="627" t="s">
        <v>228</v>
      </c>
      <c r="AQ136" s="627" t="s">
        <v>228</v>
      </c>
      <c r="AR136" s="627" t="s">
        <v>228</v>
      </c>
      <c r="AS136" s="627" t="s">
        <v>228</v>
      </c>
      <c r="AT136" s="628">
        <v>7715777</v>
      </c>
      <c r="AU136" s="629"/>
    </row>
    <row r="137" spans="1:47" ht="45" customHeight="1" x14ac:dyDescent="0.25">
      <c r="A137" s="707"/>
      <c r="B137" s="657"/>
      <c r="C137" s="633"/>
      <c r="D137" s="55" t="s">
        <v>6</v>
      </c>
      <c r="E137" s="128"/>
      <c r="F137" s="126"/>
      <c r="G137" s="126"/>
      <c r="H137" s="126"/>
      <c r="I137" s="126"/>
      <c r="J137" s="126"/>
      <c r="K137" s="126"/>
      <c r="L137" s="126"/>
      <c r="M137" s="289">
        <f>+M17+M23+M35+M53+M65+M71+M77+M107+M119+M125+M131</f>
        <v>370304000</v>
      </c>
      <c r="N137" s="127">
        <f>+N17+N23+N35+N53+N59+N65+N71+N77+N83+N95+N107+N119+N125+N131</f>
        <v>361860000</v>
      </c>
      <c r="O137" s="126">
        <v>361860000</v>
      </c>
      <c r="P137" s="126"/>
      <c r="Q137" s="126"/>
      <c r="R137" s="127"/>
      <c r="S137" s="42"/>
      <c r="T137" s="42"/>
      <c r="U137" s="42"/>
      <c r="V137" s="42"/>
      <c r="W137" s="42"/>
      <c r="X137" s="42"/>
      <c r="Y137" s="42"/>
      <c r="Z137" s="289">
        <f>+Z17+Z23+Z35+Z53+Z65+Z71+Z77+Z107+Z119+Z125+Z131</f>
        <v>140580000</v>
      </c>
      <c r="AA137" s="127">
        <f>+AA17+AA23+AA35+AA53+AA59+AA65+AA71+AA77+AA83+AA95+AA107+AA119+AA125+AA131</f>
        <v>262456999.99999994</v>
      </c>
      <c r="AB137" s="126">
        <v>278363484.84848487</v>
      </c>
      <c r="AC137" s="38"/>
      <c r="AD137" s="41"/>
      <c r="AE137" s="42"/>
      <c r="AF137" s="710"/>
      <c r="AG137" s="701"/>
      <c r="AH137" s="642"/>
      <c r="AI137" s="642"/>
      <c r="AJ137" s="642"/>
      <c r="AK137" s="642"/>
      <c r="AL137" s="654"/>
      <c r="AM137" s="654"/>
      <c r="AN137" s="699"/>
      <c r="AO137" s="699"/>
      <c r="AP137" s="627"/>
      <c r="AQ137" s="627"/>
      <c r="AR137" s="627"/>
      <c r="AS137" s="627"/>
      <c r="AT137" s="628"/>
      <c r="AU137" s="629"/>
    </row>
    <row r="138" spans="1:47" ht="45" customHeight="1" x14ac:dyDescent="0.25">
      <c r="A138" s="707"/>
      <c r="B138" s="657"/>
      <c r="C138" s="633"/>
      <c r="D138" s="57" t="s">
        <v>96</v>
      </c>
      <c r="E138" s="128"/>
      <c r="F138" s="126"/>
      <c r="G138" s="126"/>
      <c r="H138" s="126"/>
      <c r="I138" s="126"/>
      <c r="J138" s="126"/>
      <c r="K138" s="126"/>
      <c r="L138" s="126"/>
      <c r="M138" s="126"/>
      <c r="N138" s="126"/>
      <c r="O138" s="126"/>
      <c r="P138" s="126"/>
      <c r="Q138" s="126"/>
      <c r="R138" s="127"/>
      <c r="S138" s="42"/>
      <c r="T138" s="42"/>
      <c r="U138" s="42"/>
      <c r="V138" s="42"/>
      <c r="W138" s="42"/>
      <c r="X138" s="42"/>
      <c r="Y138" s="42"/>
      <c r="Z138" s="42"/>
      <c r="AA138" s="291"/>
      <c r="AB138" s="288"/>
      <c r="AC138" s="38"/>
      <c r="AD138" s="41"/>
      <c r="AE138" s="42"/>
      <c r="AF138" s="710"/>
      <c r="AG138" s="701"/>
      <c r="AH138" s="642"/>
      <c r="AI138" s="642"/>
      <c r="AJ138" s="642"/>
      <c r="AK138" s="642"/>
      <c r="AL138" s="654"/>
      <c r="AM138" s="654"/>
      <c r="AN138" s="699"/>
      <c r="AO138" s="699"/>
      <c r="AP138" s="627"/>
      <c r="AQ138" s="627"/>
      <c r="AR138" s="627"/>
      <c r="AS138" s="627"/>
      <c r="AT138" s="628"/>
      <c r="AU138" s="629"/>
    </row>
    <row r="139" spans="1:47" ht="45" customHeight="1" x14ac:dyDescent="0.25">
      <c r="A139" s="707"/>
      <c r="B139" s="657"/>
      <c r="C139" s="633"/>
      <c r="D139" s="55" t="s">
        <v>7</v>
      </c>
      <c r="E139" s="128"/>
      <c r="F139" s="126"/>
      <c r="G139" s="126"/>
      <c r="H139" s="126"/>
      <c r="I139" s="126"/>
      <c r="J139" s="126"/>
      <c r="K139" s="126"/>
      <c r="L139" s="126"/>
      <c r="M139" s="126"/>
      <c r="N139" s="126"/>
      <c r="O139" s="126"/>
      <c r="P139" s="126"/>
      <c r="Q139" s="126"/>
      <c r="R139" s="127"/>
      <c r="S139" s="42"/>
      <c r="T139" s="42"/>
      <c r="U139" s="42"/>
      <c r="V139" s="42"/>
      <c r="W139" s="42"/>
      <c r="X139" s="42"/>
      <c r="Y139" s="42"/>
      <c r="Z139" s="42"/>
      <c r="AA139" s="291"/>
      <c r="AB139" s="288"/>
      <c r="AC139" s="38"/>
      <c r="AD139" s="41"/>
      <c r="AE139" s="42"/>
      <c r="AF139" s="710"/>
      <c r="AG139" s="701"/>
      <c r="AH139" s="642"/>
      <c r="AI139" s="642"/>
      <c r="AJ139" s="642"/>
      <c r="AK139" s="642"/>
      <c r="AL139" s="654"/>
      <c r="AM139" s="654"/>
      <c r="AN139" s="699"/>
      <c r="AO139" s="699"/>
      <c r="AP139" s="627"/>
      <c r="AQ139" s="627"/>
      <c r="AR139" s="627"/>
      <c r="AS139" s="627"/>
      <c r="AT139" s="628"/>
      <c r="AU139" s="629"/>
    </row>
    <row r="140" spans="1:47" ht="45" customHeight="1" x14ac:dyDescent="0.25">
      <c r="A140" s="707"/>
      <c r="B140" s="657"/>
      <c r="C140" s="633"/>
      <c r="D140" s="57" t="s">
        <v>97</v>
      </c>
      <c r="E140" s="128"/>
      <c r="F140" s="126"/>
      <c r="G140" s="126"/>
      <c r="H140" s="126"/>
      <c r="I140" s="126"/>
      <c r="J140" s="126"/>
      <c r="K140" s="126"/>
      <c r="L140" s="126"/>
      <c r="M140" s="126"/>
      <c r="N140" s="126"/>
      <c r="O140" s="126">
        <v>66</v>
      </c>
      <c r="P140" s="126"/>
      <c r="Q140" s="126"/>
      <c r="R140" s="127"/>
      <c r="S140" s="42"/>
      <c r="T140" s="42"/>
      <c r="U140" s="42"/>
      <c r="V140" s="42"/>
      <c r="W140" s="42"/>
      <c r="X140" s="42"/>
      <c r="Y140" s="42"/>
      <c r="Z140" s="42"/>
      <c r="AA140" s="291"/>
      <c r="AB140" s="126">
        <v>33</v>
      </c>
      <c r="AC140" s="38"/>
      <c r="AD140" s="41"/>
      <c r="AE140" s="42"/>
      <c r="AF140" s="710"/>
      <c r="AG140" s="701"/>
      <c r="AH140" s="642"/>
      <c r="AI140" s="642"/>
      <c r="AJ140" s="642"/>
      <c r="AK140" s="642"/>
      <c r="AL140" s="654"/>
      <c r="AM140" s="654"/>
      <c r="AN140" s="699"/>
      <c r="AO140" s="699"/>
      <c r="AP140" s="627"/>
      <c r="AQ140" s="627"/>
      <c r="AR140" s="627"/>
      <c r="AS140" s="627"/>
      <c r="AT140" s="628"/>
      <c r="AU140" s="629"/>
    </row>
    <row r="141" spans="1:47" ht="45" customHeight="1" thickBot="1" x14ac:dyDescent="0.3">
      <c r="A141" s="708"/>
      <c r="B141" s="658"/>
      <c r="C141" s="633"/>
      <c r="D141" s="56" t="s">
        <v>100</v>
      </c>
      <c r="E141" s="128"/>
      <c r="F141" s="126"/>
      <c r="G141" s="126"/>
      <c r="H141" s="126"/>
      <c r="I141" s="126"/>
      <c r="J141" s="126"/>
      <c r="K141" s="126"/>
      <c r="L141" s="126"/>
      <c r="M141" s="126"/>
      <c r="N141" s="126"/>
      <c r="O141" s="126">
        <v>361860000</v>
      </c>
      <c r="P141" s="126"/>
      <c r="Q141" s="126"/>
      <c r="R141" s="127"/>
      <c r="S141" s="42"/>
      <c r="T141" s="42"/>
      <c r="U141" s="42"/>
      <c r="V141" s="42"/>
      <c r="W141" s="42"/>
      <c r="X141" s="42"/>
      <c r="Y141" s="42"/>
      <c r="Z141" s="42"/>
      <c r="AA141" s="291"/>
      <c r="AB141" s="126">
        <v>278363484.84848487</v>
      </c>
      <c r="AC141" s="38"/>
      <c r="AD141" s="41"/>
      <c r="AE141" s="42"/>
      <c r="AF141" s="711"/>
      <c r="AG141" s="701"/>
      <c r="AH141" s="642"/>
      <c r="AI141" s="642"/>
      <c r="AJ141" s="642"/>
      <c r="AK141" s="642"/>
      <c r="AL141" s="654"/>
      <c r="AM141" s="654"/>
      <c r="AN141" s="700"/>
      <c r="AO141" s="700"/>
      <c r="AP141" s="627"/>
      <c r="AQ141" s="627"/>
      <c r="AR141" s="627"/>
      <c r="AS141" s="627"/>
      <c r="AT141" s="628"/>
      <c r="AU141" s="629"/>
    </row>
    <row r="142" spans="1:47" ht="45" customHeight="1" x14ac:dyDescent="0.25">
      <c r="A142" s="637">
        <v>2</v>
      </c>
      <c r="B142" s="656" t="s">
        <v>193</v>
      </c>
      <c r="C142" s="633" t="s">
        <v>239</v>
      </c>
      <c r="D142" s="54" t="s">
        <v>95</v>
      </c>
      <c r="E142" s="130">
        <f>+[2]INVERSIÓN!H16</f>
        <v>20</v>
      </c>
      <c r="F142" s="130">
        <f>+[2]INVERSIÓN!I16</f>
        <v>20</v>
      </c>
      <c r="G142" s="131"/>
      <c r="H142" s="131"/>
      <c r="I142" s="131"/>
      <c r="J142" s="131"/>
      <c r="K142" s="131"/>
      <c r="L142" s="131"/>
      <c r="M142" s="132">
        <f>+F142</f>
        <v>20</v>
      </c>
      <c r="N142" s="133">
        <f>+[2]INVERSIÓN!K16</f>
        <v>20</v>
      </c>
      <c r="O142" s="132">
        <v>20</v>
      </c>
      <c r="P142" s="132"/>
      <c r="Q142" s="132"/>
      <c r="R142" s="247"/>
      <c r="S142" s="692" t="s">
        <v>378</v>
      </c>
      <c r="T142" s="135"/>
      <c r="U142" s="135"/>
      <c r="V142" s="135"/>
      <c r="W142" s="135"/>
      <c r="X142" s="135"/>
      <c r="Y142" s="135"/>
      <c r="Z142" s="135">
        <f>+[2]INVERSIÓN!J16</f>
        <v>0</v>
      </c>
      <c r="AA142" s="136">
        <f>+[2]INVERSIÓN!DX16</f>
        <v>2</v>
      </c>
      <c r="AB142" s="248">
        <v>2</v>
      </c>
      <c r="AC142" s="43"/>
      <c r="AD142" s="43"/>
      <c r="AE142" s="43"/>
      <c r="AF142" s="695" t="s">
        <v>289</v>
      </c>
      <c r="AG142" s="643" t="s">
        <v>235</v>
      </c>
      <c r="AH142" s="633" t="s">
        <v>225</v>
      </c>
      <c r="AI142" s="633" t="s">
        <v>237</v>
      </c>
      <c r="AJ142" s="633" t="s">
        <v>238</v>
      </c>
      <c r="AK142" s="633" t="s">
        <v>226</v>
      </c>
      <c r="AL142" s="652" t="s">
        <v>241</v>
      </c>
      <c r="AM142" s="635" t="s">
        <v>227</v>
      </c>
      <c r="AN142" s="688">
        <v>3679380</v>
      </c>
      <c r="AO142" s="688">
        <v>4036395</v>
      </c>
      <c r="AP142" s="627" t="s">
        <v>228</v>
      </c>
      <c r="AQ142" s="627" t="s">
        <v>228</v>
      </c>
      <c r="AR142" s="627" t="s">
        <v>228</v>
      </c>
      <c r="AS142" s="627" t="s">
        <v>228</v>
      </c>
      <c r="AT142" s="628">
        <v>7715777</v>
      </c>
      <c r="AU142" s="629"/>
    </row>
    <row r="143" spans="1:47" ht="45" customHeight="1" x14ac:dyDescent="0.25">
      <c r="A143" s="638"/>
      <c r="B143" s="657"/>
      <c r="C143" s="633"/>
      <c r="D143" s="55" t="s">
        <v>6</v>
      </c>
      <c r="E143" s="130">
        <f>+[2]INVERSIÓN!H17</f>
        <v>151328000</v>
      </c>
      <c r="F143" s="130">
        <f>+[2]INVERSIÓN!I17</f>
        <v>151328000</v>
      </c>
      <c r="G143" s="137"/>
      <c r="H143" s="137"/>
      <c r="I143" s="137"/>
      <c r="J143" s="137"/>
      <c r="K143" s="137"/>
      <c r="L143" s="137"/>
      <c r="M143" s="132">
        <f t="shared" ref="M143:M147" si="1">+F143</f>
        <v>151328000</v>
      </c>
      <c r="N143" s="133">
        <f>+[2]INVERSIÓN!K17</f>
        <v>142884000</v>
      </c>
      <c r="O143" s="132">
        <v>142884000</v>
      </c>
      <c r="P143" s="147"/>
      <c r="Q143" s="147"/>
      <c r="R143" s="249"/>
      <c r="S143" s="693"/>
      <c r="T143" s="140"/>
      <c r="U143" s="140"/>
      <c r="V143" s="140"/>
      <c r="W143" s="140"/>
      <c r="X143" s="140"/>
      <c r="Y143" s="140"/>
      <c r="Z143" s="135">
        <f>+[2]INVERSIÓN!J17</f>
        <v>0</v>
      </c>
      <c r="AA143" s="136">
        <f>+[2]INVERSIÓN!DX17</f>
        <v>71774000</v>
      </c>
      <c r="AB143" s="248">
        <v>71774000</v>
      </c>
      <c r="AC143" s="44"/>
      <c r="AD143" s="36"/>
      <c r="AE143" s="41"/>
      <c r="AF143" s="696"/>
      <c r="AG143" s="643"/>
      <c r="AH143" s="633"/>
      <c r="AI143" s="633"/>
      <c r="AJ143" s="633"/>
      <c r="AK143" s="633"/>
      <c r="AL143" s="653"/>
      <c r="AM143" s="635"/>
      <c r="AN143" s="672"/>
      <c r="AO143" s="672"/>
      <c r="AP143" s="627"/>
      <c r="AQ143" s="627"/>
      <c r="AR143" s="627"/>
      <c r="AS143" s="627"/>
      <c r="AT143" s="628"/>
      <c r="AU143" s="629"/>
    </row>
    <row r="144" spans="1:47" ht="45" customHeight="1" x14ac:dyDescent="0.25">
      <c r="A144" s="638"/>
      <c r="B144" s="657"/>
      <c r="C144" s="633"/>
      <c r="D144" s="57" t="s">
        <v>96</v>
      </c>
      <c r="E144" s="130" t="e">
        <f>+[2]INVERSIÓN!H18</f>
        <v>#REF!</v>
      </c>
      <c r="F144" s="130" t="e">
        <f>+[2]INVERSIÓN!I18</f>
        <v>#REF!</v>
      </c>
      <c r="G144" s="126"/>
      <c r="H144" s="126"/>
      <c r="I144" s="126"/>
      <c r="J144" s="126"/>
      <c r="K144" s="126"/>
      <c r="L144" s="126"/>
      <c r="M144" s="132" t="e">
        <f t="shared" si="1"/>
        <v>#REF!</v>
      </c>
      <c r="N144" s="133" t="e">
        <f>+[2]INVERSIÓN!K18</f>
        <v>#REF!</v>
      </c>
      <c r="O144" s="132">
        <v>0</v>
      </c>
      <c r="P144" s="129"/>
      <c r="Q144" s="129"/>
      <c r="R144" s="86"/>
      <c r="S144" s="693"/>
      <c r="T144" s="86"/>
      <c r="U144" s="86"/>
      <c r="V144" s="86"/>
      <c r="W144" s="86"/>
      <c r="X144" s="86"/>
      <c r="Y144" s="86"/>
      <c r="Z144" s="135" t="e">
        <f>+[2]INVERSIÓN!J18</f>
        <v>#REF!</v>
      </c>
      <c r="AA144" s="136" t="e">
        <f>+[2]INVERSIÓN!DX18</f>
        <v>#REF!</v>
      </c>
      <c r="AB144" s="248">
        <v>0</v>
      </c>
      <c r="AC144" s="38"/>
      <c r="AD144" s="36"/>
      <c r="AE144" s="38"/>
      <c r="AF144" s="696"/>
      <c r="AG144" s="643"/>
      <c r="AH144" s="633"/>
      <c r="AI144" s="633"/>
      <c r="AJ144" s="633"/>
      <c r="AK144" s="633"/>
      <c r="AL144" s="653"/>
      <c r="AM144" s="635"/>
      <c r="AN144" s="672"/>
      <c r="AO144" s="672"/>
      <c r="AP144" s="627"/>
      <c r="AQ144" s="627"/>
      <c r="AR144" s="627"/>
      <c r="AS144" s="627"/>
      <c r="AT144" s="628"/>
      <c r="AU144" s="629"/>
    </row>
    <row r="145" spans="1:47" ht="45" customHeight="1" x14ac:dyDescent="0.25">
      <c r="A145" s="638"/>
      <c r="B145" s="657"/>
      <c r="C145" s="633"/>
      <c r="D145" s="55" t="s">
        <v>7</v>
      </c>
      <c r="E145" s="130" t="e">
        <f>+[2]INVERSIÓN!H19</f>
        <v>#REF!</v>
      </c>
      <c r="F145" s="130" t="e">
        <f>+[2]INVERSIÓN!I19</f>
        <v>#REF!</v>
      </c>
      <c r="G145" s="126"/>
      <c r="H145" s="126"/>
      <c r="I145" s="126"/>
      <c r="J145" s="126"/>
      <c r="K145" s="126"/>
      <c r="L145" s="126"/>
      <c r="M145" s="132" t="e">
        <f t="shared" si="1"/>
        <v>#REF!</v>
      </c>
      <c r="N145" s="133" t="e">
        <f>+[2]INVERSIÓN!K19</f>
        <v>#REF!</v>
      </c>
      <c r="O145" s="132">
        <v>0</v>
      </c>
      <c r="P145" s="129"/>
      <c r="Q145" s="129"/>
      <c r="R145" s="86"/>
      <c r="S145" s="693"/>
      <c r="T145" s="86"/>
      <c r="U145" s="86"/>
      <c r="V145" s="86"/>
      <c r="W145" s="86"/>
      <c r="X145" s="86"/>
      <c r="Y145" s="86"/>
      <c r="Z145" s="135" t="e">
        <f>+[2]INVERSIÓN!J19</f>
        <v>#REF!</v>
      </c>
      <c r="AA145" s="136" t="e">
        <f>+[2]INVERSIÓN!DX19</f>
        <v>#REF!</v>
      </c>
      <c r="AB145" s="248">
        <v>0</v>
      </c>
      <c r="AC145" s="38"/>
      <c r="AD145" s="36"/>
      <c r="AE145" s="38"/>
      <c r="AF145" s="696"/>
      <c r="AG145" s="643"/>
      <c r="AH145" s="633"/>
      <c r="AI145" s="633"/>
      <c r="AJ145" s="633"/>
      <c r="AK145" s="633"/>
      <c r="AL145" s="653"/>
      <c r="AM145" s="635"/>
      <c r="AN145" s="672"/>
      <c r="AO145" s="672"/>
      <c r="AP145" s="627"/>
      <c r="AQ145" s="627"/>
      <c r="AR145" s="627"/>
      <c r="AS145" s="627"/>
      <c r="AT145" s="628"/>
      <c r="AU145" s="629"/>
    </row>
    <row r="146" spans="1:47" ht="45" customHeight="1" x14ac:dyDescent="0.25">
      <c r="A146" s="638"/>
      <c r="B146" s="657"/>
      <c r="C146" s="633"/>
      <c r="D146" s="57" t="s">
        <v>97</v>
      </c>
      <c r="E146" s="130">
        <f>+[2]INVERSIÓN!H20</f>
        <v>20</v>
      </c>
      <c r="F146" s="130">
        <f>+[2]INVERSIÓN!I20</f>
        <v>20</v>
      </c>
      <c r="G146" s="126"/>
      <c r="H146" s="126"/>
      <c r="I146" s="126"/>
      <c r="J146" s="126"/>
      <c r="K146" s="126"/>
      <c r="L146" s="126"/>
      <c r="M146" s="132">
        <f t="shared" si="1"/>
        <v>20</v>
      </c>
      <c r="N146" s="133">
        <f>+[2]INVERSIÓN!K20</f>
        <v>20</v>
      </c>
      <c r="O146" s="132">
        <v>20</v>
      </c>
      <c r="P146" s="129"/>
      <c r="Q146" s="129"/>
      <c r="R146" s="86"/>
      <c r="S146" s="693"/>
      <c r="T146" s="86"/>
      <c r="U146" s="86"/>
      <c r="V146" s="86"/>
      <c r="W146" s="86"/>
      <c r="X146" s="86"/>
      <c r="Y146" s="86"/>
      <c r="Z146" s="135">
        <f>+[2]INVERSIÓN!J20</f>
        <v>0</v>
      </c>
      <c r="AA146" s="136">
        <f>+[2]INVERSIÓN!DX20</f>
        <v>2</v>
      </c>
      <c r="AB146" s="248">
        <v>2</v>
      </c>
      <c r="AC146" s="38"/>
      <c r="AD146" s="36"/>
      <c r="AE146" s="38"/>
      <c r="AF146" s="696"/>
      <c r="AG146" s="643"/>
      <c r="AH146" s="633"/>
      <c r="AI146" s="633"/>
      <c r="AJ146" s="633"/>
      <c r="AK146" s="633"/>
      <c r="AL146" s="653"/>
      <c r="AM146" s="635"/>
      <c r="AN146" s="672"/>
      <c r="AO146" s="672"/>
      <c r="AP146" s="627"/>
      <c r="AQ146" s="627"/>
      <c r="AR146" s="627"/>
      <c r="AS146" s="627"/>
      <c r="AT146" s="628"/>
      <c r="AU146" s="629"/>
    </row>
    <row r="147" spans="1:47" ht="45" customHeight="1" thickBot="1" x14ac:dyDescent="0.3">
      <c r="A147" s="638"/>
      <c r="B147" s="657"/>
      <c r="C147" s="633"/>
      <c r="D147" s="56" t="s">
        <v>100</v>
      </c>
      <c r="E147" s="130">
        <f>+[2]INVERSIÓN!H21</f>
        <v>151328000</v>
      </c>
      <c r="F147" s="130">
        <f>+[2]INVERSIÓN!I21</f>
        <v>151328000</v>
      </c>
      <c r="G147" s="138"/>
      <c r="H147" s="138"/>
      <c r="I147" s="138"/>
      <c r="J147" s="138"/>
      <c r="K147" s="138"/>
      <c r="L147" s="138"/>
      <c r="M147" s="132">
        <f t="shared" si="1"/>
        <v>151328000</v>
      </c>
      <c r="N147" s="133">
        <f>+[2]INVERSIÓN!K21</f>
        <v>142884000</v>
      </c>
      <c r="O147" s="132">
        <v>142884000</v>
      </c>
      <c r="P147" s="151"/>
      <c r="Q147" s="151"/>
      <c r="R147" s="135"/>
      <c r="S147" s="693"/>
      <c r="T147" s="135"/>
      <c r="U147" s="135"/>
      <c r="V147" s="135"/>
      <c r="W147" s="135"/>
      <c r="X147" s="135"/>
      <c r="Y147" s="135"/>
      <c r="Z147" s="135">
        <f>+[2]INVERSIÓN!J21</f>
        <v>0</v>
      </c>
      <c r="AA147" s="136">
        <f>+[2]INVERSIÓN!DX21</f>
        <v>71774000</v>
      </c>
      <c r="AB147" s="248">
        <v>71774000</v>
      </c>
      <c r="AC147" s="44"/>
      <c r="AD147" s="37"/>
      <c r="AE147" s="43"/>
      <c r="AF147" s="696"/>
      <c r="AG147" s="643"/>
      <c r="AH147" s="633"/>
      <c r="AI147" s="633"/>
      <c r="AJ147" s="633"/>
      <c r="AK147" s="633"/>
      <c r="AL147" s="634"/>
      <c r="AM147" s="635"/>
      <c r="AN147" s="674"/>
      <c r="AO147" s="674"/>
      <c r="AP147" s="627"/>
      <c r="AQ147" s="627"/>
      <c r="AR147" s="627"/>
      <c r="AS147" s="627"/>
      <c r="AT147" s="628"/>
      <c r="AU147" s="629"/>
    </row>
    <row r="148" spans="1:47" ht="45" customHeight="1" x14ac:dyDescent="0.25">
      <c r="A148" s="638"/>
      <c r="B148" s="657"/>
      <c r="C148" s="633" t="s">
        <v>213</v>
      </c>
      <c r="D148" s="54" t="s">
        <v>95</v>
      </c>
      <c r="E148" s="128"/>
      <c r="F148" s="126"/>
      <c r="G148" s="126"/>
      <c r="H148" s="126"/>
      <c r="I148" s="126"/>
      <c r="J148" s="126"/>
      <c r="K148" s="126"/>
      <c r="L148" s="126"/>
      <c r="M148" s="129"/>
      <c r="N148" s="129"/>
      <c r="O148" s="129"/>
      <c r="P148" s="129"/>
      <c r="Q148" s="129"/>
      <c r="R148" s="86"/>
      <c r="S148" s="693"/>
      <c r="T148" s="77"/>
      <c r="U148" s="77"/>
      <c r="V148" s="77"/>
      <c r="W148" s="77"/>
      <c r="X148" s="77"/>
      <c r="Y148" s="77"/>
      <c r="Z148" s="77"/>
      <c r="AA148" s="87"/>
      <c r="AB148" s="246"/>
      <c r="AC148" s="38"/>
      <c r="AD148" s="41"/>
      <c r="AE148" s="42"/>
      <c r="AF148" s="696"/>
      <c r="AG148" s="679" t="s">
        <v>213</v>
      </c>
      <c r="AH148" s="652" t="s">
        <v>225</v>
      </c>
      <c r="AI148" s="652" t="s">
        <v>225</v>
      </c>
      <c r="AJ148" s="652" t="s">
        <v>225</v>
      </c>
      <c r="AK148" s="652" t="s">
        <v>226</v>
      </c>
      <c r="AL148" s="652" t="s">
        <v>241</v>
      </c>
      <c r="AM148" s="635" t="s">
        <v>227</v>
      </c>
      <c r="AN148" s="652">
        <v>255912</v>
      </c>
      <c r="AO148" s="652">
        <v>300846</v>
      </c>
      <c r="AP148" s="648" t="s">
        <v>228</v>
      </c>
      <c r="AQ148" s="645" t="s">
        <v>228</v>
      </c>
      <c r="AR148" s="645" t="s">
        <v>228</v>
      </c>
      <c r="AS148" s="645" t="s">
        <v>228</v>
      </c>
      <c r="AT148" s="689">
        <v>475275</v>
      </c>
      <c r="AU148" s="629"/>
    </row>
    <row r="149" spans="1:47" ht="45" customHeight="1" x14ac:dyDescent="0.25">
      <c r="A149" s="638"/>
      <c r="B149" s="657"/>
      <c r="C149" s="633"/>
      <c r="D149" s="55" t="s">
        <v>6</v>
      </c>
      <c r="E149" s="128"/>
      <c r="F149" s="126"/>
      <c r="G149" s="126"/>
      <c r="H149" s="126"/>
      <c r="I149" s="126"/>
      <c r="J149" s="126"/>
      <c r="K149" s="126"/>
      <c r="L149" s="126"/>
      <c r="M149" s="129"/>
      <c r="N149" s="129"/>
      <c r="O149" s="129"/>
      <c r="P149" s="129"/>
      <c r="Q149" s="129"/>
      <c r="R149" s="86"/>
      <c r="S149" s="693"/>
      <c r="T149" s="77"/>
      <c r="U149" s="77"/>
      <c r="V149" s="77"/>
      <c r="W149" s="77"/>
      <c r="X149" s="77"/>
      <c r="Y149" s="77"/>
      <c r="Z149" s="77"/>
      <c r="AA149" s="87"/>
      <c r="AB149" s="246"/>
      <c r="AC149" s="38"/>
      <c r="AD149" s="41"/>
      <c r="AE149" s="42"/>
      <c r="AF149" s="696"/>
      <c r="AG149" s="680"/>
      <c r="AH149" s="653"/>
      <c r="AI149" s="653"/>
      <c r="AJ149" s="653"/>
      <c r="AK149" s="653"/>
      <c r="AL149" s="653"/>
      <c r="AM149" s="635"/>
      <c r="AN149" s="653"/>
      <c r="AO149" s="653"/>
      <c r="AP149" s="648"/>
      <c r="AQ149" s="646"/>
      <c r="AR149" s="646"/>
      <c r="AS149" s="646"/>
      <c r="AT149" s="690"/>
      <c r="AU149" s="629"/>
    </row>
    <row r="150" spans="1:47" ht="45" customHeight="1" x14ac:dyDescent="0.25">
      <c r="A150" s="638"/>
      <c r="B150" s="657"/>
      <c r="C150" s="633"/>
      <c r="D150" s="57" t="s">
        <v>96</v>
      </c>
      <c r="E150" s="128"/>
      <c r="F150" s="126"/>
      <c r="G150" s="126"/>
      <c r="H150" s="126"/>
      <c r="I150" s="126"/>
      <c r="J150" s="126"/>
      <c r="K150" s="126"/>
      <c r="L150" s="126"/>
      <c r="M150" s="129"/>
      <c r="N150" s="129"/>
      <c r="O150" s="129"/>
      <c r="P150" s="129"/>
      <c r="Q150" s="129"/>
      <c r="R150" s="86"/>
      <c r="S150" s="693"/>
      <c r="T150" s="77"/>
      <c r="U150" s="77"/>
      <c r="V150" s="77"/>
      <c r="W150" s="77"/>
      <c r="X150" s="77"/>
      <c r="Y150" s="77"/>
      <c r="Z150" s="77"/>
      <c r="AA150" s="87"/>
      <c r="AB150" s="246"/>
      <c r="AC150" s="38"/>
      <c r="AD150" s="41"/>
      <c r="AE150" s="42"/>
      <c r="AF150" s="696"/>
      <c r="AG150" s="680"/>
      <c r="AH150" s="653"/>
      <c r="AI150" s="653"/>
      <c r="AJ150" s="653"/>
      <c r="AK150" s="653"/>
      <c r="AL150" s="653"/>
      <c r="AM150" s="635"/>
      <c r="AN150" s="653"/>
      <c r="AO150" s="653"/>
      <c r="AP150" s="648"/>
      <c r="AQ150" s="646"/>
      <c r="AR150" s="646"/>
      <c r="AS150" s="646"/>
      <c r="AT150" s="690"/>
      <c r="AU150" s="629"/>
    </row>
    <row r="151" spans="1:47" ht="45" customHeight="1" x14ac:dyDescent="0.25">
      <c r="A151" s="638"/>
      <c r="B151" s="657"/>
      <c r="C151" s="633"/>
      <c r="D151" s="55" t="s">
        <v>7</v>
      </c>
      <c r="E151" s="128"/>
      <c r="F151" s="126"/>
      <c r="G151" s="126"/>
      <c r="H151" s="126"/>
      <c r="I151" s="126"/>
      <c r="J151" s="126"/>
      <c r="K151" s="126"/>
      <c r="L151" s="126"/>
      <c r="M151" s="129"/>
      <c r="N151" s="129"/>
      <c r="O151" s="129"/>
      <c r="P151" s="129"/>
      <c r="Q151" s="129"/>
      <c r="R151" s="86"/>
      <c r="S151" s="693"/>
      <c r="T151" s="77"/>
      <c r="U151" s="77"/>
      <c r="V151" s="77"/>
      <c r="W151" s="77"/>
      <c r="X151" s="77"/>
      <c r="Y151" s="77"/>
      <c r="Z151" s="77"/>
      <c r="AA151" s="87"/>
      <c r="AB151" s="246"/>
      <c r="AC151" s="38"/>
      <c r="AD151" s="41"/>
      <c r="AE151" s="42"/>
      <c r="AF151" s="696"/>
      <c r="AG151" s="680"/>
      <c r="AH151" s="653"/>
      <c r="AI151" s="653"/>
      <c r="AJ151" s="653"/>
      <c r="AK151" s="653"/>
      <c r="AL151" s="653"/>
      <c r="AM151" s="635"/>
      <c r="AN151" s="653"/>
      <c r="AO151" s="653"/>
      <c r="AP151" s="648"/>
      <c r="AQ151" s="646"/>
      <c r="AR151" s="646"/>
      <c r="AS151" s="646"/>
      <c r="AT151" s="690"/>
      <c r="AU151" s="629"/>
    </row>
    <row r="152" spans="1:47" ht="45" customHeight="1" x14ac:dyDescent="0.25">
      <c r="A152" s="638"/>
      <c r="B152" s="657"/>
      <c r="C152" s="633"/>
      <c r="D152" s="57" t="s">
        <v>97</v>
      </c>
      <c r="E152" s="128"/>
      <c r="F152" s="126"/>
      <c r="G152" s="126"/>
      <c r="H152" s="126"/>
      <c r="I152" s="126"/>
      <c r="J152" s="126"/>
      <c r="K152" s="126"/>
      <c r="L152" s="126"/>
      <c r="M152" s="129"/>
      <c r="N152" s="129"/>
      <c r="O152" s="129"/>
      <c r="P152" s="129"/>
      <c r="Q152" s="129"/>
      <c r="R152" s="86"/>
      <c r="S152" s="693"/>
      <c r="T152" s="77"/>
      <c r="U152" s="77"/>
      <c r="V152" s="77"/>
      <c r="W152" s="77"/>
      <c r="X152" s="77"/>
      <c r="Y152" s="77"/>
      <c r="Z152" s="77"/>
      <c r="AA152" s="87"/>
      <c r="AB152" s="246"/>
      <c r="AC152" s="38"/>
      <c r="AD152" s="41"/>
      <c r="AE152" s="42"/>
      <c r="AF152" s="696"/>
      <c r="AG152" s="680"/>
      <c r="AH152" s="653"/>
      <c r="AI152" s="653"/>
      <c r="AJ152" s="653"/>
      <c r="AK152" s="653"/>
      <c r="AL152" s="653"/>
      <c r="AM152" s="635"/>
      <c r="AN152" s="653"/>
      <c r="AO152" s="653"/>
      <c r="AP152" s="648"/>
      <c r="AQ152" s="646"/>
      <c r="AR152" s="646"/>
      <c r="AS152" s="646"/>
      <c r="AT152" s="690"/>
      <c r="AU152" s="629"/>
    </row>
    <row r="153" spans="1:47" ht="45" customHeight="1" thickBot="1" x14ac:dyDescent="0.3">
      <c r="A153" s="638"/>
      <c r="B153" s="657"/>
      <c r="C153" s="633"/>
      <c r="D153" s="56" t="s">
        <v>100</v>
      </c>
      <c r="E153" s="128"/>
      <c r="F153" s="126"/>
      <c r="G153" s="126"/>
      <c r="H153" s="126"/>
      <c r="I153" s="126"/>
      <c r="J153" s="126"/>
      <c r="K153" s="126"/>
      <c r="L153" s="126"/>
      <c r="M153" s="129"/>
      <c r="N153" s="129"/>
      <c r="O153" s="129"/>
      <c r="P153" s="129"/>
      <c r="Q153" s="129"/>
      <c r="R153" s="86"/>
      <c r="S153" s="693"/>
      <c r="T153" s="77"/>
      <c r="U153" s="77"/>
      <c r="V153" s="77"/>
      <c r="W153" s="77"/>
      <c r="X153" s="77"/>
      <c r="Y153" s="77"/>
      <c r="Z153" s="77"/>
      <c r="AA153" s="87"/>
      <c r="AB153" s="246"/>
      <c r="AC153" s="38"/>
      <c r="AD153" s="41"/>
      <c r="AE153" s="42"/>
      <c r="AF153" s="696"/>
      <c r="AG153" s="681"/>
      <c r="AH153" s="634"/>
      <c r="AI153" s="634"/>
      <c r="AJ153" s="634"/>
      <c r="AK153" s="634"/>
      <c r="AL153" s="634"/>
      <c r="AM153" s="635"/>
      <c r="AN153" s="634"/>
      <c r="AO153" s="634"/>
      <c r="AP153" s="648"/>
      <c r="AQ153" s="647"/>
      <c r="AR153" s="647"/>
      <c r="AS153" s="647"/>
      <c r="AT153" s="691"/>
      <c r="AU153" s="629"/>
    </row>
    <row r="154" spans="1:47" ht="45" customHeight="1" x14ac:dyDescent="0.25">
      <c r="A154" s="638"/>
      <c r="B154" s="657"/>
      <c r="C154" s="633" t="s">
        <v>214</v>
      </c>
      <c r="D154" s="54" t="s">
        <v>95</v>
      </c>
      <c r="E154" s="128"/>
      <c r="F154" s="126"/>
      <c r="G154" s="126"/>
      <c r="H154" s="126"/>
      <c r="I154" s="126"/>
      <c r="J154" s="126"/>
      <c r="K154" s="126"/>
      <c r="L154" s="126"/>
      <c r="M154" s="129"/>
      <c r="N154" s="129"/>
      <c r="O154" s="129"/>
      <c r="P154" s="129"/>
      <c r="Q154" s="129"/>
      <c r="R154" s="86"/>
      <c r="S154" s="693"/>
      <c r="T154" s="77"/>
      <c r="U154" s="77"/>
      <c r="V154" s="77"/>
      <c r="W154" s="77"/>
      <c r="X154" s="77"/>
      <c r="Y154" s="77"/>
      <c r="Z154" s="77"/>
      <c r="AA154" s="87"/>
      <c r="AB154" s="246"/>
      <c r="AC154" s="38"/>
      <c r="AD154" s="41"/>
      <c r="AE154" s="42"/>
      <c r="AF154" s="696"/>
      <c r="AG154" s="679" t="s">
        <v>214</v>
      </c>
      <c r="AH154" s="652" t="s">
        <v>225</v>
      </c>
      <c r="AI154" s="652" t="s">
        <v>225</v>
      </c>
      <c r="AJ154" s="652" t="s">
        <v>225</v>
      </c>
      <c r="AK154" s="652" t="s">
        <v>226</v>
      </c>
      <c r="AL154" s="652" t="s">
        <v>241</v>
      </c>
      <c r="AM154" s="635" t="s">
        <v>227</v>
      </c>
      <c r="AN154" s="652">
        <v>76616</v>
      </c>
      <c r="AO154" s="652">
        <v>84755</v>
      </c>
      <c r="AP154" s="648" t="s">
        <v>228</v>
      </c>
      <c r="AQ154" s="645" t="s">
        <v>228</v>
      </c>
      <c r="AR154" s="645" t="s">
        <v>228</v>
      </c>
      <c r="AS154" s="645" t="s">
        <v>228</v>
      </c>
      <c r="AT154" s="689">
        <v>126192</v>
      </c>
      <c r="AU154" s="629"/>
    </row>
    <row r="155" spans="1:47" ht="45" customHeight="1" x14ac:dyDescent="0.25">
      <c r="A155" s="638"/>
      <c r="B155" s="657"/>
      <c r="C155" s="633"/>
      <c r="D155" s="55" t="s">
        <v>6</v>
      </c>
      <c r="E155" s="128"/>
      <c r="F155" s="126"/>
      <c r="G155" s="126"/>
      <c r="H155" s="126"/>
      <c r="I155" s="126"/>
      <c r="J155" s="126"/>
      <c r="K155" s="126"/>
      <c r="L155" s="126"/>
      <c r="M155" s="129"/>
      <c r="N155" s="129"/>
      <c r="O155" s="129"/>
      <c r="P155" s="129"/>
      <c r="Q155" s="129"/>
      <c r="R155" s="86"/>
      <c r="S155" s="693"/>
      <c r="T155" s="77"/>
      <c r="U155" s="77"/>
      <c r="V155" s="77"/>
      <c r="W155" s="77"/>
      <c r="X155" s="77"/>
      <c r="Y155" s="77"/>
      <c r="Z155" s="77"/>
      <c r="AA155" s="87"/>
      <c r="AB155" s="246"/>
      <c r="AC155" s="38"/>
      <c r="AD155" s="41"/>
      <c r="AE155" s="42"/>
      <c r="AF155" s="696"/>
      <c r="AG155" s="680"/>
      <c r="AH155" s="653"/>
      <c r="AI155" s="653"/>
      <c r="AJ155" s="653"/>
      <c r="AK155" s="653"/>
      <c r="AL155" s="653"/>
      <c r="AM155" s="635"/>
      <c r="AN155" s="653"/>
      <c r="AO155" s="653"/>
      <c r="AP155" s="648"/>
      <c r="AQ155" s="646"/>
      <c r="AR155" s="646"/>
      <c r="AS155" s="646"/>
      <c r="AT155" s="690"/>
      <c r="AU155" s="629"/>
    </row>
    <row r="156" spans="1:47" ht="45" customHeight="1" x14ac:dyDescent="0.25">
      <c r="A156" s="638"/>
      <c r="B156" s="657"/>
      <c r="C156" s="633"/>
      <c r="D156" s="57" t="s">
        <v>96</v>
      </c>
      <c r="E156" s="128"/>
      <c r="F156" s="126"/>
      <c r="G156" s="126"/>
      <c r="H156" s="126"/>
      <c r="I156" s="126"/>
      <c r="J156" s="126"/>
      <c r="K156" s="126"/>
      <c r="L156" s="126"/>
      <c r="M156" s="129"/>
      <c r="N156" s="129"/>
      <c r="O156" s="129"/>
      <c r="P156" s="129"/>
      <c r="Q156" s="129"/>
      <c r="R156" s="86"/>
      <c r="S156" s="693"/>
      <c r="T156" s="77"/>
      <c r="U156" s="77"/>
      <c r="V156" s="77"/>
      <c r="W156" s="77"/>
      <c r="X156" s="77"/>
      <c r="Y156" s="77"/>
      <c r="Z156" s="77"/>
      <c r="AA156" s="87"/>
      <c r="AB156" s="246"/>
      <c r="AC156" s="38"/>
      <c r="AD156" s="41"/>
      <c r="AE156" s="42"/>
      <c r="AF156" s="696"/>
      <c r="AG156" s="680"/>
      <c r="AH156" s="653"/>
      <c r="AI156" s="653"/>
      <c r="AJ156" s="653"/>
      <c r="AK156" s="653"/>
      <c r="AL156" s="653"/>
      <c r="AM156" s="635"/>
      <c r="AN156" s="653"/>
      <c r="AO156" s="653"/>
      <c r="AP156" s="648"/>
      <c r="AQ156" s="646"/>
      <c r="AR156" s="646"/>
      <c r="AS156" s="646"/>
      <c r="AT156" s="690"/>
      <c r="AU156" s="629"/>
    </row>
    <row r="157" spans="1:47" ht="45" customHeight="1" x14ac:dyDescent="0.25">
      <c r="A157" s="638"/>
      <c r="B157" s="657"/>
      <c r="C157" s="633"/>
      <c r="D157" s="55" t="s">
        <v>7</v>
      </c>
      <c r="E157" s="128"/>
      <c r="F157" s="126"/>
      <c r="G157" s="126"/>
      <c r="H157" s="126"/>
      <c r="I157" s="126"/>
      <c r="J157" s="126"/>
      <c r="K157" s="126"/>
      <c r="L157" s="126"/>
      <c r="M157" s="129"/>
      <c r="N157" s="129"/>
      <c r="O157" s="129"/>
      <c r="P157" s="129"/>
      <c r="Q157" s="129"/>
      <c r="R157" s="86"/>
      <c r="S157" s="693"/>
      <c r="T157" s="77"/>
      <c r="U157" s="77"/>
      <c r="V157" s="77"/>
      <c r="W157" s="77"/>
      <c r="X157" s="77"/>
      <c r="Y157" s="77"/>
      <c r="Z157" s="77"/>
      <c r="AA157" s="87"/>
      <c r="AB157" s="246"/>
      <c r="AC157" s="38"/>
      <c r="AD157" s="41"/>
      <c r="AE157" s="42"/>
      <c r="AF157" s="696"/>
      <c r="AG157" s="680"/>
      <c r="AH157" s="653"/>
      <c r="AI157" s="653"/>
      <c r="AJ157" s="653"/>
      <c r="AK157" s="653"/>
      <c r="AL157" s="653"/>
      <c r="AM157" s="635"/>
      <c r="AN157" s="653"/>
      <c r="AO157" s="653"/>
      <c r="AP157" s="648"/>
      <c r="AQ157" s="646"/>
      <c r="AR157" s="646"/>
      <c r="AS157" s="646"/>
      <c r="AT157" s="690"/>
      <c r="AU157" s="629"/>
    </row>
    <row r="158" spans="1:47" ht="45" customHeight="1" x14ac:dyDescent="0.25">
      <c r="A158" s="638"/>
      <c r="B158" s="657"/>
      <c r="C158" s="633"/>
      <c r="D158" s="57" t="s">
        <v>97</v>
      </c>
      <c r="E158" s="128"/>
      <c r="F158" s="126"/>
      <c r="G158" s="126"/>
      <c r="H158" s="126"/>
      <c r="I158" s="126"/>
      <c r="J158" s="126"/>
      <c r="K158" s="126"/>
      <c r="L158" s="126"/>
      <c r="M158" s="129"/>
      <c r="N158" s="129"/>
      <c r="O158" s="129"/>
      <c r="P158" s="129"/>
      <c r="Q158" s="129"/>
      <c r="R158" s="86"/>
      <c r="S158" s="693"/>
      <c r="T158" s="77"/>
      <c r="U158" s="77"/>
      <c r="V158" s="77"/>
      <c r="W158" s="77"/>
      <c r="X158" s="77"/>
      <c r="Y158" s="77"/>
      <c r="Z158" s="77"/>
      <c r="AA158" s="87"/>
      <c r="AB158" s="246"/>
      <c r="AC158" s="38"/>
      <c r="AD158" s="41"/>
      <c r="AE158" s="42"/>
      <c r="AF158" s="696"/>
      <c r="AG158" s="680"/>
      <c r="AH158" s="653"/>
      <c r="AI158" s="653"/>
      <c r="AJ158" s="653"/>
      <c r="AK158" s="653"/>
      <c r="AL158" s="653"/>
      <c r="AM158" s="635"/>
      <c r="AN158" s="653"/>
      <c r="AO158" s="653"/>
      <c r="AP158" s="648"/>
      <c r="AQ158" s="646"/>
      <c r="AR158" s="646"/>
      <c r="AS158" s="646"/>
      <c r="AT158" s="690"/>
      <c r="AU158" s="629"/>
    </row>
    <row r="159" spans="1:47" ht="45" customHeight="1" thickBot="1" x14ac:dyDescent="0.3">
      <c r="A159" s="638"/>
      <c r="B159" s="657"/>
      <c r="C159" s="633"/>
      <c r="D159" s="56" t="s">
        <v>100</v>
      </c>
      <c r="E159" s="128"/>
      <c r="F159" s="126"/>
      <c r="G159" s="126"/>
      <c r="H159" s="126"/>
      <c r="I159" s="126"/>
      <c r="J159" s="126"/>
      <c r="K159" s="126"/>
      <c r="L159" s="126"/>
      <c r="M159" s="129"/>
      <c r="N159" s="129"/>
      <c r="O159" s="129"/>
      <c r="P159" s="129"/>
      <c r="Q159" s="129"/>
      <c r="R159" s="86"/>
      <c r="S159" s="693"/>
      <c r="T159" s="77"/>
      <c r="U159" s="77"/>
      <c r="V159" s="77"/>
      <c r="W159" s="77"/>
      <c r="X159" s="77"/>
      <c r="Y159" s="77"/>
      <c r="Z159" s="77"/>
      <c r="AA159" s="87"/>
      <c r="AB159" s="246"/>
      <c r="AC159" s="38"/>
      <c r="AD159" s="41"/>
      <c r="AE159" s="42"/>
      <c r="AF159" s="696"/>
      <c r="AG159" s="681"/>
      <c r="AH159" s="634"/>
      <c r="AI159" s="634"/>
      <c r="AJ159" s="634"/>
      <c r="AK159" s="634"/>
      <c r="AL159" s="634"/>
      <c r="AM159" s="635"/>
      <c r="AN159" s="634"/>
      <c r="AO159" s="634"/>
      <c r="AP159" s="648"/>
      <c r="AQ159" s="647"/>
      <c r="AR159" s="647"/>
      <c r="AS159" s="647"/>
      <c r="AT159" s="691"/>
      <c r="AU159" s="629"/>
    </row>
    <row r="160" spans="1:47" ht="45" customHeight="1" x14ac:dyDescent="0.25">
      <c r="A160" s="638"/>
      <c r="B160" s="657"/>
      <c r="C160" s="633" t="s">
        <v>215</v>
      </c>
      <c r="D160" s="54" t="s">
        <v>95</v>
      </c>
      <c r="E160" s="128"/>
      <c r="F160" s="126"/>
      <c r="G160" s="126"/>
      <c r="H160" s="126"/>
      <c r="I160" s="126"/>
      <c r="J160" s="126"/>
      <c r="K160" s="126"/>
      <c r="L160" s="126"/>
      <c r="M160" s="129"/>
      <c r="N160" s="129"/>
      <c r="O160" s="129">
        <v>1</v>
      </c>
      <c r="P160" s="129"/>
      <c r="Q160" s="129"/>
      <c r="R160" s="86"/>
      <c r="S160" s="693"/>
      <c r="T160" s="77"/>
      <c r="U160" s="77"/>
      <c r="V160" s="77"/>
      <c r="W160" s="77"/>
      <c r="X160" s="77"/>
      <c r="Y160" s="77"/>
      <c r="Z160" s="77"/>
      <c r="AA160" s="87"/>
      <c r="AB160" s="250">
        <v>1</v>
      </c>
      <c r="AC160" s="38"/>
      <c r="AD160" s="41"/>
      <c r="AE160" s="42"/>
      <c r="AF160" s="696"/>
      <c r="AG160" s="679" t="s">
        <v>229</v>
      </c>
      <c r="AH160" s="652" t="s">
        <v>225</v>
      </c>
      <c r="AI160" s="652" t="s">
        <v>225</v>
      </c>
      <c r="AJ160" s="652" t="s">
        <v>225</v>
      </c>
      <c r="AK160" s="652" t="s">
        <v>226</v>
      </c>
      <c r="AL160" s="652" t="s">
        <v>241</v>
      </c>
      <c r="AM160" s="635" t="s">
        <v>227</v>
      </c>
      <c r="AN160" s="652">
        <v>53075</v>
      </c>
      <c r="AO160" s="652">
        <v>53484</v>
      </c>
      <c r="AP160" s="648" t="s">
        <v>228</v>
      </c>
      <c r="AQ160" s="645" t="s">
        <v>228</v>
      </c>
      <c r="AR160" s="645" t="s">
        <v>228</v>
      </c>
      <c r="AS160" s="645" t="s">
        <v>228</v>
      </c>
      <c r="AT160" s="689">
        <v>22438</v>
      </c>
      <c r="AU160" s="629"/>
    </row>
    <row r="161" spans="1:47" ht="45" customHeight="1" x14ac:dyDescent="0.25">
      <c r="A161" s="638"/>
      <c r="B161" s="657"/>
      <c r="C161" s="633"/>
      <c r="D161" s="55" t="s">
        <v>6</v>
      </c>
      <c r="E161" s="128"/>
      <c r="F161" s="126"/>
      <c r="G161" s="126"/>
      <c r="H161" s="126"/>
      <c r="I161" s="126"/>
      <c r="J161" s="126"/>
      <c r="K161" s="126"/>
      <c r="L161" s="126"/>
      <c r="M161" s="129"/>
      <c r="N161" s="129"/>
      <c r="O161" s="129">
        <v>7144200</v>
      </c>
      <c r="P161" s="129"/>
      <c r="Q161" s="129"/>
      <c r="R161" s="86"/>
      <c r="S161" s="693"/>
      <c r="T161" s="77"/>
      <c r="U161" s="77"/>
      <c r="V161" s="77"/>
      <c r="W161" s="77"/>
      <c r="X161" s="77"/>
      <c r="Y161" s="77"/>
      <c r="Z161" s="77"/>
      <c r="AA161" s="87"/>
      <c r="AB161" s="129">
        <v>35887000</v>
      </c>
      <c r="AC161" s="38"/>
      <c r="AD161" s="41"/>
      <c r="AE161" s="42"/>
      <c r="AF161" s="696"/>
      <c r="AG161" s="680"/>
      <c r="AH161" s="653"/>
      <c r="AI161" s="653"/>
      <c r="AJ161" s="653"/>
      <c r="AK161" s="653"/>
      <c r="AL161" s="653"/>
      <c r="AM161" s="635"/>
      <c r="AN161" s="653"/>
      <c r="AO161" s="653"/>
      <c r="AP161" s="648"/>
      <c r="AQ161" s="646"/>
      <c r="AR161" s="646"/>
      <c r="AS161" s="646"/>
      <c r="AT161" s="690"/>
      <c r="AU161" s="629"/>
    </row>
    <row r="162" spans="1:47" ht="45" customHeight="1" x14ac:dyDescent="0.25">
      <c r="A162" s="638"/>
      <c r="B162" s="657"/>
      <c r="C162" s="633"/>
      <c r="D162" s="57" t="s">
        <v>96</v>
      </c>
      <c r="E162" s="128"/>
      <c r="F162" s="126"/>
      <c r="G162" s="126"/>
      <c r="H162" s="126"/>
      <c r="I162" s="126"/>
      <c r="J162" s="126"/>
      <c r="K162" s="126"/>
      <c r="L162" s="126"/>
      <c r="M162" s="129"/>
      <c r="N162" s="129"/>
      <c r="O162" s="129"/>
      <c r="P162" s="129"/>
      <c r="Q162" s="129"/>
      <c r="R162" s="86"/>
      <c r="S162" s="693"/>
      <c r="T162" s="77"/>
      <c r="U162" s="77"/>
      <c r="V162" s="77"/>
      <c r="W162" s="77"/>
      <c r="X162" s="77"/>
      <c r="Y162" s="77"/>
      <c r="Z162" s="77"/>
      <c r="AA162" s="87"/>
      <c r="AB162" s="246"/>
      <c r="AC162" s="38"/>
      <c r="AD162" s="41"/>
      <c r="AE162" s="42"/>
      <c r="AF162" s="696"/>
      <c r="AG162" s="680"/>
      <c r="AH162" s="653"/>
      <c r="AI162" s="653"/>
      <c r="AJ162" s="653"/>
      <c r="AK162" s="653"/>
      <c r="AL162" s="653"/>
      <c r="AM162" s="635"/>
      <c r="AN162" s="653"/>
      <c r="AO162" s="653"/>
      <c r="AP162" s="648"/>
      <c r="AQ162" s="646"/>
      <c r="AR162" s="646"/>
      <c r="AS162" s="646"/>
      <c r="AT162" s="690"/>
      <c r="AU162" s="629"/>
    </row>
    <row r="163" spans="1:47" ht="45" customHeight="1" x14ac:dyDescent="0.25">
      <c r="A163" s="638"/>
      <c r="B163" s="657"/>
      <c r="C163" s="633"/>
      <c r="D163" s="55" t="s">
        <v>7</v>
      </c>
      <c r="E163" s="128"/>
      <c r="F163" s="126"/>
      <c r="G163" s="126"/>
      <c r="H163" s="126"/>
      <c r="I163" s="126"/>
      <c r="J163" s="126"/>
      <c r="K163" s="126"/>
      <c r="L163" s="126"/>
      <c r="M163" s="129"/>
      <c r="N163" s="129"/>
      <c r="O163" s="129"/>
      <c r="P163" s="129"/>
      <c r="Q163" s="129"/>
      <c r="R163" s="86"/>
      <c r="S163" s="693"/>
      <c r="T163" s="77"/>
      <c r="U163" s="77"/>
      <c r="V163" s="77"/>
      <c r="W163" s="77"/>
      <c r="X163" s="77"/>
      <c r="Y163" s="77"/>
      <c r="Z163" s="77"/>
      <c r="AA163" s="87"/>
      <c r="AB163" s="246"/>
      <c r="AC163" s="38"/>
      <c r="AD163" s="41"/>
      <c r="AE163" s="42"/>
      <c r="AF163" s="696"/>
      <c r="AG163" s="680"/>
      <c r="AH163" s="653"/>
      <c r="AI163" s="653"/>
      <c r="AJ163" s="653"/>
      <c r="AK163" s="653"/>
      <c r="AL163" s="653"/>
      <c r="AM163" s="635"/>
      <c r="AN163" s="653"/>
      <c r="AO163" s="653"/>
      <c r="AP163" s="648"/>
      <c r="AQ163" s="646"/>
      <c r="AR163" s="646"/>
      <c r="AS163" s="646"/>
      <c r="AT163" s="690"/>
      <c r="AU163" s="629"/>
    </row>
    <row r="164" spans="1:47" ht="45" customHeight="1" x14ac:dyDescent="0.25">
      <c r="A164" s="638"/>
      <c r="B164" s="657"/>
      <c r="C164" s="633"/>
      <c r="D164" s="57" t="s">
        <v>97</v>
      </c>
      <c r="E164" s="128"/>
      <c r="F164" s="126"/>
      <c r="G164" s="126"/>
      <c r="H164" s="126"/>
      <c r="I164" s="126"/>
      <c r="J164" s="126"/>
      <c r="K164" s="126"/>
      <c r="L164" s="126"/>
      <c r="M164" s="129"/>
      <c r="N164" s="129"/>
      <c r="O164" s="129">
        <v>1</v>
      </c>
      <c r="P164" s="129"/>
      <c r="Q164" s="129"/>
      <c r="R164" s="86"/>
      <c r="S164" s="693"/>
      <c r="T164" s="77"/>
      <c r="U164" s="77"/>
      <c r="V164" s="77"/>
      <c r="W164" s="77"/>
      <c r="X164" s="77"/>
      <c r="Y164" s="77"/>
      <c r="Z164" s="77"/>
      <c r="AA164" s="87"/>
      <c r="AB164" s="129">
        <v>1</v>
      </c>
      <c r="AC164" s="38"/>
      <c r="AD164" s="41"/>
      <c r="AE164" s="42"/>
      <c r="AF164" s="696"/>
      <c r="AG164" s="680"/>
      <c r="AH164" s="653"/>
      <c r="AI164" s="653"/>
      <c r="AJ164" s="653"/>
      <c r="AK164" s="653"/>
      <c r="AL164" s="653"/>
      <c r="AM164" s="635"/>
      <c r="AN164" s="653"/>
      <c r="AO164" s="653"/>
      <c r="AP164" s="648"/>
      <c r="AQ164" s="646"/>
      <c r="AR164" s="646"/>
      <c r="AS164" s="646"/>
      <c r="AT164" s="690"/>
      <c r="AU164" s="629"/>
    </row>
    <row r="165" spans="1:47" ht="45" customHeight="1" thickBot="1" x14ac:dyDescent="0.3">
      <c r="A165" s="638"/>
      <c r="B165" s="657"/>
      <c r="C165" s="633"/>
      <c r="D165" s="56" t="s">
        <v>100</v>
      </c>
      <c r="E165" s="128"/>
      <c r="F165" s="126"/>
      <c r="G165" s="126"/>
      <c r="H165" s="126"/>
      <c r="I165" s="126"/>
      <c r="J165" s="126"/>
      <c r="K165" s="126"/>
      <c r="L165" s="126"/>
      <c r="M165" s="129"/>
      <c r="N165" s="129"/>
      <c r="O165" s="129">
        <v>7144200</v>
      </c>
      <c r="P165" s="129"/>
      <c r="Q165" s="129"/>
      <c r="R165" s="86"/>
      <c r="S165" s="693"/>
      <c r="T165" s="77"/>
      <c r="U165" s="77"/>
      <c r="V165" s="77"/>
      <c r="W165" s="77"/>
      <c r="X165" s="77"/>
      <c r="Y165" s="77"/>
      <c r="Z165" s="77"/>
      <c r="AA165" s="87"/>
      <c r="AB165" s="129">
        <v>35887000</v>
      </c>
      <c r="AC165" s="38"/>
      <c r="AD165" s="41"/>
      <c r="AE165" s="42"/>
      <c r="AF165" s="696"/>
      <c r="AG165" s="681"/>
      <c r="AH165" s="634"/>
      <c r="AI165" s="634"/>
      <c r="AJ165" s="634"/>
      <c r="AK165" s="634"/>
      <c r="AL165" s="634"/>
      <c r="AM165" s="635"/>
      <c r="AN165" s="634"/>
      <c r="AO165" s="634"/>
      <c r="AP165" s="648"/>
      <c r="AQ165" s="647"/>
      <c r="AR165" s="647"/>
      <c r="AS165" s="647"/>
      <c r="AT165" s="691"/>
      <c r="AU165" s="629"/>
    </row>
    <row r="166" spans="1:47" ht="45" customHeight="1" x14ac:dyDescent="0.25">
      <c r="A166" s="638"/>
      <c r="B166" s="657"/>
      <c r="C166" s="633" t="s">
        <v>216</v>
      </c>
      <c r="D166" s="54" t="s">
        <v>95</v>
      </c>
      <c r="E166" s="128"/>
      <c r="F166" s="126"/>
      <c r="G166" s="126"/>
      <c r="H166" s="126"/>
      <c r="I166" s="126"/>
      <c r="J166" s="126"/>
      <c r="K166" s="126"/>
      <c r="L166" s="126"/>
      <c r="M166" s="129"/>
      <c r="N166" s="129"/>
      <c r="O166" s="129"/>
      <c r="P166" s="129"/>
      <c r="Q166" s="129"/>
      <c r="R166" s="86"/>
      <c r="S166" s="693"/>
      <c r="T166" s="77"/>
      <c r="U166" s="77"/>
      <c r="V166" s="77"/>
      <c r="W166" s="77"/>
      <c r="X166" s="77"/>
      <c r="Y166" s="77"/>
      <c r="Z166" s="77"/>
      <c r="AA166" s="87"/>
      <c r="AB166" s="246"/>
      <c r="AC166" s="38"/>
      <c r="AD166" s="41"/>
      <c r="AE166" s="42"/>
      <c r="AF166" s="696"/>
      <c r="AG166" s="679" t="s">
        <v>216</v>
      </c>
      <c r="AH166" s="652" t="s">
        <v>225</v>
      </c>
      <c r="AI166" s="652" t="s">
        <v>225</v>
      </c>
      <c r="AJ166" s="652" t="s">
        <v>225</v>
      </c>
      <c r="AK166" s="652" t="s">
        <v>226</v>
      </c>
      <c r="AL166" s="652" t="s">
        <v>241</v>
      </c>
      <c r="AM166" s="635" t="s">
        <v>227</v>
      </c>
      <c r="AN166" s="652">
        <v>194318</v>
      </c>
      <c r="AO166" s="652">
        <v>207625</v>
      </c>
      <c r="AP166" s="648" t="s">
        <v>228</v>
      </c>
      <c r="AQ166" s="645" t="s">
        <v>228</v>
      </c>
      <c r="AR166" s="645" t="s">
        <v>228</v>
      </c>
      <c r="AS166" s="645" t="s">
        <v>228</v>
      </c>
      <c r="AT166" s="689">
        <v>392220</v>
      </c>
      <c r="AU166" s="629"/>
    </row>
    <row r="167" spans="1:47" ht="45" customHeight="1" x14ac:dyDescent="0.25">
      <c r="A167" s="638"/>
      <c r="B167" s="657"/>
      <c r="C167" s="633"/>
      <c r="D167" s="55" t="s">
        <v>6</v>
      </c>
      <c r="E167" s="128"/>
      <c r="F167" s="126"/>
      <c r="G167" s="126"/>
      <c r="H167" s="126"/>
      <c r="I167" s="126"/>
      <c r="J167" s="126"/>
      <c r="K167" s="126"/>
      <c r="L167" s="126"/>
      <c r="M167" s="129"/>
      <c r="N167" s="129"/>
      <c r="O167" s="129"/>
      <c r="P167" s="129"/>
      <c r="Q167" s="129"/>
      <c r="R167" s="86"/>
      <c r="S167" s="693"/>
      <c r="T167" s="77"/>
      <c r="U167" s="77"/>
      <c r="V167" s="77"/>
      <c r="W167" s="77"/>
      <c r="X167" s="77"/>
      <c r="Y167" s="77"/>
      <c r="Z167" s="77"/>
      <c r="AA167" s="87"/>
      <c r="AB167" s="246"/>
      <c r="AC167" s="38"/>
      <c r="AD167" s="41"/>
      <c r="AE167" s="42"/>
      <c r="AF167" s="696"/>
      <c r="AG167" s="680"/>
      <c r="AH167" s="653"/>
      <c r="AI167" s="653"/>
      <c r="AJ167" s="653"/>
      <c r="AK167" s="653"/>
      <c r="AL167" s="653"/>
      <c r="AM167" s="635"/>
      <c r="AN167" s="653"/>
      <c r="AO167" s="653"/>
      <c r="AP167" s="648"/>
      <c r="AQ167" s="646"/>
      <c r="AR167" s="646"/>
      <c r="AS167" s="646"/>
      <c r="AT167" s="690"/>
      <c r="AU167" s="629"/>
    </row>
    <row r="168" spans="1:47" ht="45" customHeight="1" x14ac:dyDescent="0.25">
      <c r="A168" s="638"/>
      <c r="B168" s="657"/>
      <c r="C168" s="633"/>
      <c r="D168" s="57" t="s">
        <v>96</v>
      </c>
      <c r="E168" s="128"/>
      <c r="F168" s="126"/>
      <c r="G168" s="126"/>
      <c r="H168" s="126"/>
      <c r="I168" s="126"/>
      <c r="J168" s="126"/>
      <c r="K168" s="126"/>
      <c r="L168" s="126"/>
      <c r="M168" s="129"/>
      <c r="N168" s="129"/>
      <c r="O168" s="129"/>
      <c r="P168" s="129"/>
      <c r="Q168" s="129"/>
      <c r="R168" s="86"/>
      <c r="S168" s="693"/>
      <c r="T168" s="77"/>
      <c r="U168" s="77"/>
      <c r="V168" s="77"/>
      <c r="W168" s="77"/>
      <c r="X168" s="77"/>
      <c r="Y168" s="77"/>
      <c r="Z168" s="77"/>
      <c r="AA168" s="87"/>
      <c r="AB168" s="246"/>
      <c r="AC168" s="38"/>
      <c r="AD168" s="41"/>
      <c r="AE168" s="42"/>
      <c r="AF168" s="696"/>
      <c r="AG168" s="680"/>
      <c r="AH168" s="653"/>
      <c r="AI168" s="653"/>
      <c r="AJ168" s="653"/>
      <c r="AK168" s="653"/>
      <c r="AL168" s="653"/>
      <c r="AM168" s="635"/>
      <c r="AN168" s="653"/>
      <c r="AO168" s="653"/>
      <c r="AP168" s="648"/>
      <c r="AQ168" s="646"/>
      <c r="AR168" s="646"/>
      <c r="AS168" s="646"/>
      <c r="AT168" s="690"/>
      <c r="AU168" s="629"/>
    </row>
    <row r="169" spans="1:47" ht="45" customHeight="1" x14ac:dyDescent="0.25">
      <c r="A169" s="638"/>
      <c r="B169" s="657"/>
      <c r="C169" s="633"/>
      <c r="D169" s="55" t="s">
        <v>7</v>
      </c>
      <c r="E169" s="128"/>
      <c r="F169" s="126"/>
      <c r="G169" s="126"/>
      <c r="H169" s="126"/>
      <c r="I169" s="126"/>
      <c r="J169" s="126"/>
      <c r="K169" s="126"/>
      <c r="L169" s="126"/>
      <c r="M169" s="129"/>
      <c r="N169" s="129"/>
      <c r="O169" s="129"/>
      <c r="P169" s="129"/>
      <c r="Q169" s="129"/>
      <c r="R169" s="86"/>
      <c r="S169" s="693"/>
      <c r="T169" s="77"/>
      <c r="U169" s="77"/>
      <c r="V169" s="77"/>
      <c r="W169" s="77"/>
      <c r="X169" s="77"/>
      <c r="Y169" s="77"/>
      <c r="Z169" s="77"/>
      <c r="AA169" s="87"/>
      <c r="AB169" s="246"/>
      <c r="AC169" s="38"/>
      <c r="AD169" s="41"/>
      <c r="AE169" s="42"/>
      <c r="AF169" s="696"/>
      <c r="AG169" s="680"/>
      <c r="AH169" s="653"/>
      <c r="AI169" s="653"/>
      <c r="AJ169" s="653"/>
      <c r="AK169" s="653"/>
      <c r="AL169" s="653"/>
      <c r="AM169" s="635"/>
      <c r="AN169" s="653"/>
      <c r="AO169" s="653"/>
      <c r="AP169" s="648"/>
      <c r="AQ169" s="646"/>
      <c r="AR169" s="646"/>
      <c r="AS169" s="646"/>
      <c r="AT169" s="690"/>
      <c r="AU169" s="629"/>
    </row>
    <row r="170" spans="1:47" ht="45" customHeight="1" x14ac:dyDescent="0.25">
      <c r="A170" s="638"/>
      <c r="B170" s="657"/>
      <c r="C170" s="633"/>
      <c r="D170" s="57" t="s">
        <v>97</v>
      </c>
      <c r="E170" s="128"/>
      <c r="F170" s="126"/>
      <c r="G170" s="126"/>
      <c r="H170" s="126"/>
      <c r="I170" s="126"/>
      <c r="J170" s="126"/>
      <c r="K170" s="126"/>
      <c r="L170" s="126"/>
      <c r="M170" s="129"/>
      <c r="N170" s="129"/>
      <c r="O170" s="129"/>
      <c r="P170" s="129"/>
      <c r="Q170" s="129"/>
      <c r="R170" s="86"/>
      <c r="S170" s="693"/>
      <c r="T170" s="77"/>
      <c r="U170" s="77"/>
      <c r="V170" s="77"/>
      <c r="W170" s="77"/>
      <c r="X170" s="77"/>
      <c r="Y170" s="77"/>
      <c r="Z170" s="77"/>
      <c r="AA170" s="87"/>
      <c r="AB170" s="246"/>
      <c r="AC170" s="38"/>
      <c r="AD170" s="41"/>
      <c r="AE170" s="42"/>
      <c r="AF170" s="696"/>
      <c r="AG170" s="680"/>
      <c r="AH170" s="653"/>
      <c r="AI170" s="653"/>
      <c r="AJ170" s="653"/>
      <c r="AK170" s="653"/>
      <c r="AL170" s="653"/>
      <c r="AM170" s="635"/>
      <c r="AN170" s="653"/>
      <c r="AO170" s="653"/>
      <c r="AP170" s="648"/>
      <c r="AQ170" s="646"/>
      <c r="AR170" s="646"/>
      <c r="AS170" s="646"/>
      <c r="AT170" s="690"/>
      <c r="AU170" s="629"/>
    </row>
    <row r="171" spans="1:47" ht="45" customHeight="1" thickBot="1" x14ac:dyDescent="0.3">
      <c r="A171" s="638"/>
      <c r="B171" s="657"/>
      <c r="C171" s="633"/>
      <c r="D171" s="56" t="s">
        <v>100</v>
      </c>
      <c r="E171" s="128"/>
      <c r="F171" s="126"/>
      <c r="G171" s="126"/>
      <c r="H171" s="126"/>
      <c r="I171" s="126"/>
      <c r="J171" s="126"/>
      <c r="K171" s="126"/>
      <c r="L171" s="126"/>
      <c r="M171" s="129"/>
      <c r="N171" s="129"/>
      <c r="O171" s="129"/>
      <c r="P171" s="129"/>
      <c r="Q171" s="129"/>
      <c r="R171" s="86"/>
      <c r="S171" s="693"/>
      <c r="T171" s="77"/>
      <c r="U171" s="77"/>
      <c r="V171" s="77"/>
      <c r="W171" s="77"/>
      <c r="X171" s="77"/>
      <c r="Y171" s="77"/>
      <c r="Z171" s="77"/>
      <c r="AA171" s="87"/>
      <c r="AB171" s="246"/>
      <c r="AC171" s="38"/>
      <c r="AD171" s="41"/>
      <c r="AE171" s="42"/>
      <c r="AF171" s="696"/>
      <c r="AG171" s="681"/>
      <c r="AH171" s="634"/>
      <c r="AI171" s="634"/>
      <c r="AJ171" s="634"/>
      <c r="AK171" s="634"/>
      <c r="AL171" s="634"/>
      <c r="AM171" s="635"/>
      <c r="AN171" s="634"/>
      <c r="AO171" s="634"/>
      <c r="AP171" s="648"/>
      <c r="AQ171" s="647"/>
      <c r="AR171" s="647"/>
      <c r="AS171" s="647"/>
      <c r="AT171" s="691"/>
      <c r="AU171" s="629"/>
    </row>
    <row r="172" spans="1:47" ht="45" customHeight="1" x14ac:dyDescent="0.25">
      <c r="A172" s="638"/>
      <c r="B172" s="657"/>
      <c r="C172" s="633" t="s">
        <v>204</v>
      </c>
      <c r="D172" s="54" t="s">
        <v>95</v>
      </c>
      <c r="E172" s="128"/>
      <c r="F172" s="126"/>
      <c r="G172" s="126"/>
      <c r="H172" s="126"/>
      <c r="I172" s="126"/>
      <c r="J172" s="126"/>
      <c r="K172" s="126"/>
      <c r="L172" s="126"/>
      <c r="M172" s="129"/>
      <c r="N172" s="129"/>
      <c r="O172" s="129"/>
      <c r="P172" s="129"/>
      <c r="Q172" s="129"/>
      <c r="R172" s="86"/>
      <c r="S172" s="693"/>
      <c r="T172" s="77"/>
      <c r="U172" s="77"/>
      <c r="V172" s="77"/>
      <c r="W172" s="77"/>
      <c r="X172" s="77"/>
      <c r="Y172" s="77"/>
      <c r="Z172" s="77"/>
      <c r="AA172" s="87"/>
      <c r="AB172" s="246"/>
      <c r="AC172" s="38"/>
      <c r="AD172" s="41"/>
      <c r="AE172" s="42"/>
      <c r="AF172" s="696"/>
      <c r="AG172" s="679" t="s">
        <v>204</v>
      </c>
      <c r="AH172" s="652" t="s">
        <v>225</v>
      </c>
      <c r="AI172" s="652" t="s">
        <v>225</v>
      </c>
      <c r="AJ172" s="652" t="s">
        <v>225</v>
      </c>
      <c r="AK172" s="652" t="s">
        <v>226</v>
      </c>
      <c r="AL172" s="652" t="s">
        <v>241</v>
      </c>
      <c r="AM172" s="635" t="s">
        <v>227</v>
      </c>
      <c r="AN172" s="652">
        <v>181364</v>
      </c>
      <c r="AO172" s="652">
        <v>191238</v>
      </c>
      <c r="AP172" s="648" t="s">
        <v>228</v>
      </c>
      <c r="AQ172" s="645" t="s">
        <v>228</v>
      </c>
      <c r="AR172" s="645" t="s">
        <v>228</v>
      </c>
      <c r="AS172" s="645" t="s">
        <v>228</v>
      </c>
      <c r="AT172" s="689">
        <v>22438</v>
      </c>
      <c r="AU172" s="629"/>
    </row>
    <row r="173" spans="1:47" ht="45" customHeight="1" x14ac:dyDescent="0.25">
      <c r="A173" s="638"/>
      <c r="B173" s="657"/>
      <c r="C173" s="633"/>
      <c r="D173" s="55" t="s">
        <v>6</v>
      </c>
      <c r="E173" s="128"/>
      <c r="F173" s="126"/>
      <c r="G173" s="126"/>
      <c r="H173" s="126"/>
      <c r="I173" s="126"/>
      <c r="J173" s="126"/>
      <c r="K173" s="126"/>
      <c r="L173" s="126"/>
      <c r="M173" s="129"/>
      <c r="N173" s="129"/>
      <c r="O173" s="129"/>
      <c r="P173" s="129"/>
      <c r="Q173" s="129"/>
      <c r="R173" s="86"/>
      <c r="S173" s="693"/>
      <c r="T173" s="77"/>
      <c r="U173" s="77"/>
      <c r="V173" s="77"/>
      <c r="W173" s="77"/>
      <c r="X173" s="77"/>
      <c r="Y173" s="77"/>
      <c r="Z173" s="77"/>
      <c r="AA173" s="87"/>
      <c r="AB173" s="246"/>
      <c r="AC173" s="38"/>
      <c r="AD173" s="41"/>
      <c r="AE173" s="42"/>
      <c r="AF173" s="696"/>
      <c r="AG173" s="680"/>
      <c r="AH173" s="653"/>
      <c r="AI173" s="653"/>
      <c r="AJ173" s="653"/>
      <c r="AK173" s="653"/>
      <c r="AL173" s="653"/>
      <c r="AM173" s="635"/>
      <c r="AN173" s="653"/>
      <c r="AO173" s="653"/>
      <c r="AP173" s="648"/>
      <c r="AQ173" s="646"/>
      <c r="AR173" s="646"/>
      <c r="AS173" s="646"/>
      <c r="AT173" s="690"/>
      <c r="AU173" s="629"/>
    </row>
    <row r="174" spans="1:47" ht="45" customHeight="1" x14ac:dyDescent="0.25">
      <c r="A174" s="638"/>
      <c r="B174" s="657"/>
      <c r="C174" s="633"/>
      <c r="D174" s="57" t="s">
        <v>96</v>
      </c>
      <c r="E174" s="128"/>
      <c r="F174" s="126"/>
      <c r="G174" s="126"/>
      <c r="H174" s="126"/>
      <c r="I174" s="126"/>
      <c r="J174" s="126"/>
      <c r="K174" s="126"/>
      <c r="L174" s="126"/>
      <c r="M174" s="129"/>
      <c r="N174" s="129"/>
      <c r="O174" s="129"/>
      <c r="P174" s="129"/>
      <c r="Q174" s="129"/>
      <c r="R174" s="86"/>
      <c r="S174" s="693"/>
      <c r="T174" s="77"/>
      <c r="U174" s="77"/>
      <c r="V174" s="77"/>
      <c r="W174" s="77"/>
      <c r="X174" s="77"/>
      <c r="Y174" s="77"/>
      <c r="Z174" s="77"/>
      <c r="AA174" s="87"/>
      <c r="AB174" s="246"/>
      <c r="AC174" s="38"/>
      <c r="AD174" s="41"/>
      <c r="AE174" s="42"/>
      <c r="AF174" s="696"/>
      <c r="AG174" s="680"/>
      <c r="AH174" s="653"/>
      <c r="AI174" s="653"/>
      <c r="AJ174" s="653"/>
      <c r="AK174" s="653"/>
      <c r="AL174" s="653"/>
      <c r="AM174" s="635"/>
      <c r="AN174" s="653"/>
      <c r="AO174" s="653"/>
      <c r="AP174" s="648"/>
      <c r="AQ174" s="646"/>
      <c r="AR174" s="646"/>
      <c r="AS174" s="646"/>
      <c r="AT174" s="690"/>
      <c r="AU174" s="629"/>
    </row>
    <row r="175" spans="1:47" ht="45" customHeight="1" x14ac:dyDescent="0.25">
      <c r="A175" s="638"/>
      <c r="B175" s="657"/>
      <c r="C175" s="633"/>
      <c r="D175" s="55" t="s">
        <v>7</v>
      </c>
      <c r="E175" s="128"/>
      <c r="F175" s="126"/>
      <c r="G175" s="126"/>
      <c r="H175" s="126"/>
      <c r="I175" s="126"/>
      <c r="J175" s="126"/>
      <c r="K175" s="126"/>
      <c r="L175" s="126"/>
      <c r="M175" s="129"/>
      <c r="N175" s="129"/>
      <c r="O175" s="129"/>
      <c r="P175" s="129"/>
      <c r="Q175" s="129"/>
      <c r="R175" s="86"/>
      <c r="S175" s="693"/>
      <c r="T175" s="77"/>
      <c r="U175" s="77"/>
      <c r="V175" s="77"/>
      <c r="W175" s="77"/>
      <c r="X175" s="77"/>
      <c r="Y175" s="77"/>
      <c r="Z175" s="77"/>
      <c r="AA175" s="87"/>
      <c r="AB175" s="246"/>
      <c r="AC175" s="38"/>
      <c r="AD175" s="41"/>
      <c r="AE175" s="42"/>
      <c r="AF175" s="696"/>
      <c r="AG175" s="680"/>
      <c r="AH175" s="653"/>
      <c r="AI175" s="653"/>
      <c r="AJ175" s="653"/>
      <c r="AK175" s="653"/>
      <c r="AL175" s="653"/>
      <c r="AM175" s="635"/>
      <c r="AN175" s="653"/>
      <c r="AO175" s="653"/>
      <c r="AP175" s="648"/>
      <c r="AQ175" s="646"/>
      <c r="AR175" s="646"/>
      <c r="AS175" s="646"/>
      <c r="AT175" s="690"/>
      <c r="AU175" s="629"/>
    </row>
    <row r="176" spans="1:47" ht="45" customHeight="1" x14ac:dyDescent="0.25">
      <c r="A176" s="638"/>
      <c r="B176" s="657"/>
      <c r="C176" s="633"/>
      <c r="D176" s="57" t="s">
        <v>97</v>
      </c>
      <c r="E176" s="128"/>
      <c r="F176" s="126"/>
      <c r="G176" s="126"/>
      <c r="H176" s="126"/>
      <c r="I176" s="126"/>
      <c r="J176" s="126"/>
      <c r="K176" s="126"/>
      <c r="L176" s="126"/>
      <c r="M176" s="129"/>
      <c r="N176" s="129"/>
      <c r="O176" s="129"/>
      <c r="P176" s="129"/>
      <c r="Q176" s="129"/>
      <c r="R176" s="86"/>
      <c r="S176" s="693"/>
      <c r="T176" s="77"/>
      <c r="U176" s="77"/>
      <c r="V176" s="77"/>
      <c r="W176" s="77"/>
      <c r="X176" s="77"/>
      <c r="Y176" s="77"/>
      <c r="Z176" s="77"/>
      <c r="AA176" s="87"/>
      <c r="AB176" s="246"/>
      <c r="AC176" s="38"/>
      <c r="AD176" s="41"/>
      <c r="AE176" s="42"/>
      <c r="AF176" s="696"/>
      <c r="AG176" s="680"/>
      <c r="AH176" s="653"/>
      <c r="AI176" s="653"/>
      <c r="AJ176" s="653"/>
      <c r="AK176" s="653"/>
      <c r="AL176" s="653"/>
      <c r="AM176" s="635"/>
      <c r="AN176" s="653"/>
      <c r="AO176" s="653"/>
      <c r="AP176" s="648"/>
      <c r="AQ176" s="646"/>
      <c r="AR176" s="646"/>
      <c r="AS176" s="646"/>
      <c r="AT176" s="690"/>
      <c r="AU176" s="629"/>
    </row>
    <row r="177" spans="1:47" ht="45" customHeight="1" thickBot="1" x14ac:dyDescent="0.3">
      <c r="A177" s="638"/>
      <c r="B177" s="657"/>
      <c r="C177" s="633"/>
      <c r="D177" s="56" t="s">
        <v>100</v>
      </c>
      <c r="E177" s="128"/>
      <c r="F177" s="126"/>
      <c r="G177" s="126"/>
      <c r="H177" s="126"/>
      <c r="I177" s="126"/>
      <c r="J177" s="126"/>
      <c r="K177" s="126"/>
      <c r="L177" s="126"/>
      <c r="M177" s="129"/>
      <c r="N177" s="129"/>
      <c r="O177" s="129"/>
      <c r="P177" s="129"/>
      <c r="Q177" s="129"/>
      <c r="R177" s="86"/>
      <c r="S177" s="693"/>
      <c r="T177" s="77"/>
      <c r="U177" s="77"/>
      <c r="V177" s="77"/>
      <c r="W177" s="77"/>
      <c r="X177" s="77"/>
      <c r="Y177" s="77"/>
      <c r="Z177" s="77"/>
      <c r="AA177" s="87"/>
      <c r="AB177" s="246"/>
      <c r="AC177" s="38"/>
      <c r="AD177" s="41"/>
      <c r="AE177" s="42"/>
      <c r="AF177" s="696"/>
      <c r="AG177" s="681"/>
      <c r="AH177" s="634"/>
      <c r="AI177" s="634"/>
      <c r="AJ177" s="634"/>
      <c r="AK177" s="634"/>
      <c r="AL177" s="634"/>
      <c r="AM177" s="635"/>
      <c r="AN177" s="634"/>
      <c r="AO177" s="634"/>
      <c r="AP177" s="648"/>
      <c r="AQ177" s="647"/>
      <c r="AR177" s="647"/>
      <c r="AS177" s="647"/>
      <c r="AT177" s="691"/>
      <c r="AU177" s="629"/>
    </row>
    <row r="178" spans="1:47" ht="45" customHeight="1" x14ac:dyDescent="0.25">
      <c r="A178" s="638"/>
      <c r="B178" s="657"/>
      <c r="C178" s="633" t="s">
        <v>212</v>
      </c>
      <c r="D178" s="54" t="s">
        <v>95</v>
      </c>
      <c r="E178" s="128"/>
      <c r="F178" s="126"/>
      <c r="G178" s="126"/>
      <c r="H178" s="126"/>
      <c r="I178" s="126"/>
      <c r="J178" s="126"/>
      <c r="K178" s="126"/>
      <c r="L178" s="126"/>
      <c r="M178" s="129"/>
      <c r="N178" s="129"/>
      <c r="O178" s="129"/>
      <c r="P178" s="129"/>
      <c r="Q178" s="129"/>
      <c r="R178" s="86"/>
      <c r="S178" s="693"/>
      <c r="T178" s="77"/>
      <c r="U178" s="77"/>
      <c r="V178" s="77"/>
      <c r="W178" s="77"/>
      <c r="X178" s="77"/>
      <c r="Y178" s="77"/>
      <c r="Z178" s="77"/>
      <c r="AA178" s="87"/>
      <c r="AB178" s="246"/>
      <c r="AC178" s="38"/>
      <c r="AD178" s="41"/>
      <c r="AE178" s="42"/>
      <c r="AF178" s="696"/>
      <c r="AG178" s="679" t="s">
        <v>212</v>
      </c>
      <c r="AH178" s="652" t="s">
        <v>225</v>
      </c>
      <c r="AI178" s="652" t="s">
        <v>225</v>
      </c>
      <c r="AJ178" s="652" t="s">
        <v>225</v>
      </c>
      <c r="AK178" s="652" t="s">
        <v>226</v>
      </c>
      <c r="AL178" s="652" t="s">
        <v>241</v>
      </c>
      <c r="AM178" s="635" t="s">
        <v>227</v>
      </c>
      <c r="AN178" s="652">
        <v>86612</v>
      </c>
      <c r="AO178" s="652">
        <v>92493</v>
      </c>
      <c r="AP178" s="648" t="s">
        <v>228</v>
      </c>
      <c r="AQ178" s="645" t="s">
        <v>228</v>
      </c>
      <c r="AR178" s="645" t="s">
        <v>228</v>
      </c>
      <c r="AS178" s="645" t="s">
        <v>228</v>
      </c>
      <c r="AT178" s="689">
        <v>186383</v>
      </c>
      <c r="AU178" s="629"/>
    </row>
    <row r="179" spans="1:47" ht="45" customHeight="1" x14ac:dyDescent="0.25">
      <c r="A179" s="638"/>
      <c r="B179" s="657"/>
      <c r="C179" s="633"/>
      <c r="D179" s="55" t="s">
        <v>6</v>
      </c>
      <c r="E179" s="128"/>
      <c r="F179" s="126"/>
      <c r="G179" s="126"/>
      <c r="H179" s="126"/>
      <c r="I179" s="126"/>
      <c r="J179" s="126"/>
      <c r="K179" s="126"/>
      <c r="L179" s="126"/>
      <c r="M179" s="129"/>
      <c r="N179" s="129"/>
      <c r="O179" s="129"/>
      <c r="P179" s="129"/>
      <c r="Q179" s="129"/>
      <c r="R179" s="86"/>
      <c r="S179" s="693"/>
      <c r="T179" s="77"/>
      <c r="U179" s="77"/>
      <c r="V179" s="77"/>
      <c r="W179" s="77"/>
      <c r="X179" s="77"/>
      <c r="Y179" s="77"/>
      <c r="Z179" s="77"/>
      <c r="AA179" s="87"/>
      <c r="AB179" s="246"/>
      <c r="AC179" s="38"/>
      <c r="AD179" s="41"/>
      <c r="AE179" s="42"/>
      <c r="AF179" s="696"/>
      <c r="AG179" s="680"/>
      <c r="AH179" s="653"/>
      <c r="AI179" s="653"/>
      <c r="AJ179" s="653"/>
      <c r="AK179" s="653"/>
      <c r="AL179" s="653"/>
      <c r="AM179" s="635"/>
      <c r="AN179" s="653"/>
      <c r="AO179" s="653"/>
      <c r="AP179" s="648"/>
      <c r="AQ179" s="646"/>
      <c r="AR179" s="646"/>
      <c r="AS179" s="646"/>
      <c r="AT179" s="690"/>
      <c r="AU179" s="629"/>
    </row>
    <row r="180" spans="1:47" ht="45" customHeight="1" x14ac:dyDescent="0.25">
      <c r="A180" s="638"/>
      <c r="B180" s="657"/>
      <c r="C180" s="633"/>
      <c r="D180" s="57" t="s">
        <v>96</v>
      </c>
      <c r="E180" s="128"/>
      <c r="F180" s="126"/>
      <c r="G180" s="126"/>
      <c r="H180" s="126"/>
      <c r="I180" s="126"/>
      <c r="J180" s="126"/>
      <c r="K180" s="126"/>
      <c r="L180" s="126"/>
      <c r="M180" s="129"/>
      <c r="N180" s="129"/>
      <c r="O180" s="129"/>
      <c r="P180" s="129"/>
      <c r="Q180" s="129"/>
      <c r="R180" s="86"/>
      <c r="S180" s="693"/>
      <c r="T180" s="77"/>
      <c r="U180" s="77"/>
      <c r="V180" s="77"/>
      <c r="W180" s="77"/>
      <c r="X180" s="77"/>
      <c r="Y180" s="77"/>
      <c r="Z180" s="77"/>
      <c r="AA180" s="87"/>
      <c r="AB180" s="246"/>
      <c r="AC180" s="38"/>
      <c r="AD180" s="41"/>
      <c r="AE180" s="42"/>
      <c r="AF180" s="696"/>
      <c r="AG180" s="680"/>
      <c r="AH180" s="653"/>
      <c r="AI180" s="653"/>
      <c r="AJ180" s="653"/>
      <c r="AK180" s="653"/>
      <c r="AL180" s="653"/>
      <c r="AM180" s="635"/>
      <c r="AN180" s="653"/>
      <c r="AO180" s="653"/>
      <c r="AP180" s="648"/>
      <c r="AQ180" s="646"/>
      <c r="AR180" s="646"/>
      <c r="AS180" s="646"/>
      <c r="AT180" s="690"/>
      <c r="AU180" s="629"/>
    </row>
    <row r="181" spans="1:47" ht="45" customHeight="1" x14ac:dyDescent="0.25">
      <c r="A181" s="638"/>
      <c r="B181" s="657"/>
      <c r="C181" s="633"/>
      <c r="D181" s="55" t="s">
        <v>7</v>
      </c>
      <c r="E181" s="128"/>
      <c r="F181" s="126"/>
      <c r="G181" s="126"/>
      <c r="H181" s="126"/>
      <c r="I181" s="126"/>
      <c r="J181" s="126"/>
      <c r="K181" s="126"/>
      <c r="L181" s="126"/>
      <c r="M181" s="129"/>
      <c r="N181" s="129"/>
      <c r="O181" s="129"/>
      <c r="P181" s="129"/>
      <c r="Q181" s="129"/>
      <c r="R181" s="86"/>
      <c r="S181" s="693"/>
      <c r="T181" s="77"/>
      <c r="U181" s="77"/>
      <c r="V181" s="77"/>
      <c r="W181" s="77"/>
      <c r="X181" s="77"/>
      <c r="Y181" s="77"/>
      <c r="Z181" s="77"/>
      <c r="AA181" s="87"/>
      <c r="AB181" s="246"/>
      <c r="AC181" s="38"/>
      <c r="AD181" s="41"/>
      <c r="AE181" s="42"/>
      <c r="AF181" s="696"/>
      <c r="AG181" s="680"/>
      <c r="AH181" s="653"/>
      <c r="AI181" s="653"/>
      <c r="AJ181" s="653"/>
      <c r="AK181" s="653"/>
      <c r="AL181" s="653"/>
      <c r="AM181" s="635"/>
      <c r="AN181" s="653"/>
      <c r="AO181" s="653"/>
      <c r="AP181" s="648"/>
      <c r="AQ181" s="646"/>
      <c r="AR181" s="646"/>
      <c r="AS181" s="646"/>
      <c r="AT181" s="690"/>
      <c r="AU181" s="629"/>
    </row>
    <row r="182" spans="1:47" ht="45" customHeight="1" x14ac:dyDescent="0.25">
      <c r="A182" s="638"/>
      <c r="B182" s="657"/>
      <c r="C182" s="633"/>
      <c r="D182" s="57" t="s">
        <v>97</v>
      </c>
      <c r="E182" s="128"/>
      <c r="F182" s="126"/>
      <c r="G182" s="126"/>
      <c r="H182" s="126"/>
      <c r="I182" s="126"/>
      <c r="J182" s="126"/>
      <c r="K182" s="126"/>
      <c r="L182" s="126"/>
      <c r="M182" s="129"/>
      <c r="N182" s="129"/>
      <c r="O182" s="129"/>
      <c r="P182" s="129"/>
      <c r="Q182" s="129"/>
      <c r="R182" s="86"/>
      <c r="S182" s="693"/>
      <c r="T182" s="77"/>
      <c r="U182" s="77"/>
      <c r="V182" s="77"/>
      <c r="W182" s="77"/>
      <c r="X182" s="77"/>
      <c r="Y182" s="77"/>
      <c r="Z182" s="77"/>
      <c r="AA182" s="87"/>
      <c r="AB182" s="246"/>
      <c r="AC182" s="38"/>
      <c r="AD182" s="41"/>
      <c r="AE182" s="42"/>
      <c r="AF182" s="696"/>
      <c r="AG182" s="680"/>
      <c r="AH182" s="653"/>
      <c r="AI182" s="653"/>
      <c r="AJ182" s="653"/>
      <c r="AK182" s="653"/>
      <c r="AL182" s="653"/>
      <c r="AM182" s="635"/>
      <c r="AN182" s="653"/>
      <c r="AO182" s="653"/>
      <c r="AP182" s="648"/>
      <c r="AQ182" s="646"/>
      <c r="AR182" s="646"/>
      <c r="AS182" s="646"/>
      <c r="AT182" s="690"/>
      <c r="AU182" s="629"/>
    </row>
    <row r="183" spans="1:47" ht="45" customHeight="1" thickBot="1" x14ac:dyDescent="0.3">
      <c r="A183" s="638"/>
      <c r="B183" s="657"/>
      <c r="C183" s="633"/>
      <c r="D183" s="56" t="s">
        <v>100</v>
      </c>
      <c r="E183" s="128"/>
      <c r="F183" s="126"/>
      <c r="G183" s="126"/>
      <c r="H183" s="126"/>
      <c r="I183" s="126"/>
      <c r="J183" s="126"/>
      <c r="K183" s="126"/>
      <c r="L183" s="126"/>
      <c r="M183" s="129"/>
      <c r="N183" s="129"/>
      <c r="O183" s="129"/>
      <c r="P183" s="129"/>
      <c r="Q183" s="129"/>
      <c r="R183" s="86"/>
      <c r="S183" s="693"/>
      <c r="T183" s="77"/>
      <c r="U183" s="77"/>
      <c r="V183" s="77"/>
      <c r="W183" s="77"/>
      <c r="X183" s="77"/>
      <c r="Y183" s="77"/>
      <c r="Z183" s="77"/>
      <c r="AA183" s="87"/>
      <c r="AB183" s="246"/>
      <c r="AC183" s="38"/>
      <c r="AD183" s="41"/>
      <c r="AE183" s="42"/>
      <c r="AF183" s="696"/>
      <c r="AG183" s="681"/>
      <c r="AH183" s="634"/>
      <c r="AI183" s="634"/>
      <c r="AJ183" s="634"/>
      <c r="AK183" s="634"/>
      <c r="AL183" s="634"/>
      <c r="AM183" s="635"/>
      <c r="AN183" s="634"/>
      <c r="AO183" s="634"/>
      <c r="AP183" s="648"/>
      <c r="AQ183" s="647"/>
      <c r="AR183" s="647"/>
      <c r="AS183" s="647"/>
      <c r="AT183" s="691"/>
      <c r="AU183" s="629"/>
    </row>
    <row r="184" spans="1:47" ht="45" customHeight="1" x14ac:dyDescent="0.25">
      <c r="A184" s="638"/>
      <c r="B184" s="657"/>
      <c r="C184" s="633" t="s">
        <v>217</v>
      </c>
      <c r="D184" s="54" t="s">
        <v>95</v>
      </c>
      <c r="E184" s="128"/>
      <c r="F184" s="126"/>
      <c r="G184" s="126"/>
      <c r="H184" s="126"/>
      <c r="I184" s="126"/>
      <c r="J184" s="126"/>
      <c r="K184" s="126"/>
      <c r="L184" s="126"/>
      <c r="M184" s="129"/>
      <c r="N184" s="129"/>
      <c r="O184" s="129"/>
      <c r="P184" s="129"/>
      <c r="Q184" s="129"/>
      <c r="R184" s="86"/>
      <c r="S184" s="693"/>
      <c r="T184" s="77"/>
      <c r="U184" s="77"/>
      <c r="V184" s="77"/>
      <c r="W184" s="77"/>
      <c r="X184" s="77"/>
      <c r="Y184" s="77"/>
      <c r="Z184" s="77"/>
      <c r="AA184" s="87"/>
      <c r="AB184" s="246"/>
      <c r="AC184" s="38"/>
      <c r="AD184" s="41"/>
      <c r="AE184" s="42"/>
      <c r="AF184" s="696"/>
      <c r="AG184" s="679" t="s">
        <v>217</v>
      </c>
      <c r="AH184" s="652" t="s">
        <v>225</v>
      </c>
      <c r="AI184" s="652" t="s">
        <v>225</v>
      </c>
      <c r="AJ184" s="652" t="s">
        <v>225</v>
      </c>
      <c r="AK184" s="652" t="s">
        <v>226</v>
      </c>
      <c r="AL184" s="652" t="s">
        <v>241</v>
      </c>
      <c r="AM184" s="635" t="s">
        <v>227</v>
      </c>
      <c r="AN184" s="652">
        <v>350318</v>
      </c>
      <c r="AO184" s="652">
        <v>376910</v>
      </c>
      <c r="AP184" s="648" t="s">
        <v>228</v>
      </c>
      <c r="AQ184" s="645" t="s">
        <v>228</v>
      </c>
      <c r="AR184" s="645" t="s">
        <v>228</v>
      </c>
      <c r="AS184" s="645" t="s">
        <v>228</v>
      </c>
      <c r="AT184" s="689">
        <v>753496</v>
      </c>
      <c r="AU184" s="629"/>
    </row>
    <row r="185" spans="1:47" ht="45" customHeight="1" x14ac:dyDescent="0.25">
      <c r="A185" s="638"/>
      <c r="B185" s="657"/>
      <c r="C185" s="633"/>
      <c r="D185" s="55" t="s">
        <v>6</v>
      </c>
      <c r="E185" s="128"/>
      <c r="F185" s="126"/>
      <c r="G185" s="126"/>
      <c r="H185" s="126"/>
      <c r="I185" s="126"/>
      <c r="J185" s="126"/>
      <c r="K185" s="126"/>
      <c r="L185" s="126"/>
      <c r="M185" s="129"/>
      <c r="N185" s="129"/>
      <c r="O185" s="129"/>
      <c r="P185" s="129"/>
      <c r="Q185" s="129"/>
      <c r="R185" s="86"/>
      <c r="S185" s="693"/>
      <c r="T185" s="77"/>
      <c r="U185" s="77"/>
      <c r="V185" s="77"/>
      <c r="W185" s="77"/>
      <c r="X185" s="77"/>
      <c r="Y185" s="77"/>
      <c r="Z185" s="77"/>
      <c r="AA185" s="87"/>
      <c r="AB185" s="246"/>
      <c r="AC185" s="38"/>
      <c r="AD185" s="41"/>
      <c r="AE185" s="42"/>
      <c r="AF185" s="696"/>
      <c r="AG185" s="680"/>
      <c r="AH185" s="653"/>
      <c r="AI185" s="653"/>
      <c r="AJ185" s="653"/>
      <c r="AK185" s="653"/>
      <c r="AL185" s="653"/>
      <c r="AM185" s="635"/>
      <c r="AN185" s="653"/>
      <c r="AO185" s="653"/>
      <c r="AP185" s="648"/>
      <c r="AQ185" s="646"/>
      <c r="AR185" s="646"/>
      <c r="AS185" s="646"/>
      <c r="AT185" s="690"/>
      <c r="AU185" s="629"/>
    </row>
    <row r="186" spans="1:47" ht="45" customHeight="1" x14ac:dyDescent="0.25">
      <c r="A186" s="638"/>
      <c r="B186" s="657"/>
      <c r="C186" s="633"/>
      <c r="D186" s="57" t="s">
        <v>96</v>
      </c>
      <c r="E186" s="128"/>
      <c r="F186" s="126"/>
      <c r="G186" s="126"/>
      <c r="H186" s="126"/>
      <c r="I186" s="126"/>
      <c r="J186" s="126"/>
      <c r="K186" s="126"/>
      <c r="L186" s="126"/>
      <c r="M186" s="129"/>
      <c r="N186" s="129"/>
      <c r="O186" s="129"/>
      <c r="P186" s="129"/>
      <c r="Q186" s="129"/>
      <c r="R186" s="86"/>
      <c r="S186" s="693"/>
      <c r="T186" s="77"/>
      <c r="U186" s="77"/>
      <c r="V186" s="77"/>
      <c r="W186" s="77"/>
      <c r="X186" s="77"/>
      <c r="Y186" s="77"/>
      <c r="Z186" s="77"/>
      <c r="AA186" s="87"/>
      <c r="AB186" s="246"/>
      <c r="AC186" s="38"/>
      <c r="AD186" s="41"/>
      <c r="AE186" s="42"/>
      <c r="AF186" s="696"/>
      <c r="AG186" s="680"/>
      <c r="AH186" s="653"/>
      <c r="AI186" s="653"/>
      <c r="AJ186" s="653"/>
      <c r="AK186" s="653"/>
      <c r="AL186" s="653"/>
      <c r="AM186" s="635"/>
      <c r="AN186" s="653"/>
      <c r="AO186" s="653"/>
      <c r="AP186" s="648"/>
      <c r="AQ186" s="646"/>
      <c r="AR186" s="646"/>
      <c r="AS186" s="646"/>
      <c r="AT186" s="690"/>
      <c r="AU186" s="629"/>
    </row>
    <row r="187" spans="1:47" ht="45" customHeight="1" x14ac:dyDescent="0.25">
      <c r="A187" s="638"/>
      <c r="B187" s="657"/>
      <c r="C187" s="633"/>
      <c r="D187" s="55" t="s">
        <v>7</v>
      </c>
      <c r="E187" s="128"/>
      <c r="F187" s="126"/>
      <c r="G187" s="126"/>
      <c r="H187" s="126"/>
      <c r="I187" s="126"/>
      <c r="J187" s="126"/>
      <c r="K187" s="126"/>
      <c r="L187" s="126"/>
      <c r="M187" s="129"/>
      <c r="N187" s="129"/>
      <c r="O187" s="129"/>
      <c r="P187" s="129"/>
      <c r="Q187" s="129"/>
      <c r="R187" s="86"/>
      <c r="S187" s="693"/>
      <c r="T187" s="77"/>
      <c r="U187" s="77"/>
      <c r="V187" s="77"/>
      <c r="W187" s="77"/>
      <c r="X187" s="77"/>
      <c r="Y187" s="77"/>
      <c r="Z187" s="77"/>
      <c r="AA187" s="87"/>
      <c r="AB187" s="246"/>
      <c r="AC187" s="38"/>
      <c r="AD187" s="41"/>
      <c r="AE187" s="42"/>
      <c r="AF187" s="696"/>
      <c r="AG187" s="680"/>
      <c r="AH187" s="653"/>
      <c r="AI187" s="653"/>
      <c r="AJ187" s="653"/>
      <c r="AK187" s="653"/>
      <c r="AL187" s="653"/>
      <c r="AM187" s="635"/>
      <c r="AN187" s="653"/>
      <c r="AO187" s="653"/>
      <c r="AP187" s="648"/>
      <c r="AQ187" s="646"/>
      <c r="AR187" s="646"/>
      <c r="AS187" s="646"/>
      <c r="AT187" s="690"/>
      <c r="AU187" s="629"/>
    </row>
    <row r="188" spans="1:47" ht="45" customHeight="1" x14ac:dyDescent="0.25">
      <c r="A188" s="638"/>
      <c r="B188" s="657"/>
      <c r="C188" s="633"/>
      <c r="D188" s="57" t="s">
        <v>97</v>
      </c>
      <c r="E188" s="128"/>
      <c r="F188" s="126"/>
      <c r="G188" s="126"/>
      <c r="H188" s="126"/>
      <c r="I188" s="126"/>
      <c r="J188" s="126"/>
      <c r="K188" s="126"/>
      <c r="L188" s="126"/>
      <c r="M188" s="129"/>
      <c r="N188" s="129"/>
      <c r="O188" s="129"/>
      <c r="P188" s="129"/>
      <c r="Q188" s="129"/>
      <c r="R188" s="86"/>
      <c r="S188" s="693"/>
      <c r="T188" s="77"/>
      <c r="U188" s="77"/>
      <c r="V188" s="77"/>
      <c r="W188" s="77"/>
      <c r="X188" s="77"/>
      <c r="Y188" s="77"/>
      <c r="Z188" s="77"/>
      <c r="AA188" s="87"/>
      <c r="AB188" s="246"/>
      <c r="AC188" s="38"/>
      <c r="AD188" s="41"/>
      <c r="AE188" s="42"/>
      <c r="AF188" s="696"/>
      <c r="AG188" s="680"/>
      <c r="AH188" s="653"/>
      <c r="AI188" s="653"/>
      <c r="AJ188" s="653"/>
      <c r="AK188" s="653"/>
      <c r="AL188" s="653"/>
      <c r="AM188" s="635"/>
      <c r="AN188" s="653"/>
      <c r="AO188" s="653"/>
      <c r="AP188" s="648"/>
      <c r="AQ188" s="646"/>
      <c r="AR188" s="646"/>
      <c r="AS188" s="646"/>
      <c r="AT188" s="690"/>
      <c r="AU188" s="629"/>
    </row>
    <row r="189" spans="1:47" ht="45" customHeight="1" thickBot="1" x14ac:dyDescent="0.3">
      <c r="A189" s="638"/>
      <c r="B189" s="657"/>
      <c r="C189" s="633"/>
      <c r="D189" s="56" t="s">
        <v>100</v>
      </c>
      <c r="E189" s="128"/>
      <c r="F189" s="126"/>
      <c r="G189" s="126"/>
      <c r="H189" s="126"/>
      <c r="I189" s="126"/>
      <c r="J189" s="126"/>
      <c r="K189" s="126"/>
      <c r="L189" s="126"/>
      <c r="M189" s="129"/>
      <c r="N189" s="129"/>
      <c r="O189" s="129"/>
      <c r="P189" s="129"/>
      <c r="Q189" s="129"/>
      <c r="R189" s="86"/>
      <c r="S189" s="693"/>
      <c r="T189" s="77"/>
      <c r="U189" s="77"/>
      <c r="V189" s="77"/>
      <c r="W189" s="77"/>
      <c r="X189" s="77"/>
      <c r="Y189" s="77"/>
      <c r="Z189" s="77"/>
      <c r="AA189" s="87"/>
      <c r="AB189" s="246"/>
      <c r="AC189" s="38"/>
      <c r="AD189" s="41"/>
      <c r="AE189" s="42"/>
      <c r="AF189" s="696"/>
      <c r="AG189" s="681"/>
      <c r="AH189" s="634"/>
      <c r="AI189" s="634"/>
      <c r="AJ189" s="634"/>
      <c r="AK189" s="634"/>
      <c r="AL189" s="634"/>
      <c r="AM189" s="635"/>
      <c r="AN189" s="634"/>
      <c r="AO189" s="634"/>
      <c r="AP189" s="648"/>
      <c r="AQ189" s="647"/>
      <c r="AR189" s="647"/>
      <c r="AS189" s="647"/>
      <c r="AT189" s="691"/>
      <c r="AU189" s="629"/>
    </row>
    <row r="190" spans="1:47" ht="45" customHeight="1" x14ac:dyDescent="0.25">
      <c r="A190" s="638"/>
      <c r="B190" s="657"/>
      <c r="C190" s="633" t="s">
        <v>207</v>
      </c>
      <c r="D190" s="54" t="s">
        <v>95</v>
      </c>
      <c r="E190" s="128"/>
      <c r="F190" s="126"/>
      <c r="G190" s="126"/>
      <c r="H190" s="126"/>
      <c r="I190" s="126"/>
      <c r="J190" s="126"/>
      <c r="K190" s="126"/>
      <c r="L190" s="126"/>
      <c r="M190" s="129"/>
      <c r="N190" s="129"/>
      <c r="O190" s="129"/>
      <c r="P190" s="129"/>
      <c r="Q190" s="129"/>
      <c r="R190" s="86"/>
      <c r="S190" s="693"/>
      <c r="T190" s="77"/>
      <c r="U190" s="77"/>
      <c r="V190" s="77"/>
      <c r="W190" s="77"/>
      <c r="X190" s="77"/>
      <c r="Y190" s="77"/>
      <c r="Z190" s="77"/>
      <c r="AA190" s="87"/>
      <c r="AB190" s="246"/>
      <c r="AC190" s="38"/>
      <c r="AD190" s="41"/>
      <c r="AE190" s="42"/>
      <c r="AF190" s="696"/>
      <c r="AG190" s="679" t="s">
        <v>207</v>
      </c>
      <c r="AH190" s="652" t="s">
        <v>225</v>
      </c>
      <c r="AI190" s="652" t="s">
        <v>225</v>
      </c>
      <c r="AJ190" s="652" t="s">
        <v>225</v>
      </c>
      <c r="AK190" s="652" t="s">
        <v>226</v>
      </c>
      <c r="AL190" s="652" t="s">
        <v>241</v>
      </c>
      <c r="AM190" s="635" t="s">
        <v>227</v>
      </c>
      <c r="AN190" s="652">
        <v>511137</v>
      </c>
      <c r="AO190" s="652">
        <v>556761</v>
      </c>
      <c r="AP190" s="648" t="s">
        <v>228</v>
      </c>
      <c r="AQ190" s="645" t="s">
        <v>228</v>
      </c>
      <c r="AR190" s="645" t="s">
        <v>228</v>
      </c>
      <c r="AS190" s="645" t="s">
        <v>228</v>
      </c>
      <c r="AT190" s="689">
        <v>1230539</v>
      </c>
      <c r="AU190" s="629"/>
    </row>
    <row r="191" spans="1:47" ht="45" customHeight="1" x14ac:dyDescent="0.25">
      <c r="A191" s="638"/>
      <c r="B191" s="657"/>
      <c r="C191" s="633"/>
      <c r="D191" s="55" t="s">
        <v>6</v>
      </c>
      <c r="E191" s="128"/>
      <c r="F191" s="126"/>
      <c r="G191" s="126"/>
      <c r="H191" s="126"/>
      <c r="I191" s="126"/>
      <c r="J191" s="126"/>
      <c r="K191" s="126"/>
      <c r="L191" s="126"/>
      <c r="M191" s="129"/>
      <c r="N191" s="129"/>
      <c r="O191" s="129"/>
      <c r="P191" s="129"/>
      <c r="Q191" s="129"/>
      <c r="R191" s="86"/>
      <c r="S191" s="693"/>
      <c r="T191" s="77"/>
      <c r="U191" s="77"/>
      <c r="V191" s="77"/>
      <c r="W191" s="77"/>
      <c r="X191" s="77"/>
      <c r="Y191" s="77"/>
      <c r="Z191" s="77"/>
      <c r="AA191" s="87"/>
      <c r="AB191" s="246"/>
      <c r="AC191" s="38"/>
      <c r="AD191" s="41"/>
      <c r="AE191" s="42"/>
      <c r="AF191" s="696"/>
      <c r="AG191" s="680"/>
      <c r="AH191" s="653"/>
      <c r="AI191" s="653"/>
      <c r="AJ191" s="653"/>
      <c r="AK191" s="653"/>
      <c r="AL191" s="653"/>
      <c r="AM191" s="635"/>
      <c r="AN191" s="653"/>
      <c r="AO191" s="653"/>
      <c r="AP191" s="648"/>
      <c r="AQ191" s="646"/>
      <c r="AR191" s="646"/>
      <c r="AS191" s="646"/>
      <c r="AT191" s="690"/>
      <c r="AU191" s="629"/>
    </row>
    <row r="192" spans="1:47" ht="45" customHeight="1" x14ac:dyDescent="0.25">
      <c r="A192" s="638"/>
      <c r="B192" s="657"/>
      <c r="C192" s="633"/>
      <c r="D192" s="57" t="s">
        <v>96</v>
      </c>
      <c r="E192" s="128"/>
      <c r="F192" s="126"/>
      <c r="G192" s="126"/>
      <c r="H192" s="126"/>
      <c r="I192" s="126"/>
      <c r="J192" s="126"/>
      <c r="K192" s="126"/>
      <c r="L192" s="126"/>
      <c r="M192" s="129"/>
      <c r="N192" s="129"/>
      <c r="O192" s="129"/>
      <c r="P192" s="129"/>
      <c r="Q192" s="129"/>
      <c r="R192" s="86"/>
      <c r="S192" s="693"/>
      <c r="T192" s="77"/>
      <c r="U192" s="77"/>
      <c r="V192" s="77"/>
      <c r="W192" s="77"/>
      <c r="X192" s="77"/>
      <c r="Y192" s="77"/>
      <c r="Z192" s="77"/>
      <c r="AA192" s="87"/>
      <c r="AB192" s="246"/>
      <c r="AC192" s="38"/>
      <c r="AD192" s="41"/>
      <c r="AE192" s="42"/>
      <c r="AF192" s="696"/>
      <c r="AG192" s="680"/>
      <c r="AH192" s="653"/>
      <c r="AI192" s="653"/>
      <c r="AJ192" s="653"/>
      <c r="AK192" s="653"/>
      <c r="AL192" s="653"/>
      <c r="AM192" s="635"/>
      <c r="AN192" s="653"/>
      <c r="AO192" s="653"/>
      <c r="AP192" s="648"/>
      <c r="AQ192" s="646"/>
      <c r="AR192" s="646"/>
      <c r="AS192" s="646"/>
      <c r="AT192" s="690"/>
      <c r="AU192" s="629"/>
    </row>
    <row r="193" spans="1:47" ht="45" customHeight="1" x14ac:dyDescent="0.25">
      <c r="A193" s="638"/>
      <c r="B193" s="657"/>
      <c r="C193" s="633"/>
      <c r="D193" s="55" t="s">
        <v>7</v>
      </c>
      <c r="E193" s="128"/>
      <c r="F193" s="126"/>
      <c r="G193" s="126"/>
      <c r="H193" s="126"/>
      <c r="I193" s="126"/>
      <c r="J193" s="126"/>
      <c r="K193" s="126"/>
      <c r="L193" s="126"/>
      <c r="M193" s="129"/>
      <c r="N193" s="129"/>
      <c r="O193" s="129"/>
      <c r="P193" s="129"/>
      <c r="Q193" s="129"/>
      <c r="R193" s="86"/>
      <c r="S193" s="693"/>
      <c r="T193" s="77"/>
      <c r="U193" s="77"/>
      <c r="V193" s="77"/>
      <c r="W193" s="77"/>
      <c r="X193" s="77"/>
      <c r="Y193" s="77"/>
      <c r="Z193" s="77"/>
      <c r="AA193" s="87"/>
      <c r="AB193" s="246"/>
      <c r="AC193" s="38"/>
      <c r="AD193" s="41"/>
      <c r="AE193" s="42"/>
      <c r="AF193" s="696"/>
      <c r="AG193" s="680"/>
      <c r="AH193" s="653"/>
      <c r="AI193" s="653"/>
      <c r="AJ193" s="653"/>
      <c r="AK193" s="653"/>
      <c r="AL193" s="653"/>
      <c r="AM193" s="635"/>
      <c r="AN193" s="653"/>
      <c r="AO193" s="653"/>
      <c r="AP193" s="648"/>
      <c r="AQ193" s="646"/>
      <c r="AR193" s="646"/>
      <c r="AS193" s="646"/>
      <c r="AT193" s="690"/>
      <c r="AU193" s="629"/>
    </row>
    <row r="194" spans="1:47" ht="45" customHeight="1" x14ac:dyDescent="0.25">
      <c r="A194" s="638"/>
      <c r="B194" s="657"/>
      <c r="C194" s="633"/>
      <c r="D194" s="57" t="s">
        <v>97</v>
      </c>
      <c r="E194" s="128"/>
      <c r="F194" s="126"/>
      <c r="G194" s="126"/>
      <c r="H194" s="126"/>
      <c r="I194" s="126"/>
      <c r="J194" s="126"/>
      <c r="K194" s="126"/>
      <c r="L194" s="126"/>
      <c r="M194" s="129"/>
      <c r="N194" s="129"/>
      <c r="O194" s="129"/>
      <c r="P194" s="129"/>
      <c r="Q194" s="129"/>
      <c r="R194" s="86"/>
      <c r="S194" s="693"/>
      <c r="T194" s="77"/>
      <c r="U194" s="77"/>
      <c r="V194" s="77"/>
      <c r="W194" s="77"/>
      <c r="X194" s="77"/>
      <c r="Y194" s="77"/>
      <c r="Z194" s="77"/>
      <c r="AA194" s="87"/>
      <c r="AB194" s="246"/>
      <c r="AC194" s="38"/>
      <c r="AD194" s="41"/>
      <c r="AE194" s="42"/>
      <c r="AF194" s="696"/>
      <c r="AG194" s="680"/>
      <c r="AH194" s="653"/>
      <c r="AI194" s="653"/>
      <c r="AJ194" s="653"/>
      <c r="AK194" s="653"/>
      <c r="AL194" s="653"/>
      <c r="AM194" s="635"/>
      <c r="AN194" s="653"/>
      <c r="AO194" s="653"/>
      <c r="AP194" s="648"/>
      <c r="AQ194" s="646"/>
      <c r="AR194" s="646"/>
      <c r="AS194" s="646"/>
      <c r="AT194" s="690"/>
      <c r="AU194" s="629"/>
    </row>
    <row r="195" spans="1:47" ht="45" customHeight="1" thickBot="1" x14ac:dyDescent="0.3">
      <c r="A195" s="638"/>
      <c r="B195" s="657"/>
      <c r="C195" s="633"/>
      <c r="D195" s="56" t="s">
        <v>100</v>
      </c>
      <c r="E195" s="128"/>
      <c r="F195" s="126"/>
      <c r="G195" s="126"/>
      <c r="H195" s="126"/>
      <c r="I195" s="126"/>
      <c r="J195" s="126"/>
      <c r="K195" s="126"/>
      <c r="L195" s="126"/>
      <c r="M195" s="129"/>
      <c r="N195" s="129"/>
      <c r="O195" s="129"/>
      <c r="P195" s="129"/>
      <c r="Q195" s="129"/>
      <c r="R195" s="86"/>
      <c r="S195" s="693"/>
      <c r="T195" s="77"/>
      <c r="U195" s="77"/>
      <c r="V195" s="77"/>
      <c r="W195" s="77"/>
      <c r="X195" s="77"/>
      <c r="Y195" s="77"/>
      <c r="Z195" s="77"/>
      <c r="AA195" s="87"/>
      <c r="AB195" s="246"/>
      <c r="AC195" s="38"/>
      <c r="AD195" s="41"/>
      <c r="AE195" s="42"/>
      <c r="AF195" s="696"/>
      <c r="AG195" s="681"/>
      <c r="AH195" s="634"/>
      <c r="AI195" s="634"/>
      <c r="AJ195" s="634"/>
      <c r="AK195" s="634"/>
      <c r="AL195" s="634"/>
      <c r="AM195" s="635"/>
      <c r="AN195" s="634"/>
      <c r="AO195" s="634"/>
      <c r="AP195" s="648"/>
      <c r="AQ195" s="647"/>
      <c r="AR195" s="647"/>
      <c r="AS195" s="647"/>
      <c r="AT195" s="691"/>
      <c r="AU195" s="629"/>
    </row>
    <row r="196" spans="1:47" ht="45" customHeight="1" x14ac:dyDescent="0.25">
      <c r="A196" s="638"/>
      <c r="B196" s="657"/>
      <c r="C196" s="633" t="s">
        <v>230</v>
      </c>
      <c r="D196" s="54" t="s">
        <v>95</v>
      </c>
      <c r="E196" s="128"/>
      <c r="F196" s="126"/>
      <c r="G196" s="126"/>
      <c r="H196" s="126"/>
      <c r="I196" s="126"/>
      <c r="J196" s="126"/>
      <c r="K196" s="126"/>
      <c r="L196" s="126"/>
      <c r="M196" s="129"/>
      <c r="N196" s="129"/>
      <c r="O196" s="129">
        <v>1</v>
      </c>
      <c r="P196" s="129"/>
      <c r="Q196" s="129"/>
      <c r="R196" s="86"/>
      <c r="S196" s="693"/>
      <c r="T196" s="77"/>
      <c r="U196" s="77"/>
      <c r="V196" s="77"/>
      <c r="W196" s="77"/>
      <c r="X196" s="77"/>
      <c r="Y196" s="77"/>
      <c r="Z196" s="77"/>
      <c r="AA196" s="87"/>
      <c r="AB196" s="250">
        <v>1</v>
      </c>
      <c r="AC196" s="38"/>
      <c r="AD196" s="41"/>
      <c r="AE196" s="42"/>
      <c r="AF196" s="696"/>
      <c r="AG196" s="679" t="s">
        <v>208</v>
      </c>
      <c r="AH196" s="652" t="s">
        <v>225</v>
      </c>
      <c r="AI196" s="652" t="s">
        <v>225</v>
      </c>
      <c r="AJ196" s="652" t="s">
        <v>225</v>
      </c>
      <c r="AK196" s="652" t="s">
        <v>226</v>
      </c>
      <c r="AL196" s="652" t="s">
        <v>241</v>
      </c>
      <c r="AM196" s="635" t="s">
        <v>227</v>
      </c>
      <c r="AN196" s="635">
        <v>181876</v>
      </c>
      <c r="AO196" s="635">
        <v>201858</v>
      </c>
      <c r="AP196" s="648" t="s">
        <v>228</v>
      </c>
      <c r="AQ196" s="645" t="s">
        <v>228</v>
      </c>
      <c r="AR196" s="645" t="s">
        <v>228</v>
      </c>
      <c r="AS196" s="645" t="s">
        <v>228</v>
      </c>
      <c r="AT196" s="689">
        <v>424038</v>
      </c>
      <c r="AU196" s="629"/>
    </row>
    <row r="197" spans="1:47" ht="45" customHeight="1" x14ac:dyDescent="0.25">
      <c r="A197" s="638"/>
      <c r="B197" s="657"/>
      <c r="C197" s="633"/>
      <c r="D197" s="55" t="s">
        <v>6</v>
      </c>
      <c r="E197" s="128"/>
      <c r="F197" s="126"/>
      <c r="G197" s="126"/>
      <c r="H197" s="126"/>
      <c r="I197" s="126"/>
      <c r="J197" s="126"/>
      <c r="K197" s="126"/>
      <c r="L197" s="126"/>
      <c r="M197" s="129"/>
      <c r="N197" s="129"/>
      <c r="O197" s="129">
        <v>7144200</v>
      </c>
      <c r="P197" s="129"/>
      <c r="Q197" s="129"/>
      <c r="R197" s="86"/>
      <c r="S197" s="693"/>
      <c r="T197" s="77"/>
      <c r="U197" s="77"/>
      <c r="V197" s="77"/>
      <c r="W197" s="77"/>
      <c r="X197" s="77"/>
      <c r="Y197" s="77"/>
      <c r="Z197" s="77"/>
      <c r="AA197" s="87"/>
      <c r="AB197" s="129">
        <v>35887000</v>
      </c>
      <c r="AC197" s="38"/>
      <c r="AD197" s="41"/>
      <c r="AE197" s="42"/>
      <c r="AF197" s="696"/>
      <c r="AG197" s="680"/>
      <c r="AH197" s="653"/>
      <c r="AI197" s="653"/>
      <c r="AJ197" s="653"/>
      <c r="AK197" s="653"/>
      <c r="AL197" s="653"/>
      <c r="AM197" s="635"/>
      <c r="AN197" s="635"/>
      <c r="AO197" s="635"/>
      <c r="AP197" s="648"/>
      <c r="AQ197" s="646"/>
      <c r="AR197" s="646"/>
      <c r="AS197" s="646"/>
      <c r="AT197" s="690"/>
      <c r="AU197" s="629"/>
    </row>
    <row r="198" spans="1:47" ht="45" customHeight="1" x14ac:dyDescent="0.25">
      <c r="A198" s="638"/>
      <c r="B198" s="657"/>
      <c r="C198" s="633"/>
      <c r="D198" s="57" t="s">
        <v>96</v>
      </c>
      <c r="E198" s="128"/>
      <c r="F198" s="126"/>
      <c r="G198" s="126"/>
      <c r="H198" s="126"/>
      <c r="I198" s="126"/>
      <c r="J198" s="126"/>
      <c r="K198" s="126"/>
      <c r="L198" s="126"/>
      <c r="M198" s="129"/>
      <c r="N198" s="129"/>
      <c r="O198" s="129"/>
      <c r="P198" s="129"/>
      <c r="Q198" s="129"/>
      <c r="R198" s="86"/>
      <c r="S198" s="693"/>
      <c r="T198" s="77"/>
      <c r="U198" s="77"/>
      <c r="V198" s="77"/>
      <c r="W198" s="77"/>
      <c r="X198" s="77"/>
      <c r="Y198" s="77"/>
      <c r="Z198" s="77"/>
      <c r="AA198" s="87"/>
      <c r="AB198" s="246"/>
      <c r="AC198" s="38"/>
      <c r="AD198" s="41"/>
      <c r="AE198" s="42"/>
      <c r="AF198" s="696"/>
      <c r="AG198" s="680"/>
      <c r="AH198" s="653"/>
      <c r="AI198" s="653"/>
      <c r="AJ198" s="653"/>
      <c r="AK198" s="653"/>
      <c r="AL198" s="653"/>
      <c r="AM198" s="635"/>
      <c r="AN198" s="635"/>
      <c r="AO198" s="635"/>
      <c r="AP198" s="648"/>
      <c r="AQ198" s="646"/>
      <c r="AR198" s="646"/>
      <c r="AS198" s="646"/>
      <c r="AT198" s="690"/>
      <c r="AU198" s="629"/>
    </row>
    <row r="199" spans="1:47" ht="45" customHeight="1" x14ac:dyDescent="0.25">
      <c r="A199" s="638"/>
      <c r="B199" s="657"/>
      <c r="C199" s="633"/>
      <c r="D199" s="55" t="s">
        <v>7</v>
      </c>
      <c r="E199" s="128"/>
      <c r="F199" s="126"/>
      <c r="G199" s="126"/>
      <c r="H199" s="126"/>
      <c r="I199" s="126"/>
      <c r="J199" s="126"/>
      <c r="K199" s="126"/>
      <c r="L199" s="126"/>
      <c r="M199" s="129"/>
      <c r="N199" s="129"/>
      <c r="O199" s="129"/>
      <c r="P199" s="129"/>
      <c r="Q199" s="129"/>
      <c r="R199" s="86"/>
      <c r="S199" s="693"/>
      <c r="T199" s="77"/>
      <c r="U199" s="77"/>
      <c r="V199" s="77"/>
      <c r="W199" s="77"/>
      <c r="X199" s="77"/>
      <c r="Y199" s="77"/>
      <c r="Z199" s="77"/>
      <c r="AA199" s="87"/>
      <c r="AB199" s="246"/>
      <c r="AC199" s="38"/>
      <c r="AD199" s="41"/>
      <c r="AE199" s="42"/>
      <c r="AF199" s="696"/>
      <c r="AG199" s="680"/>
      <c r="AH199" s="653"/>
      <c r="AI199" s="653"/>
      <c r="AJ199" s="653"/>
      <c r="AK199" s="653"/>
      <c r="AL199" s="653"/>
      <c r="AM199" s="635"/>
      <c r="AN199" s="635"/>
      <c r="AO199" s="635"/>
      <c r="AP199" s="648"/>
      <c r="AQ199" s="646"/>
      <c r="AR199" s="646"/>
      <c r="AS199" s="646"/>
      <c r="AT199" s="690"/>
      <c r="AU199" s="629"/>
    </row>
    <row r="200" spans="1:47" ht="45" customHeight="1" x14ac:dyDescent="0.25">
      <c r="A200" s="638"/>
      <c r="B200" s="657"/>
      <c r="C200" s="633"/>
      <c r="D200" s="57" t="s">
        <v>97</v>
      </c>
      <c r="E200" s="128"/>
      <c r="F200" s="126"/>
      <c r="G200" s="126"/>
      <c r="H200" s="126"/>
      <c r="I200" s="126"/>
      <c r="J200" s="126"/>
      <c r="K200" s="126"/>
      <c r="L200" s="126"/>
      <c r="M200" s="129"/>
      <c r="N200" s="129"/>
      <c r="O200" s="129">
        <v>1</v>
      </c>
      <c r="P200" s="129"/>
      <c r="Q200" s="129"/>
      <c r="R200" s="86"/>
      <c r="S200" s="693"/>
      <c r="T200" s="77"/>
      <c r="U200" s="77"/>
      <c r="V200" s="77"/>
      <c r="W200" s="77"/>
      <c r="X200" s="77"/>
      <c r="Y200" s="77"/>
      <c r="Z200" s="77"/>
      <c r="AA200" s="87"/>
      <c r="AB200" s="129">
        <v>1</v>
      </c>
      <c r="AC200" s="38"/>
      <c r="AD200" s="41"/>
      <c r="AE200" s="42"/>
      <c r="AF200" s="696"/>
      <c r="AG200" s="680"/>
      <c r="AH200" s="653"/>
      <c r="AI200" s="653"/>
      <c r="AJ200" s="653"/>
      <c r="AK200" s="653"/>
      <c r="AL200" s="653"/>
      <c r="AM200" s="635"/>
      <c r="AN200" s="635"/>
      <c r="AO200" s="635"/>
      <c r="AP200" s="648"/>
      <c r="AQ200" s="646"/>
      <c r="AR200" s="646"/>
      <c r="AS200" s="646"/>
      <c r="AT200" s="690"/>
      <c r="AU200" s="629"/>
    </row>
    <row r="201" spans="1:47" ht="45" customHeight="1" thickBot="1" x14ac:dyDescent="0.3">
      <c r="A201" s="638"/>
      <c r="B201" s="657"/>
      <c r="C201" s="633"/>
      <c r="D201" s="56" t="s">
        <v>100</v>
      </c>
      <c r="E201" s="128"/>
      <c r="F201" s="126"/>
      <c r="G201" s="126"/>
      <c r="H201" s="126"/>
      <c r="I201" s="126"/>
      <c r="J201" s="126"/>
      <c r="K201" s="126"/>
      <c r="L201" s="126"/>
      <c r="M201" s="129"/>
      <c r="N201" s="129"/>
      <c r="O201" s="129">
        <v>7144200</v>
      </c>
      <c r="P201" s="129"/>
      <c r="Q201" s="129"/>
      <c r="R201" s="86"/>
      <c r="S201" s="693"/>
      <c r="T201" s="77"/>
      <c r="U201" s="77"/>
      <c r="V201" s="77"/>
      <c r="W201" s="77"/>
      <c r="X201" s="77"/>
      <c r="Y201" s="77"/>
      <c r="Z201" s="77"/>
      <c r="AA201" s="87"/>
      <c r="AB201" s="129">
        <v>35887000</v>
      </c>
      <c r="AC201" s="38"/>
      <c r="AD201" s="41"/>
      <c r="AE201" s="42"/>
      <c r="AF201" s="696"/>
      <c r="AG201" s="681"/>
      <c r="AH201" s="634"/>
      <c r="AI201" s="634"/>
      <c r="AJ201" s="634"/>
      <c r="AK201" s="634"/>
      <c r="AL201" s="634"/>
      <c r="AM201" s="635"/>
      <c r="AN201" s="635"/>
      <c r="AO201" s="635"/>
      <c r="AP201" s="648"/>
      <c r="AQ201" s="647"/>
      <c r="AR201" s="647"/>
      <c r="AS201" s="647"/>
      <c r="AT201" s="691"/>
      <c r="AU201" s="629"/>
    </row>
    <row r="202" spans="1:47" ht="45" customHeight="1" x14ac:dyDescent="0.25">
      <c r="A202" s="638"/>
      <c r="B202" s="657"/>
      <c r="C202" s="633" t="s">
        <v>231</v>
      </c>
      <c r="D202" s="54" t="s">
        <v>95</v>
      </c>
      <c r="E202" s="128"/>
      <c r="F202" s="126"/>
      <c r="G202" s="126"/>
      <c r="H202" s="126"/>
      <c r="I202" s="126"/>
      <c r="J202" s="126"/>
      <c r="K202" s="126"/>
      <c r="L202" s="126"/>
      <c r="M202" s="129"/>
      <c r="N202" s="129"/>
      <c r="O202" s="129"/>
      <c r="P202" s="129"/>
      <c r="Q202" s="129"/>
      <c r="R202" s="86"/>
      <c r="S202" s="693"/>
      <c r="T202" s="77"/>
      <c r="U202" s="77"/>
      <c r="V202" s="77"/>
      <c r="W202" s="77"/>
      <c r="X202" s="77"/>
      <c r="Y202" s="77"/>
      <c r="Z202" s="77"/>
      <c r="AA202" s="87"/>
      <c r="AB202" s="246"/>
      <c r="AC202" s="38"/>
      <c r="AD202" s="41"/>
      <c r="AE202" s="42"/>
      <c r="AF202" s="696"/>
      <c r="AG202" s="679" t="s">
        <v>210</v>
      </c>
      <c r="AH202" s="652" t="s">
        <v>225</v>
      </c>
      <c r="AI202" s="652" t="s">
        <v>225</v>
      </c>
      <c r="AJ202" s="652" t="s">
        <v>225</v>
      </c>
      <c r="AK202" s="652" t="s">
        <v>226</v>
      </c>
      <c r="AL202" s="652" t="s">
        <v>241</v>
      </c>
      <c r="AM202" s="635" t="s">
        <v>227</v>
      </c>
      <c r="AN202" s="652">
        <v>392164</v>
      </c>
      <c r="AO202" s="652">
        <v>439214</v>
      </c>
      <c r="AP202" s="648" t="s">
        <v>228</v>
      </c>
      <c r="AQ202" s="645" t="s">
        <v>228</v>
      </c>
      <c r="AR202" s="645" t="s">
        <v>228</v>
      </c>
      <c r="AS202" s="645" t="s">
        <v>228</v>
      </c>
      <c r="AT202" s="689">
        <v>887886</v>
      </c>
      <c r="AU202" s="629"/>
    </row>
    <row r="203" spans="1:47" ht="45" customHeight="1" x14ac:dyDescent="0.25">
      <c r="A203" s="638"/>
      <c r="B203" s="657"/>
      <c r="C203" s="633"/>
      <c r="D203" s="55" t="s">
        <v>6</v>
      </c>
      <c r="E203" s="128"/>
      <c r="F203" s="126"/>
      <c r="G203" s="126"/>
      <c r="H203" s="126"/>
      <c r="I203" s="126"/>
      <c r="J203" s="126"/>
      <c r="K203" s="126"/>
      <c r="L203" s="126"/>
      <c r="M203" s="129"/>
      <c r="N203" s="129"/>
      <c r="O203" s="129"/>
      <c r="P203" s="129"/>
      <c r="Q203" s="129"/>
      <c r="R203" s="86"/>
      <c r="S203" s="693"/>
      <c r="T203" s="77"/>
      <c r="U203" s="77"/>
      <c r="V203" s="77"/>
      <c r="W203" s="77"/>
      <c r="X203" s="77"/>
      <c r="Y203" s="77"/>
      <c r="Z203" s="77"/>
      <c r="AA203" s="87"/>
      <c r="AB203" s="246"/>
      <c r="AC203" s="38"/>
      <c r="AD203" s="41"/>
      <c r="AE203" s="42"/>
      <c r="AF203" s="696"/>
      <c r="AG203" s="680"/>
      <c r="AH203" s="653"/>
      <c r="AI203" s="653"/>
      <c r="AJ203" s="653"/>
      <c r="AK203" s="653"/>
      <c r="AL203" s="653"/>
      <c r="AM203" s="635"/>
      <c r="AN203" s="653"/>
      <c r="AO203" s="653"/>
      <c r="AP203" s="648"/>
      <c r="AQ203" s="646"/>
      <c r="AR203" s="646"/>
      <c r="AS203" s="646"/>
      <c r="AT203" s="690"/>
      <c r="AU203" s="629"/>
    </row>
    <row r="204" spans="1:47" ht="45" customHeight="1" x14ac:dyDescent="0.25">
      <c r="A204" s="638"/>
      <c r="B204" s="657"/>
      <c r="C204" s="633"/>
      <c r="D204" s="57" t="s">
        <v>96</v>
      </c>
      <c r="E204" s="128"/>
      <c r="F204" s="126"/>
      <c r="G204" s="126"/>
      <c r="H204" s="126"/>
      <c r="I204" s="126"/>
      <c r="J204" s="126"/>
      <c r="K204" s="126"/>
      <c r="L204" s="126"/>
      <c r="M204" s="129"/>
      <c r="N204" s="129"/>
      <c r="O204" s="129"/>
      <c r="P204" s="129"/>
      <c r="Q204" s="129"/>
      <c r="R204" s="86"/>
      <c r="S204" s="693"/>
      <c r="T204" s="77"/>
      <c r="U204" s="77"/>
      <c r="V204" s="77"/>
      <c r="W204" s="77"/>
      <c r="X204" s="77"/>
      <c r="Y204" s="77"/>
      <c r="Z204" s="77"/>
      <c r="AA204" s="87"/>
      <c r="AB204" s="246"/>
      <c r="AC204" s="38"/>
      <c r="AD204" s="41"/>
      <c r="AE204" s="42"/>
      <c r="AF204" s="696"/>
      <c r="AG204" s="680"/>
      <c r="AH204" s="653"/>
      <c r="AI204" s="653"/>
      <c r="AJ204" s="653"/>
      <c r="AK204" s="653"/>
      <c r="AL204" s="653"/>
      <c r="AM204" s="635"/>
      <c r="AN204" s="653"/>
      <c r="AO204" s="653"/>
      <c r="AP204" s="648"/>
      <c r="AQ204" s="646"/>
      <c r="AR204" s="646"/>
      <c r="AS204" s="646"/>
      <c r="AT204" s="690"/>
      <c r="AU204" s="629"/>
    </row>
    <row r="205" spans="1:47" ht="45" customHeight="1" x14ac:dyDescent="0.25">
      <c r="A205" s="638"/>
      <c r="B205" s="657"/>
      <c r="C205" s="633"/>
      <c r="D205" s="55" t="s">
        <v>7</v>
      </c>
      <c r="E205" s="128"/>
      <c r="F205" s="126"/>
      <c r="G205" s="126"/>
      <c r="H205" s="126"/>
      <c r="I205" s="126"/>
      <c r="J205" s="126"/>
      <c r="K205" s="126"/>
      <c r="L205" s="126"/>
      <c r="M205" s="129"/>
      <c r="N205" s="129"/>
      <c r="O205" s="129"/>
      <c r="P205" s="129"/>
      <c r="Q205" s="129"/>
      <c r="R205" s="86"/>
      <c r="S205" s="693"/>
      <c r="T205" s="77"/>
      <c r="U205" s="77"/>
      <c r="V205" s="77"/>
      <c r="W205" s="77"/>
      <c r="X205" s="77"/>
      <c r="Y205" s="77"/>
      <c r="Z205" s="77"/>
      <c r="AA205" s="87"/>
      <c r="AB205" s="246"/>
      <c r="AC205" s="38"/>
      <c r="AD205" s="41"/>
      <c r="AE205" s="42"/>
      <c r="AF205" s="696"/>
      <c r="AG205" s="680"/>
      <c r="AH205" s="653"/>
      <c r="AI205" s="653"/>
      <c r="AJ205" s="653"/>
      <c r="AK205" s="653"/>
      <c r="AL205" s="653"/>
      <c r="AM205" s="635"/>
      <c r="AN205" s="653"/>
      <c r="AO205" s="653"/>
      <c r="AP205" s="648"/>
      <c r="AQ205" s="646"/>
      <c r="AR205" s="646"/>
      <c r="AS205" s="646"/>
      <c r="AT205" s="690"/>
      <c r="AU205" s="629"/>
    </row>
    <row r="206" spans="1:47" ht="45" customHeight="1" x14ac:dyDescent="0.25">
      <c r="A206" s="638"/>
      <c r="B206" s="657"/>
      <c r="C206" s="633"/>
      <c r="D206" s="57" t="s">
        <v>97</v>
      </c>
      <c r="E206" s="128"/>
      <c r="F206" s="126"/>
      <c r="G206" s="126"/>
      <c r="H206" s="126"/>
      <c r="I206" s="126"/>
      <c r="J206" s="126"/>
      <c r="K206" s="126"/>
      <c r="L206" s="126"/>
      <c r="M206" s="129"/>
      <c r="N206" s="129"/>
      <c r="O206" s="129"/>
      <c r="P206" s="129"/>
      <c r="Q206" s="129"/>
      <c r="R206" s="86"/>
      <c r="S206" s="693"/>
      <c r="T206" s="77"/>
      <c r="U206" s="77"/>
      <c r="V206" s="77"/>
      <c r="W206" s="77"/>
      <c r="X206" s="77"/>
      <c r="Y206" s="77"/>
      <c r="Z206" s="77"/>
      <c r="AA206" s="87"/>
      <c r="AB206" s="246"/>
      <c r="AC206" s="38"/>
      <c r="AD206" s="41"/>
      <c r="AE206" s="42"/>
      <c r="AF206" s="696"/>
      <c r="AG206" s="680"/>
      <c r="AH206" s="653"/>
      <c r="AI206" s="653"/>
      <c r="AJ206" s="653"/>
      <c r="AK206" s="653"/>
      <c r="AL206" s="653"/>
      <c r="AM206" s="635"/>
      <c r="AN206" s="653"/>
      <c r="AO206" s="653"/>
      <c r="AP206" s="648"/>
      <c r="AQ206" s="646"/>
      <c r="AR206" s="646"/>
      <c r="AS206" s="646"/>
      <c r="AT206" s="690"/>
      <c r="AU206" s="629"/>
    </row>
    <row r="207" spans="1:47" ht="45" customHeight="1" thickBot="1" x14ac:dyDescent="0.3">
      <c r="A207" s="638"/>
      <c r="B207" s="657"/>
      <c r="C207" s="633"/>
      <c r="D207" s="56" t="s">
        <v>100</v>
      </c>
      <c r="E207" s="128"/>
      <c r="F207" s="126"/>
      <c r="G207" s="126"/>
      <c r="H207" s="126"/>
      <c r="I207" s="126"/>
      <c r="J207" s="126"/>
      <c r="K207" s="126"/>
      <c r="L207" s="126"/>
      <c r="M207" s="129"/>
      <c r="N207" s="129"/>
      <c r="O207" s="129"/>
      <c r="P207" s="129"/>
      <c r="Q207" s="129"/>
      <c r="R207" s="86"/>
      <c r="S207" s="693"/>
      <c r="T207" s="77"/>
      <c r="U207" s="77"/>
      <c r="V207" s="77"/>
      <c r="W207" s="77"/>
      <c r="X207" s="77"/>
      <c r="Y207" s="77"/>
      <c r="Z207" s="77"/>
      <c r="AA207" s="87"/>
      <c r="AB207" s="246"/>
      <c r="AC207" s="38"/>
      <c r="AD207" s="41"/>
      <c r="AE207" s="42"/>
      <c r="AF207" s="696"/>
      <c r="AG207" s="681"/>
      <c r="AH207" s="634"/>
      <c r="AI207" s="634"/>
      <c r="AJ207" s="634"/>
      <c r="AK207" s="634"/>
      <c r="AL207" s="634"/>
      <c r="AM207" s="635"/>
      <c r="AN207" s="634"/>
      <c r="AO207" s="634"/>
      <c r="AP207" s="648"/>
      <c r="AQ207" s="647"/>
      <c r="AR207" s="647"/>
      <c r="AS207" s="647"/>
      <c r="AT207" s="691"/>
      <c r="AU207" s="629"/>
    </row>
    <row r="208" spans="1:47" ht="45" customHeight="1" x14ac:dyDescent="0.25">
      <c r="A208" s="638"/>
      <c r="B208" s="657"/>
      <c r="C208" s="633" t="s">
        <v>218</v>
      </c>
      <c r="D208" s="54" t="s">
        <v>95</v>
      </c>
      <c r="E208" s="128"/>
      <c r="F208" s="126"/>
      <c r="G208" s="126"/>
      <c r="H208" s="126"/>
      <c r="I208" s="126"/>
      <c r="J208" s="126"/>
      <c r="K208" s="126"/>
      <c r="L208" s="126"/>
      <c r="M208" s="129"/>
      <c r="N208" s="129"/>
      <c r="O208" s="129"/>
      <c r="P208" s="129"/>
      <c r="Q208" s="129"/>
      <c r="R208" s="86"/>
      <c r="S208" s="693"/>
      <c r="T208" s="77"/>
      <c r="U208" s="77"/>
      <c r="V208" s="77"/>
      <c r="W208" s="77"/>
      <c r="X208" s="77"/>
      <c r="Y208" s="77"/>
      <c r="Z208" s="77"/>
      <c r="AA208" s="87"/>
      <c r="AB208" s="246"/>
      <c r="AC208" s="38"/>
      <c r="AD208" s="41"/>
      <c r="AE208" s="42"/>
      <c r="AF208" s="696"/>
      <c r="AG208" s="679" t="s">
        <v>218</v>
      </c>
      <c r="AH208" s="652" t="s">
        <v>225</v>
      </c>
      <c r="AI208" s="652" t="s">
        <v>225</v>
      </c>
      <c r="AJ208" s="652" t="s">
        <v>225</v>
      </c>
      <c r="AK208" s="652" t="s">
        <v>226</v>
      </c>
      <c r="AL208" s="652" t="s">
        <v>241</v>
      </c>
      <c r="AM208" s="635" t="s">
        <v>227</v>
      </c>
      <c r="AN208" s="652">
        <v>572451</v>
      </c>
      <c r="AO208" s="652">
        <v>643445</v>
      </c>
      <c r="AP208" s="648" t="s">
        <v>228</v>
      </c>
      <c r="AQ208" s="645" t="s">
        <v>228</v>
      </c>
      <c r="AR208" s="645" t="s">
        <v>228</v>
      </c>
      <c r="AS208" s="645" t="s">
        <v>228</v>
      </c>
      <c r="AT208" s="689">
        <v>1315509</v>
      </c>
      <c r="AU208" s="629"/>
    </row>
    <row r="209" spans="1:47" ht="45" customHeight="1" x14ac:dyDescent="0.25">
      <c r="A209" s="638"/>
      <c r="B209" s="657"/>
      <c r="C209" s="633"/>
      <c r="D209" s="55" t="s">
        <v>6</v>
      </c>
      <c r="E209" s="128"/>
      <c r="F209" s="126"/>
      <c r="G209" s="126"/>
      <c r="H209" s="126"/>
      <c r="I209" s="126"/>
      <c r="J209" s="126"/>
      <c r="K209" s="126"/>
      <c r="L209" s="126"/>
      <c r="M209" s="129"/>
      <c r="N209" s="129"/>
      <c r="O209" s="129"/>
      <c r="P209" s="129"/>
      <c r="Q209" s="129"/>
      <c r="R209" s="86"/>
      <c r="S209" s="693"/>
      <c r="T209" s="77"/>
      <c r="U209" s="77"/>
      <c r="V209" s="77"/>
      <c r="W209" s="77"/>
      <c r="X209" s="77"/>
      <c r="Y209" s="77"/>
      <c r="Z209" s="77"/>
      <c r="AA209" s="87"/>
      <c r="AB209" s="246"/>
      <c r="AC209" s="38"/>
      <c r="AD209" s="41"/>
      <c r="AE209" s="42"/>
      <c r="AF209" s="696"/>
      <c r="AG209" s="680"/>
      <c r="AH209" s="653"/>
      <c r="AI209" s="653"/>
      <c r="AJ209" s="653"/>
      <c r="AK209" s="653"/>
      <c r="AL209" s="653"/>
      <c r="AM209" s="635"/>
      <c r="AN209" s="653"/>
      <c r="AO209" s="653"/>
      <c r="AP209" s="648"/>
      <c r="AQ209" s="646"/>
      <c r="AR209" s="646"/>
      <c r="AS209" s="646"/>
      <c r="AT209" s="690"/>
      <c r="AU209" s="629"/>
    </row>
    <row r="210" spans="1:47" ht="45" customHeight="1" x14ac:dyDescent="0.25">
      <c r="A210" s="638"/>
      <c r="B210" s="657"/>
      <c r="C210" s="633"/>
      <c r="D210" s="57" t="s">
        <v>96</v>
      </c>
      <c r="E210" s="128"/>
      <c r="F210" s="126"/>
      <c r="G210" s="126"/>
      <c r="H210" s="126"/>
      <c r="I210" s="126"/>
      <c r="J210" s="126"/>
      <c r="K210" s="126"/>
      <c r="L210" s="126"/>
      <c r="M210" s="129"/>
      <c r="N210" s="129"/>
      <c r="O210" s="129"/>
      <c r="P210" s="129"/>
      <c r="Q210" s="129"/>
      <c r="R210" s="86"/>
      <c r="S210" s="693"/>
      <c r="T210" s="77"/>
      <c r="U210" s="77"/>
      <c r="V210" s="77"/>
      <c r="W210" s="77"/>
      <c r="X210" s="77"/>
      <c r="Y210" s="77"/>
      <c r="Z210" s="77"/>
      <c r="AA210" s="87"/>
      <c r="AB210" s="246"/>
      <c r="AC210" s="38"/>
      <c r="AD210" s="41"/>
      <c r="AE210" s="42"/>
      <c r="AF210" s="696"/>
      <c r="AG210" s="680"/>
      <c r="AH210" s="653"/>
      <c r="AI210" s="653"/>
      <c r="AJ210" s="653"/>
      <c r="AK210" s="653"/>
      <c r="AL210" s="653"/>
      <c r="AM210" s="635"/>
      <c r="AN210" s="653"/>
      <c r="AO210" s="653"/>
      <c r="AP210" s="648"/>
      <c r="AQ210" s="646"/>
      <c r="AR210" s="646"/>
      <c r="AS210" s="646"/>
      <c r="AT210" s="690"/>
      <c r="AU210" s="629"/>
    </row>
    <row r="211" spans="1:47" ht="45" customHeight="1" x14ac:dyDescent="0.25">
      <c r="A211" s="638"/>
      <c r="B211" s="657"/>
      <c r="C211" s="633"/>
      <c r="D211" s="55" t="s">
        <v>7</v>
      </c>
      <c r="E211" s="128"/>
      <c r="F211" s="126"/>
      <c r="G211" s="126"/>
      <c r="H211" s="126"/>
      <c r="I211" s="126"/>
      <c r="J211" s="126"/>
      <c r="K211" s="126"/>
      <c r="L211" s="126"/>
      <c r="M211" s="129"/>
      <c r="N211" s="129"/>
      <c r="O211" s="129"/>
      <c r="P211" s="129"/>
      <c r="Q211" s="129"/>
      <c r="R211" s="86"/>
      <c r="S211" s="693"/>
      <c r="T211" s="77"/>
      <c r="U211" s="77"/>
      <c r="V211" s="77"/>
      <c r="W211" s="77"/>
      <c r="X211" s="77"/>
      <c r="Y211" s="77"/>
      <c r="Z211" s="77"/>
      <c r="AA211" s="87"/>
      <c r="AB211" s="246"/>
      <c r="AC211" s="38"/>
      <c r="AD211" s="41"/>
      <c r="AE211" s="42"/>
      <c r="AF211" s="696"/>
      <c r="AG211" s="680"/>
      <c r="AH211" s="653"/>
      <c r="AI211" s="653"/>
      <c r="AJ211" s="653"/>
      <c r="AK211" s="653"/>
      <c r="AL211" s="653"/>
      <c r="AM211" s="635"/>
      <c r="AN211" s="653"/>
      <c r="AO211" s="653"/>
      <c r="AP211" s="648"/>
      <c r="AQ211" s="646"/>
      <c r="AR211" s="646"/>
      <c r="AS211" s="646"/>
      <c r="AT211" s="690"/>
      <c r="AU211" s="629"/>
    </row>
    <row r="212" spans="1:47" ht="45" customHeight="1" x14ac:dyDescent="0.25">
      <c r="A212" s="638"/>
      <c r="B212" s="657"/>
      <c r="C212" s="633"/>
      <c r="D212" s="57" t="s">
        <v>97</v>
      </c>
      <c r="E212" s="128"/>
      <c r="F212" s="126"/>
      <c r="G212" s="126"/>
      <c r="H212" s="126"/>
      <c r="I212" s="126"/>
      <c r="J212" s="126"/>
      <c r="K212" s="126"/>
      <c r="L212" s="126"/>
      <c r="M212" s="129"/>
      <c r="N212" s="129"/>
      <c r="O212" s="129"/>
      <c r="P212" s="129"/>
      <c r="Q212" s="129"/>
      <c r="R212" s="86"/>
      <c r="S212" s="693"/>
      <c r="T212" s="77"/>
      <c r="U212" s="77"/>
      <c r="V212" s="77"/>
      <c r="W212" s="77"/>
      <c r="X212" s="77"/>
      <c r="Y212" s="77"/>
      <c r="Z212" s="77"/>
      <c r="AA212" s="87"/>
      <c r="AB212" s="246"/>
      <c r="AC212" s="38"/>
      <c r="AD212" s="41"/>
      <c r="AE212" s="42"/>
      <c r="AF212" s="696"/>
      <c r="AG212" s="680"/>
      <c r="AH212" s="653"/>
      <c r="AI212" s="653"/>
      <c r="AJ212" s="653"/>
      <c r="AK212" s="653"/>
      <c r="AL212" s="653"/>
      <c r="AM212" s="635"/>
      <c r="AN212" s="653"/>
      <c r="AO212" s="653"/>
      <c r="AP212" s="648"/>
      <c r="AQ212" s="646"/>
      <c r="AR212" s="646"/>
      <c r="AS212" s="646"/>
      <c r="AT212" s="690"/>
      <c r="AU212" s="629"/>
    </row>
    <row r="213" spans="1:47" ht="45" customHeight="1" thickBot="1" x14ac:dyDescent="0.3">
      <c r="A213" s="638"/>
      <c r="B213" s="657"/>
      <c r="C213" s="633"/>
      <c r="D213" s="56" t="s">
        <v>100</v>
      </c>
      <c r="E213" s="128"/>
      <c r="F213" s="126"/>
      <c r="G213" s="126"/>
      <c r="H213" s="126"/>
      <c r="I213" s="126"/>
      <c r="J213" s="126"/>
      <c r="K213" s="126"/>
      <c r="L213" s="126"/>
      <c r="M213" s="129"/>
      <c r="N213" s="129"/>
      <c r="O213" s="129"/>
      <c r="P213" s="129"/>
      <c r="Q213" s="129"/>
      <c r="R213" s="86"/>
      <c r="S213" s="693"/>
      <c r="T213" s="77"/>
      <c r="U213" s="77"/>
      <c r="V213" s="77"/>
      <c r="W213" s="77"/>
      <c r="X213" s="77"/>
      <c r="Y213" s="77"/>
      <c r="Z213" s="77"/>
      <c r="AA213" s="87"/>
      <c r="AB213" s="246"/>
      <c r="AC213" s="38"/>
      <c r="AD213" s="41"/>
      <c r="AE213" s="42"/>
      <c r="AF213" s="696"/>
      <c r="AG213" s="681"/>
      <c r="AH213" s="634"/>
      <c r="AI213" s="634"/>
      <c r="AJ213" s="634"/>
      <c r="AK213" s="634"/>
      <c r="AL213" s="634"/>
      <c r="AM213" s="635"/>
      <c r="AN213" s="634"/>
      <c r="AO213" s="634"/>
      <c r="AP213" s="648"/>
      <c r="AQ213" s="647"/>
      <c r="AR213" s="647"/>
      <c r="AS213" s="647"/>
      <c r="AT213" s="691"/>
      <c r="AU213" s="629"/>
    </row>
    <row r="214" spans="1:47" ht="45" customHeight="1" x14ac:dyDescent="0.25">
      <c r="A214" s="638"/>
      <c r="B214" s="657"/>
      <c r="C214" s="633" t="s">
        <v>219</v>
      </c>
      <c r="D214" s="54" t="s">
        <v>95</v>
      </c>
      <c r="E214" s="128"/>
      <c r="F214" s="126"/>
      <c r="G214" s="126"/>
      <c r="H214" s="126"/>
      <c r="I214" s="126"/>
      <c r="J214" s="126"/>
      <c r="K214" s="126"/>
      <c r="L214" s="126"/>
      <c r="M214" s="129"/>
      <c r="N214" s="129"/>
      <c r="O214" s="129"/>
      <c r="P214" s="129"/>
      <c r="Q214" s="129"/>
      <c r="R214" s="86"/>
      <c r="S214" s="693"/>
      <c r="T214" s="77"/>
      <c r="U214" s="77"/>
      <c r="V214" s="77"/>
      <c r="W214" s="77"/>
      <c r="X214" s="77"/>
      <c r="Y214" s="77"/>
      <c r="Z214" s="77"/>
      <c r="AA214" s="87"/>
      <c r="AB214" s="246"/>
      <c r="AC214" s="38"/>
      <c r="AD214" s="41"/>
      <c r="AE214" s="42"/>
      <c r="AF214" s="696"/>
      <c r="AG214" s="679" t="s">
        <v>219</v>
      </c>
      <c r="AH214" s="652" t="s">
        <v>225</v>
      </c>
      <c r="AI214" s="652" t="s">
        <v>225</v>
      </c>
      <c r="AJ214" s="652" t="s">
        <v>225</v>
      </c>
      <c r="AK214" s="652" t="s">
        <v>226</v>
      </c>
      <c r="AL214" s="652" t="s">
        <v>241</v>
      </c>
      <c r="AM214" s="635" t="s">
        <v>227</v>
      </c>
      <c r="AN214" s="652">
        <v>64519</v>
      </c>
      <c r="AO214" s="652">
        <v>72507</v>
      </c>
      <c r="AP214" s="648" t="s">
        <v>228</v>
      </c>
      <c r="AQ214" s="645" t="s">
        <v>228</v>
      </c>
      <c r="AR214" s="645" t="s">
        <v>228</v>
      </c>
      <c r="AS214" s="645" t="s">
        <v>228</v>
      </c>
      <c r="AT214" s="689">
        <v>270280</v>
      </c>
      <c r="AU214" s="629"/>
    </row>
    <row r="215" spans="1:47" ht="45" customHeight="1" x14ac:dyDescent="0.25">
      <c r="A215" s="638"/>
      <c r="B215" s="657"/>
      <c r="C215" s="633"/>
      <c r="D215" s="55" t="s">
        <v>6</v>
      </c>
      <c r="E215" s="128"/>
      <c r="F215" s="126"/>
      <c r="G215" s="126"/>
      <c r="H215" s="126"/>
      <c r="I215" s="126"/>
      <c r="J215" s="126"/>
      <c r="K215" s="126"/>
      <c r="L215" s="126"/>
      <c r="M215" s="129"/>
      <c r="N215" s="129"/>
      <c r="O215" s="129"/>
      <c r="P215" s="129"/>
      <c r="Q215" s="129"/>
      <c r="R215" s="86"/>
      <c r="S215" s="693"/>
      <c r="T215" s="77"/>
      <c r="U215" s="77"/>
      <c r="V215" s="77"/>
      <c r="W215" s="77"/>
      <c r="X215" s="77"/>
      <c r="Y215" s="77"/>
      <c r="Z215" s="77"/>
      <c r="AA215" s="87"/>
      <c r="AB215" s="246"/>
      <c r="AC215" s="38"/>
      <c r="AD215" s="41"/>
      <c r="AE215" s="42"/>
      <c r="AF215" s="696"/>
      <c r="AG215" s="680"/>
      <c r="AH215" s="653"/>
      <c r="AI215" s="653"/>
      <c r="AJ215" s="653"/>
      <c r="AK215" s="653"/>
      <c r="AL215" s="653"/>
      <c r="AM215" s="635"/>
      <c r="AN215" s="653"/>
      <c r="AO215" s="653"/>
      <c r="AP215" s="648"/>
      <c r="AQ215" s="646"/>
      <c r="AR215" s="646"/>
      <c r="AS215" s="646"/>
      <c r="AT215" s="690"/>
      <c r="AU215" s="629"/>
    </row>
    <row r="216" spans="1:47" ht="45" customHeight="1" x14ac:dyDescent="0.25">
      <c r="A216" s="638"/>
      <c r="B216" s="657"/>
      <c r="C216" s="633"/>
      <c r="D216" s="57" t="s">
        <v>96</v>
      </c>
      <c r="E216" s="128"/>
      <c r="F216" s="126"/>
      <c r="G216" s="126"/>
      <c r="H216" s="126"/>
      <c r="I216" s="126"/>
      <c r="J216" s="126"/>
      <c r="K216" s="126"/>
      <c r="L216" s="126"/>
      <c r="M216" s="129"/>
      <c r="N216" s="129"/>
      <c r="O216" s="129"/>
      <c r="P216" s="129"/>
      <c r="Q216" s="129"/>
      <c r="R216" s="86"/>
      <c r="S216" s="693"/>
      <c r="T216" s="77"/>
      <c r="U216" s="77"/>
      <c r="V216" s="77"/>
      <c r="W216" s="77"/>
      <c r="X216" s="77"/>
      <c r="Y216" s="77"/>
      <c r="Z216" s="77"/>
      <c r="AA216" s="87"/>
      <c r="AB216" s="246"/>
      <c r="AC216" s="38"/>
      <c r="AD216" s="41"/>
      <c r="AE216" s="42"/>
      <c r="AF216" s="696"/>
      <c r="AG216" s="680"/>
      <c r="AH216" s="653"/>
      <c r="AI216" s="653"/>
      <c r="AJ216" s="653"/>
      <c r="AK216" s="653"/>
      <c r="AL216" s="653"/>
      <c r="AM216" s="635"/>
      <c r="AN216" s="653"/>
      <c r="AO216" s="653"/>
      <c r="AP216" s="648"/>
      <c r="AQ216" s="646"/>
      <c r="AR216" s="646"/>
      <c r="AS216" s="646"/>
      <c r="AT216" s="690"/>
      <c r="AU216" s="629"/>
    </row>
    <row r="217" spans="1:47" ht="45" customHeight="1" x14ac:dyDescent="0.25">
      <c r="A217" s="638"/>
      <c r="B217" s="657"/>
      <c r="C217" s="633"/>
      <c r="D217" s="55" t="s">
        <v>7</v>
      </c>
      <c r="E217" s="128"/>
      <c r="F217" s="126"/>
      <c r="G217" s="126"/>
      <c r="H217" s="126"/>
      <c r="I217" s="126"/>
      <c r="J217" s="126"/>
      <c r="K217" s="126"/>
      <c r="L217" s="126"/>
      <c r="M217" s="129"/>
      <c r="N217" s="129"/>
      <c r="O217" s="129"/>
      <c r="P217" s="129"/>
      <c r="Q217" s="129"/>
      <c r="R217" s="86"/>
      <c r="S217" s="693"/>
      <c r="T217" s="77"/>
      <c r="U217" s="77"/>
      <c r="V217" s="77"/>
      <c r="W217" s="77"/>
      <c r="X217" s="77"/>
      <c r="Y217" s="77"/>
      <c r="Z217" s="77"/>
      <c r="AA217" s="87"/>
      <c r="AB217" s="246"/>
      <c r="AC217" s="38"/>
      <c r="AD217" s="41"/>
      <c r="AE217" s="42"/>
      <c r="AF217" s="696"/>
      <c r="AG217" s="680"/>
      <c r="AH217" s="653"/>
      <c r="AI217" s="653"/>
      <c r="AJ217" s="653"/>
      <c r="AK217" s="653"/>
      <c r="AL217" s="653"/>
      <c r="AM217" s="635"/>
      <c r="AN217" s="653"/>
      <c r="AO217" s="653"/>
      <c r="AP217" s="648"/>
      <c r="AQ217" s="646"/>
      <c r="AR217" s="646"/>
      <c r="AS217" s="646"/>
      <c r="AT217" s="690"/>
      <c r="AU217" s="629"/>
    </row>
    <row r="218" spans="1:47" ht="45" customHeight="1" x14ac:dyDescent="0.25">
      <c r="A218" s="638"/>
      <c r="B218" s="657"/>
      <c r="C218" s="633"/>
      <c r="D218" s="57" t="s">
        <v>97</v>
      </c>
      <c r="E218" s="128"/>
      <c r="F218" s="126"/>
      <c r="G218" s="126"/>
      <c r="H218" s="126"/>
      <c r="I218" s="126"/>
      <c r="J218" s="126"/>
      <c r="K218" s="126"/>
      <c r="L218" s="126"/>
      <c r="M218" s="129"/>
      <c r="N218" s="129"/>
      <c r="O218" s="129"/>
      <c r="P218" s="129"/>
      <c r="Q218" s="129"/>
      <c r="R218" s="86"/>
      <c r="S218" s="693"/>
      <c r="T218" s="77"/>
      <c r="U218" s="77"/>
      <c r="V218" s="77"/>
      <c r="W218" s="77"/>
      <c r="X218" s="77"/>
      <c r="Y218" s="77"/>
      <c r="Z218" s="77"/>
      <c r="AA218" s="87"/>
      <c r="AB218" s="246"/>
      <c r="AC218" s="38"/>
      <c r="AD218" s="41"/>
      <c r="AE218" s="42"/>
      <c r="AF218" s="696"/>
      <c r="AG218" s="680"/>
      <c r="AH218" s="653"/>
      <c r="AI218" s="653"/>
      <c r="AJ218" s="653"/>
      <c r="AK218" s="653"/>
      <c r="AL218" s="653"/>
      <c r="AM218" s="635"/>
      <c r="AN218" s="653"/>
      <c r="AO218" s="653"/>
      <c r="AP218" s="648"/>
      <c r="AQ218" s="646"/>
      <c r="AR218" s="646"/>
      <c r="AS218" s="646"/>
      <c r="AT218" s="690"/>
      <c r="AU218" s="629"/>
    </row>
    <row r="219" spans="1:47" ht="45" customHeight="1" thickBot="1" x14ac:dyDescent="0.3">
      <c r="A219" s="638"/>
      <c r="B219" s="657"/>
      <c r="C219" s="633"/>
      <c r="D219" s="56" t="s">
        <v>100</v>
      </c>
      <c r="E219" s="128"/>
      <c r="F219" s="126"/>
      <c r="G219" s="126"/>
      <c r="H219" s="126"/>
      <c r="I219" s="126"/>
      <c r="J219" s="126"/>
      <c r="K219" s="126"/>
      <c r="L219" s="126"/>
      <c r="M219" s="129"/>
      <c r="N219" s="129"/>
      <c r="O219" s="129"/>
      <c r="P219" s="129"/>
      <c r="Q219" s="129"/>
      <c r="R219" s="86"/>
      <c r="S219" s="693"/>
      <c r="T219" s="77"/>
      <c r="U219" s="77"/>
      <c r="V219" s="77"/>
      <c r="W219" s="77"/>
      <c r="X219" s="77"/>
      <c r="Y219" s="77"/>
      <c r="Z219" s="77"/>
      <c r="AA219" s="87"/>
      <c r="AB219" s="246"/>
      <c r="AC219" s="38"/>
      <c r="AD219" s="41"/>
      <c r="AE219" s="42"/>
      <c r="AF219" s="696"/>
      <c r="AG219" s="681"/>
      <c r="AH219" s="634"/>
      <c r="AI219" s="634"/>
      <c r="AJ219" s="634"/>
      <c r="AK219" s="634"/>
      <c r="AL219" s="634"/>
      <c r="AM219" s="635"/>
      <c r="AN219" s="634"/>
      <c r="AO219" s="634"/>
      <c r="AP219" s="648"/>
      <c r="AQ219" s="647"/>
      <c r="AR219" s="647"/>
      <c r="AS219" s="647"/>
      <c r="AT219" s="691"/>
      <c r="AU219" s="629"/>
    </row>
    <row r="220" spans="1:47" ht="45" customHeight="1" x14ac:dyDescent="0.25">
      <c r="A220" s="638"/>
      <c r="B220" s="657"/>
      <c r="C220" s="633" t="s">
        <v>220</v>
      </c>
      <c r="D220" s="54" t="s">
        <v>95</v>
      </c>
      <c r="E220" s="128"/>
      <c r="F220" s="126"/>
      <c r="G220" s="126"/>
      <c r="H220" s="126"/>
      <c r="I220" s="126"/>
      <c r="J220" s="126"/>
      <c r="K220" s="126"/>
      <c r="L220" s="126"/>
      <c r="M220" s="129"/>
      <c r="N220" s="129"/>
      <c r="O220" s="129"/>
      <c r="P220" s="129"/>
      <c r="Q220" s="129"/>
      <c r="R220" s="86"/>
      <c r="S220" s="693"/>
      <c r="T220" s="77"/>
      <c r="U220" s="77"/>
      <c r="V220" s="77"/>
      <c r="W220" s="77"/>
      <c r="X220" s="77"/>
      <c r="Y220" s="77"/>
      <c r="Z220" s="77"/>
      <c r="AA220" s="87"/>
      <c r="AB220" s="246"/>
      <c r="AC220" s="38"/>
      <c r="AD220" s="41"/>
      <c r="AE220" s="42"/>
      <c r="AF220" s="696"/>
      <c r="AG220" s="679" t="s">
        <v>220</v>
      </c>
      <c r="AH220" s="652" t="s">
        <v>225</v>
      </c>
      <c r="AI220" s="652" t="s">
        <v>225</v>
      </c>
      <c r="AJ220" s="652" t="s">
        <v>225</v>
      </c>
      <c r="AK220" s="652" t="s">
        <v>226</v>
      </c>
      <c r="AL220" s="652" t="s">
        <v>241</v>
      </c>
      <c r="AM220" s="635" t="s">
        <v>227</v>
      </c>
      <c r="AN220" s="652">
        <v>70844</v>
      </c>
      <c r="AO220" s="652">
        <v>80573</v>
      </c>
      <c r="AP220" s="648" t="s">
        <v>228</v>
      </c>
      <c r="AQ220" s="645" t="s">
        <v>228</v>
      </c>
      <c r="AR220" s="645" t="s">
        <v>228</v>
      </c>
      <c r="AS220" s="645" t="s">
        <v>228</v>
      </c>
      <c r="AT220" s="689">
        <v>140135</v>
      </c>
      <c r="AU220" s="629"/>
    </row>
    <row r="221" spans="1:47" ht="45" customHeight="1" x14ac:dyDescent="0.25">
      <c r="A221" s="638"/>
      <c r="B221" s="657"/>
      <c r="C221" s="633"/>
      <c r="D221" s="55" t="s">
        <v>6</v>
      </c>
      <c r="E221" s="128"/>
      <c r="F221" s="126"/>
      <c r="G221" s="126"/>
      <c r="H221" s="126"/>
      <c r="I221" s="126"/>
      <c r="J221" s="126"/>
      <c r="K221" s="126"/>
      <c r="L221" s="126"/>
      <c r="M221" s="129"/>
      <c r="N221" s="129"/>
      <c r="O221" s="129"/>
      <c r="P221" s="129"/>
      <c r="Q221" s="129"/>
      <c r="R221" s="86"/>
      <c r="S221" s="693"/>
      <c r="T221" s="77"/>
      <c r="U221" s="77"/>
      <c r="V221" s="77"/>
      <c r="W221" s="77"/>
      <c r="X221" s="77"/>
      <c r="Y221" s="77"/>
      <c r="Z221" s="77"/>
      <c r="AA221" s="87"/>
      <c r="AB221" s="246"/>
      <c r="AC221" s="38"/>
      <c r="AD221" s="41"/>
      <c r="AE221" s="42"/>
      <c r="AF221" s="696"/>
      <c r="AG221" s="680"/>
      <c r="AH221" s="653"/>
      <c r="AI221" s="653"/>
      <c r="AJ221" s="653"/>
      <c r="AK221" s="653"/>
      <c r="AL221" s="653"/>
      <c r="AM221" s="635"/>
      <c r="AN221" s="653"/>
      <c r="AO221" s="653"/>
      <c r="AP221" s="648"/>
      <c r="AQ221" s="646"/>
      <c r="AR221" s="646"/>
      <c r="AS221" s="646"/>
      <c r="AT221" s="690"/>
      <c r="AU221" s="629"/>
    </row>
    <row r="222" spans="1:47" ht="45" customHeight="1" x14ac:dyDescent="0.25">
      <c r="A222" s="638"/>
      <c r="B222" s="657"/>
      <c r="C222" s="633"/>
      <c r="D222" s="57" t="s">
        <v>96</v>
      </c>
      <c r="E222" s="128"/>
      <c r="F222" s="126"/>
      <c r="G222" s="126"/>
      <c r="H222" s="126"/>
      <c r="I222" s="126"/>
      <c r="J222" s="126"/>
      <c r="K222" s="126"/>
      <c r="L222" s="126"/>
      <c r="M222" s="129"/>
      <c r="N222" s="129"/>
      <c r="O222" s="129"/>
      <c r="P222" s="129"/>
      <c r="Q222" s="129"/>
      <c r="R222" s="86"/>
      <c r="S222" s="693"/>
      <c r="T222" s="77"/>
      <c r="U222" s="77"/>
      <c r="V222" s="77"/>
      <c r="W222" s="77"/>
      <c r="X222" s="77"/>
      <c r="Y222" s="77"/>
      <c r="Z222" s="77"/>
      <c r="AA222" s="87"/>
      <c r="AB222" s="246"/>
      <c r="AC222" s="38"/>
      <c r="AD222" s="41"/>
      <c r="AE222" s="42"/>
      <c r="AF222" s="696"/>
      <c r="AG222" s="680"/>
      <c r="AH222" s="653"/>
      <c r="AI222" s="653"/>
      <c r="AJ222" s="653"/>
      <c r="AK222" s="653"/>
      <c r="AL222" s="653"/>
      <c r="AM222" s="635"/>
      <c r="AN222" s="653"/>
      <c r="AO222" s="653"/>
      <c r="AP222" s="648"/>
      <c r="AQ222" s="646"/>
      <c r="AR222" s="646"/>
      <c r="AS222" s="646"/>
      <c r="AT222" s="690"/>
      <c r="AU222" s="629"/>
    </row>
    <row r="223" spans="1:47" ht="45" customHeight="1" x14ac:dyDescent="0.25">
      <c r="A223" s="638"/>
      <c r="B223" s="657"/>
      <c r="C223" s="633"/>
      <c r="D223" s="55" t="s">
        <v>7</v>
      </c>
      <c r="E223" s="128"/>
      <c r="F223" s="126"/>
      <c r="G223" s="126"/>
      <c r="H223" s="126"/>
      <c r="I223" s="126"/>
      <c r="J223" s="126"/>
      <c r="K223" s="126"/>
      <c r="L223" s="126"/>
      <c r="M223" s="129"/>
      <c r="N223" s="129"/>
      <c r="O223" s="129"/>
      <c r="P223" s="129"/>
      <c r="Q223" s="129"/>
      <c r="R223" s="86"/>
      <c r="S223" s="693"/>
      <c r="T223" s="77"/>
      <c r="U223" s="77"/>
      <c r="V223" s="77"/>
      <c r="W223" s="77"/>
      <c r="X223" s="77"/>
      <c r="Y223" s="77"/>
      <c r="Z223" s="77"/>
      <c r="AA223" s="87"/>
      <c r="AB223" s="246"/>
      <c r="AC223" s="38"/>
      <c r="AD223" s="41"/>
      <c r="AE223" s="42"/>
      <c r="AF223" s="696"/>
      <c r="AG223" s="680"/>
      <c r="AH223" s="653"/>
      <c r="AI223" s="653"/>
      <c r="AJ223" s="653"/>
      <c r="AK223" s="653"/>
      <c r="AL223" s="653"/>
      <c r="AM223" s="635"/>
      <c r="AN223" s="653"/>
      <c r="AO223" s="653"/>
      <c r="AP223" s="648"/>
      <c r="AQ223" s="646"/>
      <c r="AR223" s="646"/>
      <c r="AS223" s="646"/>
      <c r="AT223" s="690"/>
      <c r="AU223" s="629"/>
    </row>
    <row r="224" spans="1:47" ht="45" customHeight="1" x14ac:dyDescent="0.25">
      <c r="A224" s="638"/>
      <c r="B224" s="657"/>
      <c r="C224" s="633"/>
      <c r="D224" s="57" t="s">
        <v>97</v>
      </c>
      <c r="E224" s="128"/>
      <c r="F224" s="126"/>
      <c r="G224" s="126"/>
      <c r="H224" s="126"/>
      <c r="I224" s="126"/>
      <c r="J224" s="126"/>
      <c r="K224" s="126"/>
      <c r="L224" s="126"/>
      <c r="M224" s="129"/>
      <c r="N224" s="129"/>
      <c r="O224" s="129"/>
      <c r="P224" s="129"/>
      <c r="Q224" s="129"/>
      <c r="R224" s="86"/>
      <c r="S224" s="693"/>
      <c r="T224" s="77"/>
      <c r="U224" s="77"/>
      <c r="V224" s="77"/>
      <c r="W224" s="77"/>
      <c r="X224" s="77"/>
      <c r="Y224" s="77"/>
      <c r="Z224" s="77"/>
      <c r="AA224" s="87"/>
      <c r="AB224" s="246"/>
      <c r="AC224" s="38"/>
      <c r="AD224" s="41"/>
      <c r="AE224" s="42"/>
      <c r="AF224" s="696"/>
      <c r="AG224" s="680"/>
      <c r="AH224" s="653"/>
      <c r="AI224" s="653"/>
      <c r="AJ224" s="653"/>
      <c r="AK224" s="653"/>
      <c r="AL224" s="653"/>
      <c r="AM224" s="635"/>
      <c r="AN224" s="653"/>
      <c r="AO224" s="653"/>
      <c r="AP224" s="648"/>
      <c r="AQ224" s="646"/>
      <c r="AR224" s="646"/>
      <c r="AS224" s="646"/>
      <c r="AT224" s="690"/>
      <c r="AU224" s="629"/>
    </row>
    <row r="225" spans="1:47" ht="45" customHeight="1" thickBot="1" x14ac:dyDescent="0.3">
      <c r="A225" s="638"/>
      <c r="B225" s="657"/>
      <c r="C225" s="633"/>
      <c r="D225" s="56" t="s">
        <v>100</v>
      </c>
      <c r="E225" s="128"/>
      <c r="F225" s="126"/>
      <c r="G225" s="126"/>
      <c r="H225" s="126"/>
      <c r="I225" s="126"/>
      <c r="J225" s="126"/>
      <c r="K225" s="126"/>
      <c r="L225" s="126"/>
      <c r="M225" s="129"/>
      <c r="N225" s="129"/>
      <c r="O225" s="129"/>
      <c r="P225" s="129"/>
      <c r="Q225" s="129"/>
      <c r="R225" s="86"/>
      <c r="S225" s="693"/>
      <c r="T225" s="77"/>
      <c r="U225" s="77"/>
      <c r="V225" s="77"/>
      <c r="W225" s="77"/>
      <c r="X225" s="77"/>
      <c r="Y225" s="77"/>
      <c r="Z225" s="77"/>
      <c r="AA225" s="87"/>
      <c r="AB225" s="246"/>
      <c r="AC225" s="38"/>
      <c r="AD225" s="41"/>
      <c r="AE225" s="42"/>
      <c r="AF225" s="696"/>
      <c r="AG225" s="681"/>
      <c r="AH225" s="634"/>
      <c r="AI225" s="634"/>
      <c r="AJ225" s="634"/>
      <c r="AK225" s="634"/>
      <c r="AL225" s="634"/>
      <c r="AM225" s="635"/>
      <c r="AN225" s="634"/>
      <c r="AO225" s="634"/>
      <c r="AP225" s="648"/>
      <c r="AQ225" s="647"/>
      <c r="AR225" s="647"/>
      <c r="AS225" s="647"/>
      <c r="AT225" s="691"/>
      <c r="AU225" s="629"/>
    </row>
    <row r="226" spans="1:47" ht="45" customHeight="1" x14ac:dyDescent="0.25">
      <c r="A226" s="638"/>
      <c r="B226" s="657"/>
      <c r="C226" s="633" t="s">
        <v>209</v>
      </c>
      <c r="D226" s="54" t="s">
        <v>95</v>
      </c>
      <c r="E226" s="128"/>
      <c r="F226" s="126"/>
      <c r="G226" s="126"/>
      <c r="H226" s="126"/>
      <c r="I226" s="126"/>
      <c r="J226" s="126"/>
      <c r="K226" s="126"/>
      <c r="L226" s="126"/>
      <c r="M226" s="129"/>
      <c r="N226" s="129"/>
      <c r="O226" s="129"/>
      <c r="P226" s="129"/>
      <c r="Q226" s="129"/>
      <c r="R226" s="86"/>
      <c r="S226" s="693"/>
      <c r="T226" s="77"/>
      <c r="U226" s="77"/>
      <c r="V226" s="77"/>
      <c r="W226" s="77"/>
      <c r="X226" s="77"/>
      <c r="Y226" s="77"/>
      <c r="Z226" s="77"/>
      <c r="AA226" s="87"/>
      <c r="AB226" s="246"/>
      <c r="AC226" s="38"/>
      <c r="AD226" s="41"/>
      <c r="AE226" s="42"/>
      <c r="AF226" s="696"/>
      <c r="AG226" s="679" t="s">
        <v>209</v>
      </c>
      <c r="AH226" s="652" t="s">
        <v>225</v>
      </c>
      <c r="AI226" s="652" t="s">
        <v>225</v>
      </c>
      <c r="AJ226" s="652" t="s">
        <v>225</v>
      </c>
      <c r="AK226" s="652" t="s">
        <v>226</v>
      </c>
      <c r="AL226" s="652" t="s">
        <v>241</v>
      </c>
      <c r="AM226" s="635" t="s">
        <v>227</v>
      </c>
      <c r="AN226" s="652">
        <v>37102</v>
      </c>
      <c r="AO226" s="652">
        <v>38674</v>
      </c>
      <c r="AP226" s="648" t="s">
        <v>228</v>
      </c>
      <c r="AQ226" s="645" t="s">
        <v>228</v>
      </c>
      <c r="AR226" s="645" t="s">
        <v>228</v>
      </c>
      <c r="AS226" s="645" t="s">
        <v>228</v>
      </c>
      <c r="AT226" s="689">
        <v>93248</v>
      </c>
      <c r="AU226" s="629"/>
    </row>
    <row r="227" spans="1:47" ht="45" customHeight="1" x14ac:dyDescent="0.25">
      <c r="A227" s="638"/>
      <c r="B227" s="657"/>
      <c r="C227" s="633"/>
      <c r="D227" s="55" t="s">
        <v>6</v>
      </c>
      <c r="E227" s="128"/>
      <c r="F227" s="126"/>
      <c r="G227" s="126"/>
      <c r="H227" s="126"/>
      <c r="I227" s="126"/>
      <c r="J227" s="126"/>
      <c r="K227" s="126"/>
      <c r="L227" s="126"/>
      <c r="M227" s="129"/>
      <c r="N227" s="129"/>
      <c r="O227" s="129"/>
      <c r="P227" s="129"/>
      <c r="Q227" s="129"/>
      <c r="R227" s="86"/>
      <c r="S227" s="693"/>
      <c r="T227" s="77"/>
      <c r="U227" s="77"/>
      <c r="V227" s="77"/>
      <c r="W227" s="77"/>
      <c r="X227" s="77"/>
      <c r="Y227" s="77"/>
      <c r="Z227" s="77"/>
      <c r="AA227" s="87"/>
      <c r="AB227" s="246"/>
      <c r="AC227" s="38"/>
      <c r="AD227" s="41"/>
      <c r="AE227" s="42"/>
      <c r="AF227" s="696"/>
      <c r="AG227" s="680"/>
      <c r="AH227" s="653"/>
      <c r="AI227" s="653"/>
      <c r="AJ227" s="653"/>
      <c r="AK227" s="653"/>
      <c r="AL227" s="653"/>
      <c r="AM227" s="635"/>
      <c r="AN227" s="653"/>
      <c r="AO227" s="653"/>
      <c r="AP227" s="648"/>
      <c r="AQ227" s="646"/>
      <c r="AR227" s="646"/>
      <c r="AS227" s="646"/>
      <c r="AT227" s="690"/>
      <c r="AU227" s="629"/>
    </row>
    <row r="228" spans="1:47" ht="45" customHeight="1" x14ac:dyDescent="0.25">
      <c r="A228" s="638"/>
      <c r="B228" s="657"/>
      <c r="C228" s="633"/>
      <c r="D228" s="57" t="s">
        <v>96</v>
      </c>
      <c r="E228" s="128"/>
      <c r="F228" s="126"/>
      <c r="G228" s="126"/>
      <c r="H228" s="126"/>
      <c r="I228" s="126"/>
      <c r="J228" s="126"/>
      <c r="K228" s="126"/>
      <c r="L228" s="126"/>
      <c r="M228" s="129"/>
      <c r="N228" s="129"/>
      <c r="O228" s="129"/>
      <c r="P228" s="129"/>
      <c r="Q228" s="129"/>
      <c r="R228" s="86"/>
      <c r="S228" s="693"/>
      <c r="T228" s="77"/>
      <c r="U228" s="77"/>
      <c r="V228" s="77"/>
      <c r="W228" s="77"/>
      <c r="X228" s="77"/>
      <c r="Y228" s="77"/>
      <c r="Z228" s="77"/>
      <c r="AA228" s="87"/>
      <c r="AB228" s="246"/>
      <c r="AC228" s="38"/>
      <c r="AD228" s="41"/>
      <c r="AE228" s="42"/>
      <c r="AF228" s="696"/>
      <c r="AG228" s="680"/>
      <c r="AH228" s="653"/>
      <c r="AI228" s="653"/>
      <c r="AJ228" s="653"/>
      <c r="AK228" s="653"/>
      <c r="AL228" s="653"/>
      <c r="AM228" s="635"/>
      <c r="AN228" s="653"/>
      <c r="AO228" s="653"/>
      <c r="AP228" s="648"/>
      <c r="AQ228" s="646"/>
      <c r="AR228" s="646"/>
      <c r="AS228" s="646"/>
      <c r="AT228" s="690"/>
      <c r="AU228" s="629"/>
    </row>
    <row r="229" spans="1:47" ht="45" customHeight="1" x14ac:dyDescent="0.25">
      <c r="A229" s="638"/>
      <c r="B229" s="657"/>
      <c r="C229" s="633"/>
      <c r="D229" s="55" t="s">
        <v>7</v>
      </c>
      <c r="E229" s="128"/>
      <c r="F229" s="126"/>
      <c r="G229" s="126"/>
      <c r="H229" s="126"/>
      <c r="I229" s="126"/>
      <c r="J229" s="126"/>
      <c r="K229" s="126"/>
      <c r="L229" s="126"/>
      <c r="M229" s="129"/>
      <c r="N229" s="129"/>
      <c r="O229" s="129"/>
      <c r="P229" s="129"/>
      <c r="Q229" s="129"/>
      <c r="R229" s="86"/>
      <c r="S229" s="693"/>
      <c r="T229" s="77"/>
      <c r="U229" s="77"/>
      <c r="V229" s="77"/>
      <c r="W229" s="77"/>
      <c r="X229" s="77"/>
      <c r="Y229" s="77"/>
      <c r="Z229" s="77"/>
      <c r="AA229" s="87"/>
      <c r="AB229" s="246"/>
      <c r="AC229" s="38"/>
      <c r="AD229" s="41"/>
      <c r="AE229" s="42"/>
      <c r="AF229" s="696"/>
      <c r="AG229" s="680"/>
      <c r="AH229" s="653"/>
      <c r="AI229" s="653"/>
      <c r="AJ229" s="653"/>
      <c r="AK229" s="653"/>
      <c r="AL229" s="653"/>
      <c r="AM229" s="635"/>
      <c r="AN229" s="653"/>
      <c r="AO229" s="653"/>
      <c r="AP229" s="648"/>
      <c r="AQ229" s="646"/>
      <c r="AR229" s="646"/>
      <c r="AS229" s="646"/>
      <c r="AT229" s="690"/>
      <c r="AU229" s="629"/>
    </row>
    <row r="230" spans="1:47" ht="45" customHeight="1" x14ac:dyDescent="0.25">
      <c r="A230" s="638"/>
      <c r="B230" s="657"/>
      <c r="C230" s="633"/>
      <c r="D230" s="57" t="s">
        <v>97</v>
      </c>
      <c r="E230" s="128"/>
      <c r="F230" s="126"/>
      <c r="G230" s="126"/>
      <c r="H230" s="126"/>
      <c r="I230" s="126"/>
      <c r="J230" s="126"/>
      <c r="K230" s="126"/>
      <c r="L230" s="126"/>
      <c r="M230" s="129"/>
      <c r="N230" s="129"/>
      <c r="O230" s="129"/>
      <c r="P230" s="129"/>
      <c r="Q230" s="129"/>
      <c r="R230" s="86"/>
      <c r="S230" s="693"/>
      <c r="T230" s="77"/>
      <c r="U230" s="77"/>
      <c r="V230" s="77"/>
      <c r="W230" s="77"/>
      <c r="X230" s="77"/>
      <c r="Y230" s="77"/>
      <c r="Z230" s="77"/>
      <c r="AA230" s="87"/>
      <c r="AB230" s="246"/>
      <c r="AC230" s="38"/>
      <c r="AD230" s="41"/>
      <c r="AE230" s="42"/>
      <c r="AF230" s="696"/>
      <c r="AG230" s="680"/>
      <c r="AH230" s="653"/>
      <c r="AI230" s="653"/>
      <c r="AJ230" s="653"/>
      <c r="AK230" s="653"/>
      <c r="AL230" s="653"/>
      <c r="AM230" s="635"/>
      <c r="AN230" s="653"/>
      <c r="AO230" s="653"/>
      <c r="AP230" s="648"/>
      <c r="AQ230" s="646"/>
      <c r="AR230" s="646"/>
      <c r="AS230" s="646"/>
      <c r="AT230" s="690"/>
      <c r="AU230" s="629"/>
    </row>
    <row r="231" spans="1:47" ht="45" customHeight="1" thickBot="1" x14ac:dyDescent="0.3">
      <c r="A231" s="638"/>
      <c r="B231" s="657"/>
      <c r="C231" s="633"/>
      <c r="D231" s="56" t="s">
        <v>100</v>
      </c>
      <c r="E231" s="128"/>
      <c r="F231" s="126"/>
      <c r="G231" s="126"/>
      <c r="H231" s="126"/>
      <c r="I231" s="126"/>
      <c r="J231" s="126"/>
      <c r="K231" s="126"/>
      <c r="L231" s="126"/>
      <c r="M231" s="129"/>
      <c r="N231" s="129"/>
      <c r="O231" s="129"/>
      <c r="P231" s="129"/>
      <c r="Q231" s="129"/>
      <c r="R231" s="86"/>
      <c r="S231" s="693"/>
      <c r="T231" s="77"/>
      <c r="U231" s="77"/>
      <c r="V231" s="77"/>
      <c r="W231" s="77"/>
      <c r="X231" s="77"/>
      <c r="Y231" s="77"/>
      <c r="Z231" s="77"/>
      <c r="AA231" s="87"/>
      <c r="AB231" s="246"/>
      <c r="AC231" s="38"/>
      <c r="AD231" s="41"/>
      <c r="AE231" s="42"/>
      <c r="AF231" s="696"/>
      <c r="AG231" s="681"/>
      <c r="AH231" s="634"/>
      <c r="AI231" s="634"/>
      <c r="AJ231" s="634"/>
      <c r="AK231" s="634"/>
      <c r="AL231" s="634"/>
      <c r="AM231" s="635"/>
      <c r="AN231" s="634"/>
      <c r="AO231" s="634"/>
      <c r="AP231" s="648"/>
      <c r="AQ231" s="647"/>
      <c r="AR231" s="647"/>
      <c r="AS231" s="647"/>
      <c r="AT231" s="691"/>
      <c r="AU231" s="629"/>
    </row>
    <row r="232" spans="1:47" ht="45" customHeight="1" x14ac:dyDescent="0.25">
      <c r="A232" s="638"/>
      <c r="B232" s="657"/>
      <c r="C232" s="633" t="s">
        <v>222</v>
      </c>
      <c r="D232" s="54" t="s">
        <v>95</v>
      </c>
      <c r="E232" s="128"/>
      <c r="F232" s="126"/>
      <c r="G232" s="126"/>
      <c r="H232" s="126"/>
      <c r="I232" s="126"/>
      <c r="J232" s="126"/>
      <c r="K232" s="126"/>
      <c r="L232" s="126"/>
      <c r="M232" s="129"/>
      <c r="N232" s="129"/>
      <c r="O232" s="129"/>
      <c r="P232" s="129"/>
      <c r="Q232" s="129"/>
      <c r="R232" s="86"/>
      <c r="S232" s="693"/>
      <c r="T232" s="77"/>
      <c r="U232" s="77"/>
      <c r="V232" s="77"/>
      <c r="W232" s="77"/>
      <c r="X232" s="77"/>
      <c r="Y232" s="77"/>
      <c r="Z232" s="77"/>
      <c r="AA232" s="87"/>
      <c r="AB232" s="246"/>
      <c r="AC232" s="38"/>
      <c r="AD232" s="41"/>
      <c r="AE232" s="42"/>
      <c r="AF232" s="696"/>
      <c r="AG232" s="679" t="s">
        <v>222</v>
      </c>
      <c r="AH232" s="652" t="s">
        <v>225</v>
      </c>
      <c r="AI232" s="652" t="s">
        <v>225</v>
      </c>
      <c r="AJ232" s="652" t="s">
        <v>225</v>
      </c>
      <c r="AK232" s="652" t="s">
        <v>226</v>
      </c>
      <c r="AL232" s="652" t="s">
        <v>241</v>
      </c>
      <c r="AM232" s="635" t="s">
        <v>227</v>
      </c>
      <c r="AN232" s="652">
        <v>39611</v>
      </c>
      <c r="AO232" s="652">
        <v>43209</v>
      </c>
      <c r="AP232" s="648" t="s">
        <v>228</v>
      </c>
      <c r="AQ232" s="645" t="s">
        <v>228</v>
      </c>
      <c r="AR232" s="645" t="s">
        <v>228</v>
      </c>
      <c r="AS232" s="645" t="s">
        <v>228</v>
      </c>
      <c r="AT232" s="689">
        <v>109254</v>
      </c>
      <c r="AU232" s="629"/>
    </row>
    <row r="233" spans="1:47" ht="45" customHeight="1" x14ac:dyDescent="0.25">
      <c r="A233" s="638"/>
      <c r="B233" s="657"/>
      <c r="C233" s="633"/>
      <c r="D233" s="55" t="s">
        <v>6</v>
      </c>
      <c r="E233" s="128"/>
      <c r="F233" s="126"/>
      <c r="G233" s="126"/>
      <c r="H233" s="126"/>
      <c r="I233" s="126"/>
      <c r="J233" s="126"/>
      <c r="K233" s="126"/>
      <c r="L233" s="126"/>
      <c r="M233" s="129"/>
      <c r="N233" s="129"/>
      <c r="O233" s="129"/>
      <c r="P233" s="129"/>
      <c r="Q233" s="129"/>
      <c r="R233" s="86"/>
      <c r="S233" s="693"/>
      <c r="T233" s="77"/>
      <c r="U233" s="77"/>
      <c r="V233" s="77"/>
      <c r="W233" s="77"/>
      <c r="X233" s="77"/>
      <c r="Y233" s="77"/>
      <c r="Z233" s="77"/>
      <c r="AA233" s="87"/>
      <c r="AB233" s="246"/>
      <c r="AC233" s="38"/>
      <c r="AD233" s="41"/>
      <c r="AE233" s="42"/>
      <c r="AF233" s="696"/>
      <c r="AG233" s="680"/>
      <c r="AH233" s="653"/>
      <c r="AI233" s="653"/>
      <c r="AJ233" s="653"/>
      <c r="AK233" s="653"/>
      <c r="AL233" s="653"/>
      <c r="AM233" s="635"/>
      <c r="AN233" s="653"/>
      <c r="AO233" s="653"/>
      <c r="AP233" s="648"/>
      <c r="AQ233" s="646"/>
      <c r="AR233" s="646"/>
      <c r="AS233" s="646"/>
      <c r="AT233" s="690"/>
      <c r="AU233" s="629"/>
    </row>
    <row r="234" spans="1:47" ht="45" customHeight="1" x14ac:dyDescent="0.25">
      <c r="A234" s="638"/>
      <c r="B234" s="657"/>
      <c r="C234" s="633"/>
      <c r="D234" s="57" t="s">
        <v>96</v>
      </c>
      <c r="E234" s="128"/>
      <c r="F234" s="126"/>
      <c r="G234" s="126"/>
      <c r="H234" s="126"/>
      <c r="I234" s="126"/>
      <c r="J234" s="126"/>
      <c r="K234" s="126"/>
      <c r="L234" s="126"/>
      <c r="M234" s="129"/>
      <c r="N234" s="129"/>
      <c r="O234" s="129"/>
      <c r="P234" s="129"/>
      <c r="Q234" s="129"/>
      <c r="R234" s="86"/>
      <c r="S234" s="693"/>
      <c r="T234" s="77"/>
      <c r="U234" s="77"/>
      <c r="V234" s="77"/>
      <c r="W234" s="77"/>
      <c r="X234" s="77"/>
      <c r="Y234" s="77"/>
      <c r="Z234" s="77"/>
      <c r="AA234" s="87"/>
      <c r="AB234" s="246"/>
      <c r="AC234" s="38"/>
      <c r="AD234" s="41"/>
      <c r="AE234" s="42"/>
      <c r="AF234" s="696"/>
      <c r="AG234" s="680"/>
      <c r="AH234" s="653"/>
      <c r="AI234" s="653"/>
      <c r="AJ234" s="653"/>
      <c r="AK234" s="653"/>
      <c r="AL234" s="653"/>
      <c r="AM234" s="635"/>
      <c r="AN234" s="653"/>
      <c r="AO234" s="653"/>
      <c r="AP234" s="648"/>
      <c r="AQ234" s="646"/>
      <c r="AR234" s="646"/>
      <c r="AS234" s="646"/>
      <c r="AT234" s="690"/>
      <c r="AU234" s="629"/>
    </row>
    <row r="235" spans="1:47" ht="45" customHeight="1" x14ac:dyDescent="0.25">
      <c r="A235" s="638"/>
      <c r="B235" s="657"/>
      <c r="C235" s="633"/>
      <c r="D235" s="55" t="s">
        <v>7</v>
      </c>
      <c r="E235" s="128"/>
      <c r="F235" s="126"/>
      <c r="G235" s="126"/>
      <c r="H235" s="126"/>
      <c r="I235" s="126"/>
      <c r="J235" s="126"/>
      <c r="K235" s="126"/>
      <c r="L235" s="126"/>
      <c r="M235" s="129"/>
      <c r="N235" s="129"/>
      <c r="O235" s="129"/>
      <c r="P235" s="129"/>
      <c r="Q235" s="129"/>
      <c r="R235" s="86"/>
      <c r="S235" s="693"/>
      <c r="T235" s="77"/>
      <c r="U235" s="77"/>
      <c r="V235" s="77"/>
      <c r="W235" s="77"/>
      <c r="X235" s="77"/>
      <c r="Y235" s="77"/>
      <c r="Z235" s="77"/>
      <c r="AA235" s="87"/>
      <c r="AB235" s="246"/>
      <c r="AC235" s="38"/>
      <c r="AD235" s="41"/>
      <c r="AE235" s="42"/>
      <c r="AF235" s="696"/>
      <c r="AG235" s="680"/>
      <c r="AH235" s="653"/>
      <c r="AI235" s="653"/>
      <c r="AJ235" s="653"/>
      <c r="AK235" s="653"/>
      <c r="AL235" s="653"/>
      <c r="AM235" s="635"/>
      <c r="AN235" s="653"/>
      <c r="AO235" s="653"/>
      <c r="AP235" s="648"/>
      <c r="AQ235" s="646"/>
      <c r="AR235" s="646"/>
      <c r="AS235" s="646"/>
      <c r="AT235" s="690"/>
      <c r="AU235" s="629"/>
    </row>
    <row r="236" spans="1:47" ht="45" customHeight="1" x14ac:dyDescent="0.25">
      <c r="A236" s="638"/>
      <c r="B236" s="657"/>
      <c r="C236" s="633"/>
      <c r="D236" s="57" t="s">
        <v>97</v>
      </c>
      <c r="E236" s="128"/>
      <c r="F236" s="126"/>
      <c r="G236" s="126"/>
      <c r="H236" s="126"/>
      <c r="I236" s="126"/>
      <c r="J236" s="126"/>
      <c r="K236" s="126"/>
      <c r="L236" s="126"/>
      <c r="M236" s="129"/>
      <c r="N236" s="129"/>
      <c r="O236" s="129"/>
      <c r="P236" s="129"/>
      <c r="Q236" s="129"/>
      <c r="R236" s="86"/>
      <c r="S236" s="693"/>
      <c r="T236" s="77"/>
      <c r="U236" s="77"/>
      <c r="V236" s="77"/>
      <c r="W236" s="77"/>
      <c r="X236" s="77"/>
      <c r="Y236" s="77"/>
      <c r="Z236" s="77"/>
      <c r="AA236" s="87"/>
      <c r="AB236" s="246"/>
      <c r="AC236" s="38"/>
      <c r="AD236" s="41"/>
      <c r="AE236" s="42"/>
      <c r="AF236" s="696"/>
      <c r="AG236" s="680"/>
      <c r="AH236" s="653"/>
      <c r="AI236" s="653"/>
      <c r="AJ236" s="653"/>
      <c r="AK236" s="653"/>
      <c r="AL236" s="653"/>
      <c r="AM236" s="635"/>
      <c r="AN236" s="653"/>
      <c r="AO236" s="653"/>
      <c r="AP236" s="648"/>
      <c r="AQ236" s="646"/>
      <c r="AR236" s="646"/>
      <c r="AS236" s="646"/>
      <c r="AT236" s="690"/>
      <c r="AU236" s="629"/>
    </row>
    <row r="237" spans="1:47" ht="45" customHeight="1" thickBot="1" x14ac:dyDescent="0.3">
      <c r="A237" s="638"/>
      <c r="B237" s="657"/>
      <c r="C237" s="633"/>
      <c r="D237" s="56" t="s">
        <v>100</v>
      </c>
      <c r="E237" s="128"/>
      <c r="F237" s="126"/>
      <c r="G237" s="126"/>
      <c r="H237" s="126"/>
      <c r="I237" s="126"/>
      <c r="J237" s="126"/>
      <c r="K237" s="126"/>
      <c r="L237" s="126"/>
      <c r="M237" s="129"/>
      <c r="N237" s="129"/>
      <c r="O237" s="129"/>
      <c r="P237" s="129"/>
      <c r="Q237" s="129"/>
      <c r="R237" s="86"/>
      <c r="S237" s="693"/>
      <c r="T237" s="77"/>
      <c r="U237" s="77"/>
      <c r="V237" s="77"/>
      <c r="W237" s="77"/>
      <c r="X237" s="77"/>
      <c r="Y237" s="77"/>
      <c r="Z237" s="77"/>
      <c r="AA237" s="87"/>
      <c r="AB237" s="246"/>
      <c r="AC237" s="38"/>
      <c r="AD237" s="41"/>
      <c r="AE237" s="42"/>
      <c r="AF237" s="696"/>
      <c r="AG237" s="681"/>
      <c r="AH237" s="634"/>
      <c r="AI237" s="634"/>
      <c r="AJ237" s="634"/>
      <c r="AK237" s="634"/>
      <c r="AL237" s="634"/>
      <c r="AM237" s="635"/>
      <c r="AN237" s="634"/>
      <c r="AO237" s="634"/>
      <c r="AP237" s="648"/>
      <c r="AQ237" s="647"/>
      <c r="AR237" s="647"/>
      <c r="AS237" s="647"/>
      <c r="AT237" s="691"/>
      <c r="AU237" s="629"/>
    </row>
    <row r="238" spans="1:47" ht="45" customHeight="1" x14ac:dyDescent="0.25">
      <c r="A238" s="638"/>
      <c r="B238" s="657"/>
      <c r="C238" s="633" t="s">
        <v>206</v>
      </c>
      <c r="D238" s="54" t="s">
        <v>95</v>
      </c>
      <c r="E238" s="128"/>
      <c r="F238" s="126"/>
      <c r="G238" s="126"/>
      <c r="H238" s="126"/>
      <c r="I238" s="126"/>
      <c r="J238" s="126"/>
      <c r="K238" s="126"/>
      <c r="L238" s="126"/>
      <c r="M238" s="129"/>
      <c r="N238" s="129"/>
      <c r="O238" s="129"/>
      <c r="P238" s="129"/>
      <c r="Q238" s="129"/>
      <c r="R238" s="86"/>
      <c r="S238" s="693"/>
      <c r="T238" s="77"/>
      <c r="U238" s="77"/>
      <c r="V238" s="77"/>
      <c r="W238" s="77"/>
      <c r="X238" s="77"/>
      <c r="Y238" s="77"/>
      <c r="Z238" s="77"/>
      <c r="AA238" s="87"/>
      <c r="AB238" s="246"/>
      <c r="AC238" s="38"/>
      <c r="AD238" s="41"/>
      <c r="AE238" s="42"/>
      <c r="AF238" s="696"/>
      <c r="AG238" s="679" t="s">
        <v>232</v>
      </c>
      <c r="AH238" s="652" t="s">
        <v>225</v>
      </c>
      <c r="AI238" s="652" t="s">
        <v>225</v>
      </c>
      <c r="AJ238" s="652" t="s">
        <v>225</v>
      </c>
      <c r="AK238" s="652" t="s">
        <v>226</v>
      </c>
      <c r="AL238" s="652" t="s">
        <v>241</v>
      </c>
      <c r="AM238" s="635" t="s">
        <v>227</v>
      </c>
      <c r="AN238" s="652">
        <v>118748</v>
      </c>
      <c r="AO238" s="652">
        <v>132822</v>
      </c>
      <c r="AP238" s="648" t="s">
        <v>228</v>
      </c>
      <c r="AQ238" s="645" t="s">
        <v>228</v>
      </c>
      <c r="AR238" s="645" t="s">
        <v>228</v>
      </c>
      <c r="AS238" s="645" t="s">
        <v>228</v>
      </c>
      <c r="AT238" s="689">
        <v>22438</v>
      </c>
      <c r="AU238" s="629"/>
    </row>
    <row r="239" spans="1:47" ht="45" customHeight="1" x14ac:dyDescent="0.25">
      <c r="A239" s="638"/>
      <c r="B239" s="657"/>
      <c r="C239" s="633"/>
      <c r="D239" s="55" t="s">
        <v>6</v>
      </c>
      <c r="E239" s="128"/>
      <c r="F239" s="126"/>
      <c r="G239" s="126"/>
      <c r="H239" s="126"/>
      <c r="I239" s="126"/>
      <c r="J239" s="126"/>
      <c r="K239" s="126"/>
      <c r="L239" s="126"/>
      <c r="M239" s="129"/>
      <c r="N239" s="129"/>
      <c r="O239" s="129"/>
      <c r="P239" s="129"/>
      <c r="Q239" s="129"/>
      <c r="R239" s="86"/>
      <c r="S239" s="693"/>
      <c r="T239" s="77"/>
      <c r="U239" s="77"/>
      <c r="V239" s="77"/>
      <c r="W239" s="77"/>
      <c r="X239" s="77"/>
      <c r="Y239" s="77"/>
      <c r="Z239" s="77"/>
      <c r="AA239" s="87"/>
      <c r="AB239" s="246"/>
      <c r="AC239" s="38"/>
      <c r="AD239" s="41"/>
      <c r="AE239" s="42"/>
      <c r="AF239" s="696"/>
      <c r="AG239" s="680"/>
      <c r="AH239" s="653"/>
      <c r="AI239" s="653"/>
      <c r="AJ239" s="653"/>
      <c r="AK239" s="653"/>
      <c r="AL239" s="653"/>
      <c r="AM239" s="635"/>
      <c r="AN239" s="653"/>
      <c r="AO239" s="653"/>
      <c r="AP239" s="648"/>
      <c r="AQ239" s="646"/>
      <c r="AR239" s="646"/>
      <c r="AS239" s="646"/>
      <c r="AT239" s="690"/>
      <c r="AU239" s="629"/>
    </row>
    <row r="240" spans="1:47" ht="45" customHeight="1" x14ac:dyDescent="0.25">
      <c r="A240" s="638"/>
      <c r="B240" s="657"/>
      <c r="C240" s="633"/>
      <c r="D240" s="57" t="s">
        <v>96</v>
      </c>
      <c r="E240" s="128"/>
      <c r="F240" s="126"/>
      <c r="G240" s="126"/>
      <c r="H240" s="126"/>
      <c r="I240" s="126"/>
      <c r="J240" s="126"/>
      <c r="K240" s="126"/>
      <c r="L240" s="126"/>
      <c r="M240" s="129"/>
      <c r="N240" s="129"/>
      <c r="O240" s="129"/>
      <c r="P240" s="129"/>
      <c r="Q240" s="129"/>
      <c r="R240" s="86"/>
      <c r="S240" s="693"/>
      <c r="T240" s="77"/>
      <c r="U240" s="77"/>
      <c r="V240" s="77"/>
      <c r="W240" s="77"/>
      <c r="X240" s="77"/>
      <c r="Y240" s="77"/>
      <c r="Z240" s="77"/>
      <c r="AA240" s="87"/>
      <c r="AB240" s="246"/>
      <c r="AC240" s="38"/>
      <c r="AD240" s="41"/>
      <c r="AE240" s="42"/>
      <c r="AF240" s="696"/>
      <c r="AG240" s="680"/>
      <c r="AH240" s="653"/>
      <c r="AI240" s="653"/>
      <c r="AJ240" s="653"/>
      <c r="AK240" s="653"/>
      <c r="AL240" s="653"/>
      <c r="AM240" s="635"/>
      <c r="AN240" s="653"/>
      <c r="AO240" s="653"/>
      <c r="AP240" s="648"/>
      <c r="AQ240" s="646"/>
      <c r="AR240" s="646"/>
      <c r="AS240" s="646"/>
      <c r="AT240" s="690"/>
      <c r="AU240" s="629"/>
    </row>
    <row r="241" spans="1:47" ht="45" customHeight="1" x14ac:dyDescent="0.25">
      <c r="A241" s="638"/>
      <c r="B241" s="657"/>
      <c r="C241" s="633"/>
      <c r="D241" s="55" t="s">
        <v>7</v>
      </c>
      <c r="E241" s="128"/>
      <c r="F241" s="126"/>
      <c r="G241" s="126"/>
      <c r="H241" s="126"/>
      <c r="I241" s="126"/>
      <c r="J241" s="126"/>
      <c r="K241" s="126"/>
      <c r="L241" s="126"/>
      <c r="M241" s="129"/>
      <c r="N241" s="129"/>
      <c r="O241" s="129"/>
      <c r="P241" s="129"/>
      <c r="Q241" s="129"/>
      <c r="R241" s="86"/>
      <c r="S241" s="693"/>
      <c r="T241" s="77"/>
      <c r="U241" s="77"/>
      <c r="V241" s="77"/>
      <c r="W241" s="77"/>
      <c r="X241" s="77"/>
      <c r="Y241" s="77"/>
      <c r="Z241" s="77"/>
      <c r="AA241" s="87"/>
      <c r="AB241" s="246"/>
      <c r="AC241" s="38"/>
      <c r="AD241" s="41"/>
      <c r="AE241" s="42"/>
      <c r="AF241" s="696"/>
      <c r="AG241" s="680"/>
      <c r="AH241" s="653"/>
      <c r="AI241" s="653"/>
      <c r="AJ241" s="653"/>
      <c r="AK241" s="653"/>
      <c r="AL241" s="653"/>
      <c r="AM241" s="635"/>
      <c r="AN241" s="653"/>
      <c r="AO241" s="653"/>
      <c r="AP241" s="648"/>
      <c r="AQ241" s="646"/>
      <c r="AR241" s="646"/>
      <c r="AS241" s="646"/>
      <c r="AT241" s="690"/>
      <c r="AU241" s="629"/>
    </row>
    <row r="242" spans="1:47" ht="45" customHeight="1" x14ac:dyDescent="0.25">
      <c r="A242" s="638"/>
      <c r="B242" s="657"/>
      <c r="C242" s="633"/>
      <c r="D242" s="57" t="s">
        <v>97</v>
      </c>
      <c r="E242" s="128"/>
      <c r="F242" s="126"/>
      <c r="G242" s="126"/>
      <c r="H242" s="126"/>
      <c r="I242" s="126"/>
      <c r="J242" s="126"/>
      <c r="K242" s="126"/>
      <c r="L242" s="126"/>
      <c r="M242" s="129"/>
      <c r="N242" s="129"/>
      <c r="O242" s="129"/>
      <c r="P242" s="129"/>
      <c r="Q242" s="129"/>
      <c r="R242" s="86"/>
      <c r="S242" s="693"/>
      <c r="T242" s="77"/>
      <c r="U242" s="77"/>
      <c r="V242" s="77"/>
      <c r="W242" s="77"/>
      <c r="X242" s="77"/>
      <c r="Y242" s="77"/>
      <c r="Z242" s="77"/>
      <c r="AA242" s="87"/>
      <c r="AB242" s="246"/>
      <c r="AC242" s="38"/>
      <c r="AD242" s="41"/>
      <c r="AE242" s="42"/>
      <c r="AF242" s="696"/>
      <c r="AG242" s="680"/>
      <c r="AH242" s="653"/>
      <c r="AI242" s="653"/>
      <c r="AJ242" s="653"/>
      <c r="AK242" s="653"/>
      <c r="AL242" s="653"/>
      <c r="AM242" s="635"/>
      <c r="AN242" s="653"/>
      <c r="AO242" s="653"/>
      <c r="AP242" s="648"/>
      <c r="AQ242" s="646"/>
      <c r="AR242" s="646"/>
      <c r="AS242" s="646"/>
      <c r="AT242" s="690"/>
      <c r="AU242" s="629"/>
    </row>
    <row r="243" spans="1:47" ht="45" customHeight="1" thickBot="1" x14ac:dyDescent="0.3">
      <c r="A243" s="638"/>
      <c r="B243" s="657"/>
      <c r="C243" s="633"/>
      <c r="D243" s="56" t="s">
        <v>100</v>
      </c>
      <c r="E243" s="128"/>
      <c r="F243" s="126"/>
      <c r="G243" s="126"/>
      <c r="H243" s="126"/>
      <c r="I243" s="126"/>
      <c r="J243" s="126"/>
      <c r="K243" s="126"/>
      <c r="L243" s="126"/>
      <c r="M243" s="129"/>
      <c r="N243" s="129"/>
      <c r="O243" s="129"/>
      <c r="P243" s="129"/>
      <c r="Q243" s="129"/>
      <c r="R243" s="86"/>
      <c r="S243" s="693"/>
      <c r="T243" s="77"/>
      <c r="U243" s="77"/>
      <c r="V243" s="77"/>
      <c r="W243" s="77"/>
      <c r="X243" s="77"/>
      <c r="Y243" s="77"/>
      <c r="Z243" s="77"/>
      <c r="AA243" s="87"/>
      <c r="AB243" s="246"/>
      <c r="AC243" s="38"/>
      <c r="AD243" s="41"/>
      <c r="AE243" s="42"/>
      <c r="AF243" s="696"/>
      <c r="AG243" s="681"/>
      <c r="AH243" s="634"/>
      <c r="AI243" s="634"/>
      <c r="AJ243" s="634"/>
      <c r="AK243" s="634"/>
      <c r="AL243" s="634"/>
      <c r="AM243" s="635"/>
      <c r="AN243" s="634"/>
      <c r="AO243" s="634"/>
      <c r="AP243" s="648"/>
      <c r="AQ243" s="647"/>
      <c r="AR243" s="647"/>
      <c r="AS243" s="647"/>
      <c r="AT243" s="691"/>
      <c r="AU243" s="629"/>
    </row>
    <row r="244" spans="1:47" ht="45" customHeight="1" x14ac:dyDescent="0.25">
      <c r="A244" s="638"/>
      <c r="B244" s="657"/>
      <c r="C244" s="633" t="s">
        <v>223</v>
      </c>
      <c r="D244" s="54" t="s">
        <v>95</v>
      </c>
      <c r="E244" s="128"/>
      <c r="F244" s="126"/>
      <c r="G244" s="126"/>
      <c r="H244" s="126"/>
      <c r="I244" s="126"/>
      <c r="J244" s="126"/>
      <c r="K244" s="126"/>
      <c r="L244" s="126"/>
      <c r="M244" s="129"/>
      <c r="N244" s="129"/>
      <c r="O244" s="129"/>
      <c r="P244" s="129"/>
      <c r="Q244" s="129"/>
      <c r="R244" s="86"/>
      <c r="S244" s="693"/>
      <c r="T244" s="77"/>
      <c r="U244" s="77"/>
      <c r="V244" s="77"/>
      <c r="W244" s="77"/>
      <c r="X244" s="77"/>
      <c r="Y244" s="77"/>
      <c r="Z244" s="77"/>
      <c r="AA244" s="87"/>
      <c r="AB244" s="246"/>
      <c r="AC244" s="38"/>
      <c r="AD244" s="41"/>
      <c r="AE244" s="42"/>
      <c r="AF244" s="696"/>
      <c r="AG244" s="679" t="s">
        <v>223</v>
      </c>
      <c r="AH244" s="652" t="s">
        <v>225</v>
      </c>
      <c r="AI244" s="652" t="s">
        <v>225</v>
      </c>
      <c r="AJ244" s="652" t="s">
        <v>225</v>
      </c>
      <c r="AK244" s="652" t="s">
        <v>226</v>
      </c>
      <c r="AL244" s="652" t="s">
        <v>241</v>
      </c>
      <c r="AM244" s="635" t="s">
        <v>227</v>
      </c>
      <c r="AN244" s="652">
        <v>9562</v>
      </c>
      <c r="AO244" s="652">
        <v>9141</v>
      </c>
      <c r="AP244" s="648" t="s">
        <v>228</v>
      </c>
      <c r="AQ244" s="645" t="s">
        <v>228</v>
      </c>
      <c r="AR244" s="645" t="s">
        <v>228</v>
      </c>
      <c r="AS244" s="645" t="s">
        <v>228</v>
      </c>
      <c r="AT244" s="689">
        <v>22438</v>
      </c>
      <c r="AU244" s="629"/>
    </row>
    <row r="245" spans="1:47" ht="45" customHeight="1" x14ac:dyDescent="0.25">
      <c r="A245" s="638"/>
      <c r="B245" s="657"/>
      <c r="C245" s="633"/>
      <c r="D245" s="55" t="s">
        <v>6</v>
      </c>
      <c r="E245" s="128"/>
      <c r="F245" s="126"/>
      <c r="G245" s="126"/>
      <c r="H245" s="126"/>
      <c r="I245" s="126"/>
      <c r="J245" s="126"/>
      <c r="K245" s="126"/>
      <c r="L245" s="126"/>
      <c r="M245" s="129"/>
      <c r="N245" s="129"/>
      <c r="O245" s="129"/>
      <c r="P245" s="129"/>
      <c r="Q245" s="129"/>
      <c r="R245" s="86"/>
      <c r="S245" s="693"/>
      <c r="T245" s="77"/>
      <c r="U245" s="77"/>
      <c r="V245" s="77"/>
      <c r="W245" s="77"/>
      <c r="X245" s="77"/>
      <c r="Y245" s="77"/>
      <c r="Z245" s="77"/>
      <c r="AA245" s="87"/>
      <c r="AB245" s="246"/>
      <c r="AC245" s="38"/>
      <c r="AD245" s="41"/>
      <c r="AE245" s="42"/>
      <c r="AF245" s="696"/>
      <c r="AG245" s="680"/>
      <c r="AH245" s="653"/>
      <c r="AI245" s="653"/>
      <c r="AJ245" s="653"/>
      <c r="AK245" s="653"/>
      <c r="AL245" s="653"/>
      <c r="AM245" s="635"/>
      <c r="AN245" s="653"/>
      <c r="AO245" s="653"/>
      <c r="AP245" s="648"/>
      <c r="AQ245" s="646"/>
      <c r="AR245" s="646"/>
      <c r="AS245" s="646"/>
      <c r="AT245" s="690"/>
      <c r="AU245" s="629"/>
    </row>
    <row r="246" spans="1:47" ht="45" customHeight="1" x14ac:dyDescent="0.25">
      <c r="A246" s="638"/>
      <c r="B246" s="657"/>
      <c r="C246" s="633"/>
      <c r="D246" s="57" t="s">
        <v>96</v>
      </c>
      <c r="E246" s="128"/>
      <c r="F246" s="126"/>
      <c r="G246" s="126"/>
      <c r="H246" s="126"/>
      <c r="I246" s="126"/>
      <c r="J246" s="126"/>
      <c r="K246" s="126"/>
      <c r="L246" s="126"/>
      <c r="M246" s="129"/>
      <c r="N246" s="129"/>
      <c r="O246" s="129"/>
      <c r="P246" s="129"/>
      <c r="Q246" s="129"/>
      <c r="R246" s="86"/>
      <c r="S246" s="693"/>
      <c r="T246" s="77"/>
      <c r="U246" s="77"/>
      <c r="V246" s="77"/>
      <c r="W246" s="77"/>
      <c r="X246" s="77"/>
      <c r="Y246" s="77"/>
      <c r="Z246" s="77"/>
      <c r="AA246" s="87"/>
      <c r="AB246" s="246"/>
      <c r="AC246" s="38"/>
      <c r="AD246" s="41"/>
      <c r="AE246" s="42"/>
      <c r="AF246" s="696"/>
      <c r="AG246" s="680"/>
      <c r="AH246" s="653"/>
      <c r="AI246" s="653"/>
      <c r="AJ246" s="653"/>
      <c r="AK246" s="653"/>
      <c r="AL246" s="653"/>
      <c r="AM246" s="635"/>
      <c r="AN246" s="653"/>
      <c r="AO246" s="653"/>
      <c r="AP246" s="648"/>
      <c r="AQ246" s="646"/>
      <c r="AR246" s="646"/>
      <c r="AS246" s="646"/>
      <c r="AT246" s="690"/>
      <c r="AU246" s="629"/>
    </row>
    <row r="247" spans="1:47" ht="45" customHeight="1" x14ac:dyDescent="0.25">
      <c r="A247" s="638"/>
      <c r="B247" s="657"/>
      <c r="C247" s="633"/>
      <c r="D247" s="55" t="s">
        <v>7</v>
      </c>
      <c r="E247" s="128"/>
      <c r="F247" s="126"/>
      <c r="G247" s="126"/>
      <c r="H247" s="126"/>
      <c r="I247" s="126"/>
      <c r="J247" s="126"/>
      <c r="K247" s="126"/>
      <c r="L247" s="126"/>
      <c r="M247" s="129"/>
      <c r="N247" s="129"/>
      <c r="O247" s="129"/>
      <c r="P247" s="129"/>
      <c r="Q247" s="129"/>
      <c r="R247" s="86"/>
      <c r="S247" s="693"/>
      <c r="T247" s="77"/>
      <c r="U247" s="77"/>
      <c r="V247" s="77"/>
      <c r="W247" s="77"/>
      <c r="X247" s="77"/>
      <c r="Y247" s="77"/>
      <c r="Z247" s="77"/>
      <c r="AA247" s="87"/>
      <c r="AB247" s="246"/>
      <c r="AC247" s="38"/>
      <c r="AD247" s="41"/>
      <c r="AE247" s="42"/>
      <c r="AF247" s="696"/>
      <c r="AG247" s="680"/>
      <c r="AH247" s="653"/>
      <c r="AI247" s="653"/>
      <c r="AJ247" s="653"/>
      <c r="AK247" s="653"/>
      <c r="AL247" s="653"/>
      <c r="AM247" s="635"/>
      <c r="AN247" s="653"/>
      <c r="AO247" s="653"/>
      <c r="AP247" s="648"/>
      <c r="AQ247" s="646"/>
      <c r="AR247" s="646"/>
      <c r="AS247" s="646"/>
      <c r="AT247" s="690"/>
      <c r="AU247" s="629"/>
    </row>
    <row r="248" spans="1:47" ht="45" customHeight="1" x14ac:dyDescent="0.25">
      <c r="A248" s="638"/>
      <c r="B248" s="657"/>
      <c r="C248" s="633"/>
      <c r="D248" s="57" t="s">
        <v>97</v>
      </c>
      <c r="E248" s="128"/>
      <c r="F248" s="126"/>
      <c r="G248" s="126"/>
      <c r="H248" s="126"/>
      <c r="I248" s="126"/>
      <c r="J248" s="126"/>
      <c r="K248" s="126"/>
      <c r="L248" s="126"/>
      <c r="M248" s="129"/>
      <c r="N248" s="129"/>
      <c r="O248" s="129"/>
      <c r="P248" s="129"/>
      <c r="Q248" s="129"/>
      <c r="R248" s="86"/>
      <c r="S248" s="693"/>
      <c r="T248" s="77"/>
      <c r="U248" s="77"/>
      <c r="V248" s="77"/>
      <c r="W248" s="77"/>
      <c r="X248" s="77"/>
      <c r="Y248" s="77"/>
      <c r="Z248" s="77"/>
      <c r="AA248" s="87"/>
      <c r="AB248" s="246"/>
      <c r="AC248" s="38"/>
      <c r="AD248" s="41"/>
      <c r="AE248" s="42"/>
      <c r="AF248" s="696"/>
      <c r="AG248" s="680"/>
      <c r="AH248" s="653"/>
      <c r="AI248" s="653"/>
      <c r="AJ248" s="653"/>
      <c r="AK248" s="653"/>
      <c r="AL248" s="653"/>
      <c r="AM248" s="635"/>
      <c r="AN248" s="653"/>
      <c r="AO248" s="653"/>
      <c r="AP248" s="648"/>
      <c r="AQ248" s="646"/>
      <c r="AR248" s="646"/>
      <c r="AS248" s="646"/>
      <c r="AT248" s="690"/>
      <c r="AU248" s="629"/>
    </row>
    <row r="249" spans="1:47" ht="45" customHeight="1" thickBot="1" x14ac:dyDescent="0.3">
      <c r="A249" s="638"/>
      <c r="B249" s="657"/>
      <c r="C249" s="633"/>
      <c r="D249" s="56" t="s">
        <v>100</v>
      </c>
      <c r="E249" s="128"/>
      <c r="F249" s="126"/>
      <c r="G249" s="126"/>
      <c r="H249" s="126"/>
      <c r="I249" s="126"/>
      <c r="J249" s="126"/>
      <c r="K249" s="126"/>
      <c r="L249" s="126"/>
      <c r="M249" s="129"/>
      <c r="N249" s="129"/>
      <c r="O249" s="129"/>
      <c r="P249" s="129"/>
      <c r="Q249" s="129"/>
      <c r="R249" s="86"/>
      <c r="S249" s="693"/>
      <c r="T249" s="77"/>
      <c r="U249" s="77"/>
      <c r="V249" s="77"/>
      <c r="W249" s="77"/>
      <c r="X249" s="77"/>
      <c r="Y249" s="77"/>
      <c r="Z249" s="77"/>
      <c r="AA249" s="87"/>
      <c r="AB249" s="246"/>
      <c r="AC249" s="38"/>
      <c r="AD249" s="41"/>
      <c r="AE249" s="42"/>
      <c r="AF249" s="696"/>
      <c r="AG249" s="681"/>
      <c r="AH249" s="634"/>
      <c r="AI249" s="634"/>
      <c r="AJ249" s="634"/>
      <c r="AK249" s="634"/>
      <c r="AL249" s="634"/>
      <c r="AM249" s="635"/>
      <c r="AN249" s="634"/>
      <c r="AO249" s="634"/>
      <c r="AP249" s="648"/>
      <c r="AQ249" s="647"/>
      <c r="AR249" s="647"/>
      <c r="AS249" s="647"/>
      <c r="AT249" s="691"/>
      <c r="AU249" s="629"/>
    </row>
    <row r="250" spans="1:47" ht="45" customHeight="1" x14ac:dyDescent="0.25">
      <c r="A250" s="638"/>
      <c r="B250" s="657"/>
      <c r="C250" s="633" t="s">
        <v>233</v>
      </c>
      <c r="D250" s="54" t="s">
        <v>95</v>
      </c>
      <c r="E250" s="128"/>
      <c r="F250" s="126"/>
      <c r="G250" s="126"/>
      <c r="H250" s="126"/>
      <c r="I250" s="126"/>
      <c r="J250" s="126"/>
      <c r="K250" s="126"/>
      <c r="L250" s="126"/>
      <c r="M250" s="129"/>
      <c r="N250" s="129"/>
      <c r="O250" s="129"/>
      <c r="P250" s="129"/>
      <c r="Q250" s="129"/>
      <c r="R250" s="86"/>
      <c r="S250" s="693"/>
      <c r="T250" s="77"/>
      <c r="U250" s="77"/>
      <c r="V250" s="77"/>
      <c r="W250" s="77"/>
      <c r="X250" s="77"/>
      <c r="Y250" s="77"/>
      <c r="Z250" s="77"/>
      <c r="AA250" s="87"/>
      <c r="AB250" s="246"/>
      <c r="AC250" s="38"/>
      <c r="AD250" s="41"/>
      <c r="AE250" s="42"/>
      <c r="AF250" s="696"/>
      <c r="AG250" s="679" t="s">
        <v>233</v>
      </c>
      <c r="AH250" s="652" t="s">
        <v>225</v>
      </c>
      <c r="AI250" s="652" t="s">
        <v>225</v>
      </c>
      <c r="AJ250" s="652" t="s">
        <v>225</v>
      </c>
      <c r="AK250" s="652" t="s">
        <v>226</v>
      </c>
      <c r="AL250" s="652" t="s">
        <v>241</v>
      </c>
      <c r="AM250" s="635" t="s">
        <v>227</v>
      </c>
      <c r="AN250" s="652">
        <v>179866</v>
      </c>
      <c r="AO250" s="652">
        <v>192751</v>
      </c>
      <c r="AP250" s="648" t="s">
        <v>228</v>
      </c>
      <c r="AQ250" s="645" t="s">
        <v>228</v>
      </c>
      <c r="AR250" s="645" t="s">
        <v>228</v>
      </c>
      <c r="AS250" s="645" t="s">
        <v>228</v>
      </c>
      <c r="AT250" s="689">
        <v>348023</v>
      </c>
      <c r="AU250" s="629"/>
    </row>
    <row r="251" spans="1:47" ht="45" customHeight="1" x14ac:dyDescent="0.25">
      <c r="A251" s="638"/>
      <c r="B251" s="657"/>
      <c r="C251" s="633"/>
      <c r="D251" s="55" t="s">
        <v>6</v>
      </c>
      <c r="E251" s="128"/>
      <c r="F251" s="126"/>
      <c r="G251" s="126"/>
      <c r="H251" s="126"/>
      <c r="I251" s="126"/>
      <c r="J251" s="126"/>
      <c r="K251" s="126"/>
      <c r="L251" s="126"/>
      <c r="M251" s="129"/>
      <c r="N251" s="129"/>
      <c r="O251" s="129"/>
      <c r="P251" s="129"/>
      <c r="Q251" s="129"/>
      <c r="R251" s="86"/>
      <c r="S251" s="693"/>
      <c r="T251" s="77"/>
      <c r="U251" s="77"/>
      <c r="V251" s="77"/>
      <c r="W251" s="77"/>
      <c r="X251" s="77"/>
      <c r="Y251" s="77"/>
      <c r="Z251" s="77"/>
      <c r="AA251" s="87"/>
      <c r="AB251" s="246"/>
      <c r="AC251" s="38"/>
      <c r="AD251" s="41"/>
      <c r="AE251" s="42"/>
      <c r="AF251" s="696"/>
      <c r="AG251" s="680"/>
      <c r="AH251" s="653"/>
      <c r="AI251" s="653"/>
      <c r="AJ251" s="653"/>
      <c r="AK251" s="653"/>
      <c r="AL251" s="653"/>
      <c r="AM251" s="635"/>
      <c r="AN251" s="653"/>
      <c r="AO251" s="653"/>
      <c r="AP251" s="648"/>
      <c r="AQ251" s="646"/>
      <c r="AR251" s="646"/>
      <c r="AS251" s="646"/>
      <c r="AT251" s="690"/>
      <c r="AU251" s="629"/>
    </row>
    <row r="252" spans="1:47" ht="45" customHeight="1" x14ac:dyDescent="0.25">
      <c r="A252" s="638"/>
      <c r="B252" s="657"/>
      <c r="C252" s="633"/>
      <c r="D252" s="57" t="s">
        <v>96</v>
      </c>
      <c r="E252" s="128"/>
      <c r="F252" s="126"/>
      <c r="G252" s="126"/>
      <c r="H252" s="126"/>
      <c r="I252" s="126"/>
      <c r="J252" s="126"/>
      <c r="K252" s="126"/>
      <c r="L252" s="126"/>
      <c r="M252" s="129"/>
      <c r="N252" s="129"/>
      <c r="O252" s="129"/>
      <c r="P252" s="129"/>
      <c r="Q252" s="129"/>
      <c r="R252" s="86"/>
      <c r="S252" s="693"/>
      <c r="T252" s="77"/>
      <c r="U252" s="77"/>
      <c r="V252" s="77"/>
      <c r="W252" s="77"/>
      <c r="X252" s="77"/>
      <c r="Y252" s="77"/>
      <c r="Z252" s="77"/>
      <c r="AA252" s="87"/>
      <c r="AB252" s="246"/>
      <c r="AC252" s="38"/>
      <c r="AD252" s="41"/>
      <c r="AE252" s="42"/>
      <c r="AF252" s="696"/>
      <c r="AG252" s="680"/>
      <c r="AH252" s="653"/>
      <c r="AI252" s="653"/>
      <c r="AJ252" s="653"/>
      <c r="AK252" s="653"/>
      <c r="AL252" s="653"/>
      <c r="AM252" s="635"/>
      <c r="AN252" s="653"/>
      <c r="AO252" s="653"/>
      <c r="AP252" s="648"/>
      <c r="AQ252" s="646"/>
      <c r="AR252" s="646"/>
      <c r="AS252" s="646"/>
      <c r="AT252" s="690"/>
      <c r="AU252" s="629"/>
    </row>
    <row r="253" spans="1:47" ht="45" customHeight="1" x14ac:dyDescent="0.25">
      <c r="A253" s="638"/>
      <c r="B253" s="657"/>
      <c r="C253" s="633"/>
      <c r="D253" s="55" t="s">
        <v>7</v>
      </c>
      <c r="E253" s="128"/>
      <c r="F253" s="126"/>
      <c r="G253" s="126"/>
      <c r="H253" s="126"/>
      <c r="I253" s="126"/>
      <c r="J253" s="126"/>
      <c r="K253" s="126"/>
      <c r="L253" s="126"/>
      <c r="M253" s="129"/>
      <c r="N253" s="129"/>
      <c r="O253" s="129"/>
      <c r="P253" s="129"/>
      <c r="Q253" s="129"/>
      <c r="R253" s="86"/>
      <c r="S253" s="693"/>
      <c r="T253" s="77"/>
      <c r="U253" s="77"/>
      <c r="V253" s="77"/>
      <c r="W253" s="77"/>
      <c r="X253" s="77"/>
      <c r="Y253" s="77"/>
      <c r="Z253" s="77"/>
      <c r="AA253" s="87"/>
      <c r="AB253" s="246"/>
      <c r="AC253" s="38"/>
      <c r="AD253" s="41"/>
      <c r="AE253" s="42"/>
      <c r="AF253" s="696"/>
      <c r="AG253" s="680"/>
      <c r="AH253" s="653"/>
      <c r="AI253" s="653"/>
      <c r="AJ253" s="653"/>
      <c r="AK253" s="653"/>
      <c r="AL253" s="653"/>
      <c r="AM253" s="635"/>
      <c r="AN253" s="653"/>
      <c r="AO253" s="653"/>
      <c r="AP253" s="648"/>
      <c r="AQ253" s="646"/>
      <c r="AR253" s="646"/>
      <c r="AS253" s="646"/>
      <c r="AT253" s="690"/>
      <c r="AU253" s="629"/>
    </row>
    <row r="254" spans="1:47" ht="45" customHeight="1" x14ac:dyDescent="0.25">
      <c r="A254" s="638"/>
      <c r="B254" s="657"/>
      <c r="C254" s="633"/>
      <c r="D254" s="57" t="s">
        <v>97</v>
      </c>
      <c r="E254" s="128"/>
      <c r="F254" s="126"/>
      <c r="G254" s="126"/>
      <c r="H254" s="126"/>
      <c r="I254" s="126"/>
      <c r="J254" s="126"/>
      <c r="K254" s="126"/>
      <c r="L254" s="126"/>
      <c r="M254" s="129"/>
      <c r="N254" s="129"/>
      <c r="O254" s="129"/>
      <c r="P254" s="129"/>
      <c r="Q254" s="129"/>
      <c r="R254" s="86"/>
      <c r="S254" s="693"/>
      <c r="T254" s="77"/>
      <c r="U254" s="77"/>
      <c r="V254" s="77"/>
      <c r="W254" s="77"/>
      <c r="X254" s="77"/>
      <c r="Y254" s="77"/>
      <c r="Z254" s="77"/>
      <c r="AA254" s="87"/>
      <c r="AB254" s="246"/>
      <c r="AC254" s="38"/>
      <c r="AD254" s="41"/>
      <c r="AE254" s="42"/>
      <c r="AF254" s="696"/>
      <c r="AG254" s="680"/>
      <c r="AH254" s="653"/>
      <c r="AI254" s="653"/>
      <c r="AJ254" s="653"/>
      <c r="AK254" s="653"/>
      <c r="AL254" s="653"/>
      <c r="AM254" s="635"/>
      <c r="AN254" s="653"/>
      <c r="AO254" s="653"/>
      <c r="AP254" s="648"/>
      <c r="AQ254" s="646"/>
      <c r="AR254" s="646"/>
      <c r="AS254" s="646"/>
      <c r="AT254" s="690"/>
      <c r="AU254" s="629"/>
    </row>
    <row r="255" spans="1:47" ht="45" customHeight="1" thickBot="1" x14ac:dyDescent="0.3">
      <c r="A255" s="638"/>
      <c r="B255" s="657"/>
      <c r="C255" s="633"/>
      <c r="D255" s="56" t="s">
        <v>100</v>
      </c>
      <c r="E255" s="128"/>
      <c r="F255" s="126"/>
      <c r="G255" s="126"/>
      <c r="H255" s="126"/>
      <c r="I255" s="126"/>
      <c r="J255" s="126"/>
      <c r="K255" s="126"/>
      <c r="L255" s="126"/>
      <c r="M255" s="129"/>
      <c r="N255" s="129"/>
      <c r="O255" s="129"/>
      <c r="P255" s="129"/>
      <c r="Q255" s="129"/>
      <c r="R255" s="86"/>
      <c r="S255" s="693"/>
      <c r="T255" s="77"/>
      <c r="U255" s="77"/>
      <c r="V255" s="77"/>
      <c r="W255" s="77"/>
      <c r="X255" s="77"/>
      <c r="Y255" s="77"/>
      <c r="Z255" s="77"/>
      <c r="AA255" s="87"/>
      <c r="AB255" s="246"/>
      <c r="AC255" s="38"/>
      <c r="AD255" s="41"/>
      <c r="AE255" s="42"/>
      <c r="AF255" s="696"/>
      <c r="AG255" s="681"/>
      <c r="AH255" s="634"/>
      <c r="AI255" s="634"/>
      <c r="AJ255" s="634"/>
      <c r="AK255" s="634"/>
      <c r="AL255" s="634"/>
      <c r="AM255" s="635"/>
      <c r="AN255" s="634"/>
      <c r="AO255" s="634"/>
      <c r="AP255" s="648"/>
      <c r="AQ255" s="647"/>
      <c r="AR255" s="647"/>
      <c r="AS255" s="647"/>
      <c r="AT255" s="691"/>
      <c r="AU255" s="629"/>
    </row>
    <row r="256" spans="1:47" ht="45" customHeight="1" x14ac:dyDescent="0.25">
      <c r="A256" s="638"/>
      <c r="B256" s="657"/>
      <c r="C256" s="633" t="s">
        <v>205</v>
      </c>
      <c r="D256" s="54" t="s">
        <v>95</v>
      </c>
      <c r="E256" s="128"/>
      <c r="F256" s="126"/>
      <c r="G256" s="126"/>
      <c r="H256" s="126"/>
      <c r="I256" s="126"/>
      <c r="J256" s="126"/>
      <c r="K256" s="126"/>
      <c r="L256" s="126"/>
      <c r="M256" s="129"/>
      <c r="N256" s="129"/>
      <c r="O256" s="129"/>
      <c r="P256" s="129"/>
      <c r="Q256" s="129"/>
      <c r="R256" s="86"/>
      <c r="S256" s="693"/>
      <c r="T256" s="77"/>
      <c r="U256" s="77"/>
      <c r="V256" s="77"/>
      <c r="W256" s="77"/>
      <c r="X256" s="77"/>
      <c r="Y256" s="77"/>
      <c r="Z256" s="77"/>
      <c r="AA256" s="87"/>
      <c r="AB256" s="246"/>
      <c r="AC256" s="38"/>
      <c r="AD256" s="41"/>
      <c r="AE256" s="42"/>
      <c r="AF256" s="696"/>
      <c r="AG256" s="679" t="s">
        <v>205</v>
      </c>
      <c r="AH256" s="652" t="s">
        <v>225</v>
      </c>
      <c r="AI256" s="652" t="s">
        <v>225</v>
      </c>
      <c r="AJ256" s="652" t="s">
        <v>225</v>
      </c>
      <c r="AK256" s="652" t="s">
        <v>226</v>
      </c>
      <c r="AL256" s="652" t="s">
        <v>241</v>
      </c>
      <c r="AM256" s="635" t="s">
        <v>227</v>
      </c>
      <c r="AN256" s="652">
        <v>303282</v>
      </c>
      <c r="AO256" s="652">
        <v>318086</v>
      </c>
      <c r="AP256" s="648" t="s">
        <v>228</v>
      </c>
      <c r="AQ256" s="645" t="s">
        <v>228</v>
      </c>
      <c r="AR256" s="645" t="s">
        <v>228</v>
      </c>
      <c r="AS256" s="645" t="s">
        <v>228</v>
      </c>
      <c r="AT256" s="689">
        <v>392220</v>
      </c>
      <c r="AU256" s="629"/>
    </row>
    <row r="257" spans="1:47" ht="45" customHeight="1" x14ac:dyDescent="0.25">
      <c r="A257" s="638"/>
      <c r="B257" s="657"/>
      <c r="C257" s="633"/>
      <c r="D257" s="55" t="s">
        <v>6</v>
      </c>
      <c r="E257" s="128"/>
      <c r="F257" s="126"/>
      <c r="G257" s="126"/>
      <c r="H257" s="126"/>
      <c r="I257" s="126"/>
      <c r="J257" s="126"/>
      <c r="K257" s="126"/>
      <c r="L257" s="126"/>
      <c r="M257" s="129"/>
      <c r="N257" s="129"/>
      <c r="O257" s="129"/>
      <c r="P257" s="129"/>
      <c r="Q257" s="129"/>
      <c r="R257" s="86"/>
      <c r="S257" s="693"/>
      <c r="T257" s="77"/>
      <c r="U257" s="77"/>
      <c r="V257" s="77"/>
      <c r="W257" s="77"/>
      <c r="X257" s="77"/>
      <c r="Y257" s="77"/>
      <c r="Z257" s="77"/>
      <c r="AA257" s="87"/>
      <c r="AB257" s="246"/>
      <c r="AC257" s="38"/>
      <c r="AD257" s="41"/>
      <c r="AE257" s="42"/>
      <c r="AF257" s="696"/>
      <c r="AG257" s="680"/>
      <c r="AH257" s="653"/>
      <c r="AI257" s="653"/>
      <c r="AJ257" s="653"/>
      <c r="AK257" s="653"/>
      <c r="AL257" s="653"/>
      <c r="AM257" s="635"/>
      <c r="AN257" s="653"/>
      <c r="AO257" s="653"/>
      <c r="AP257" s="648"/>
      <c r="AQ257" s="646"/>
      <c r="AR257" s="646"/>
      <c r="AS257" s="646"/>
      <c r="AT257" s="690"/>
      <c r="AU257" s="629"/>
    </row>
    <row r="258" spans="1:47" ht="45" customHeight="1" x14ac:dyDescent="0.25">
      <c r="A258" s="638"/>
      <c r="B258" s="657"/>
      <c r="C258" s="633"/>
      <c r="D258" s="57" t="s">
        <v>96</v>
      </c>
      <c r="E258" s="128"/>
      <c r="F258" s="126"/>
      <c r="G258" s="126"/>
      <c r="H258" s="126"/>
      <c r="I258" s="126"/>
      <c r="J258" s="126"/>
      <c r="K258" s="126"/>
      <c r="L258" s="126"/>
      <c r="M258" s="129"/>
      <c r="N258" s="129"/>
      <c r="O258" s="129"/>
      <c r="P258" s="129"/>
      <c r="Q258" s="129"/>
      <c r="R258" s="86"/>
      <c r="S258" s="693"/>
      <c r="T258" s="77"/>
      <c r="U258" s="77"/>
      <c r="V258" s="77"/>
      <c r="W258" s="77"/>
      <c r="X258" s="77"/>
      <c r="Y258" s="77"/>
      <c r="Z258" s="77"/>
      <c r="AA258" s="87"/>
      <c r="AB258" s="246"/>
      <c r="AC258" s="38"/>
      <c r="AD258" s="41"/>
      <c r="AE258" s="42"/>
      <c r="AF258" s="696"/>
      <c r="AG258" s="680"/>
      <c r="AH258" s="653"/>
      <c r="AI258" s="653"/>
      <c r="AJ258" s="653"/>
      <c r="AK258" s="653"/>
      <c r="AL258" s="653"/>
      <c r="AM258" s="635"/>
      <c r="AN258" s="653"/>
      <c r="AO258" s="653"/>
      <c r="AP258" s="648"/>
      <c r="AQ258" s="646"/>
      <c r="AR258" s="646"/>
      <c r="AS258" s="646"/>
      <c r="AT258" s="690"/>
      <c r="AU258" s="629"/>
    </row>
    <row r="259" spans="1:47" ht="45" customHeight="1" x14ac:dyDescent="0.25">
      <c r="A259" s="638"/>
      <c r="B259" s="657"/>
      <c r="C259" s="633"/>
      <c r="D259" s="55" t="s">
        <v>7</v>
      </c>
      <c r="E259" s="128"/>
      <c r="F259" s="126"/>
      <c r="G259" s="126"/>
      <c r="H259" s="126"/>
      <c r="I259" s="126"/>
      <c r="J259" s="126"/>
      <c r="K259" s="126"/>
      <c r="L259" s="126"/>
      <c r="M259" s="129"/>
      <c r="N259" s="129"/>
      <c r="O259" s="129"/>
      <c r="P259" s="129"/>
      <c r="Q259" s="129"/>
      <c r="R259" s="86"/>
      <c r="S259" s="693"/>
      <c r="T259" s="77"/>
      <c r="U259" s="77"/>
      <c r="V259" s="77"/>
      <c r="W259" s="77"/>
      <c r="X259" s="77"/>
      <c r="Y259" s="77"/>
      <c r="Z259" s="77"/>
      <c r="AA259" s="87"/>
      <c r="AB259" s="246"/>
      <c r="AC259" s="38"/>
      <c r="AD259" s="41"/>
      <c r="AE259" s="42"/>
      <c r="AF259" s="696"/>
      <c r="AG259" s="680"/>
      <c r="AH259" s="653"/>
      <c r="AI259" s="653"/>
      <c r="AJ259" s="653"/>
      <c r="AK259" s="653"/>
      <c r="AL259" s="653"/>
      <c r="AM259" s="635"/>
      <c r="AN259" s="653"/>
      <c r="AO259" s="653"/>
      <c r="AP259" s="648"/>
      <c r="AQ259" s="646"/>
      <c r="AR259" s="646"/>
      <c r="AS259" s="646"/>
      <c r="AT259" s="690"/>
      <c r="AU259" s="629"/>
    </row>
    <row r="260" spans="1:47" ht="45" customHeight="1" x14ac:dyDescent="0.25">
      <c r="A260" s="638"/>
      <c r="B260" s="657"/>
      <c r="C260" s="633"/>
      <c r="D260" s="57" t="s">
        <v>97</v>
      </c>
      <c r="E260" s="128"/>
      <c r="F260" s="126"/>
      <c r="G260" s="126"/>
      <c r="H260" s="126"/>
      <c r="I260" s="126"/>
      <c r="J260" s="126"/>
      <c r="K260" s="126"/>
      <c r="L260" s="126"/>
      <c r="M260" s="129"/>
      <c r="N260" s="129"/>
      <c r="O260" s="129"/>
      <c r="P260" s="129"/>
      <c r="Q260" s="129"/>
      <c r="R260" s="86"/>
      <c r="S260" s="693"/>
      <c r="T260" s="77"/>
      <c r="U260" s="77"/>
      <c r="V260" s="77"/>
      <c r="W260" s="77"/>
      <c r="X260" s="77"/>
      <c r="Y260" s="77"/>
      <c r="Z260" s="77"/>
      <c r="AA260" s="87"/>
      <c r="AB260" s="246"/>
      <c r="AC260" s="38"/>
      <c r="AD260" s="41"/>
      <c r="AE260" s="42"/>
      <c r="AF260" s="696"/>
      <c r="AG260" s="680"/>
      <c r="AH260" s="653"/>
      <c r="AI260" s="653"/>
      <c r="AJ260" s="653"/>
      <c r="AK260" s="653"/>
      <c r="AL260" s="653"/>
      <c r="AM260" s="635"/>
      <c r="AN260" s="653"/>
      <c r="AO260" s="653"/>
      <c r="AP260" s="648"/>
      <c r="AQ260" s="646"/>
      <c r="AR260" s="646"/>
      <c r="AS260" s="646"/>
      <c r="AT260" s="690"/>
      <c r="AU260" s="629"/>
    </row>
    <row r="261" spans="1:47" ht="45" customHeight="1" thickBot="1" x14ac:dyDescent="0.3">
      <c r="A261" s="638"/>
      <c r="B261" s="657"/>
      <c r="C261" s="633"/>
      <c r="D261" s="56" t="s">
        <v>100</v>
      </c>
      <c r="E261" s="128"/>
      <c r="F261" s="126"/>
      <c r="G261" s="126"/>
      <c r="H261" s="126"/>
      <c r="I261" s="126"/>
      <c r="J261" s="126"/>
      <c r="K261" s="126"/>
      <c r="L261" s="126"/>
      <c r="M261" s="129"/>
      <c r="N261" s="129"/>
      <c r="O261" s="129"/>
      <c r="P261" s="129"/>
      <c r="Q261" s="129"/>
      <c r="R261" s="86"/>
      <c r="S261" s="693"/>
      <c r="T261" s="77"/>
      <c r="U261" s="77"/>
      <c r="V261" s="77"/>
      <c r="W261" s="77"/>
      <c r="X261" s="77"/>
      <c r="Y261" s="77"/>
      <c r="Z261" s="77"/>
      <c r="AA261" s="87"/>
      <c r="AB261" s="246"/>
      <c r="AC261" s="38"/>
      <c r="AD261" s="41"/>
      <c r="AE261" s="42"/>
      <c r="AF261" s="696"/>
      <c r="AG261" s="681"/>
      <c r="AH261" s="634"/>
      <c r="AI261" s="634"/>
      <c r="AJ261" s="634"/>
      <c r="AK261" s="634"/>
      <c r="AL261" s="634"/>
      <c r="AM261" s="635"/>
      <c r="AN261" s="634"/>
      <c r="AO261" s="634"/>
      <c r="AP261" s="648"/>
      <c r="AQ261" s="647"/>
      <c r="AR261" s="647"/>
      <c r="AS261" s="647"/>
      <c r="AT261" s="691"/>
      <c r="AU261" s="629"/>
    </row>
    <row r="262" spans="1:47" ht="45" customHeight="1" x14ac:dyDescent="0.25">
      <c r="A262" s="638"/>
      <c r="B262" s="657"/>
      <c r="C262" s="633" t="s">
        <v>234</v>
      </c>
      <c r="D262" s="54" t="s">
        <v>95</v>
      </c>
      <c r="E262" s="128"/>
      <c r="F262" s="126"/>
      <c r="G262" s="126"/>
      <c r="H262" s="126"/>
      <c r="I262" s="126"/>
      <c r="J262" s="126"/>
      <c r="K262" s="126"/>
      <c r="L262" s="126"/>
      <c r="M262" s="129"/>
      <c r="N262" s="129"/>
      <c r="O262" s="129">
        <v>18</v>
      </c>
      <c r="P262" s="129"/>
      <c r="Q262" s="129"/>
      <c r="R262" s="86"/>
      <c r="S262" s="693"/>
      <c r="T262" s="77"/>
      <c r="U262" s="77"/>
      <c r="V262" s="77"/>
      <c r="W262" s="77"/>
      <c r="X262" s="77"/>
      <c r="Y262" s="77"/>
      <c r="Z262" s="77"/>
      <c r="AA262" s="87"/>
      <c r="AB262" s="250"/>
      <c r="AC262" s="38"/>
      <c r="AD262" s="41"/>
      <c r="AE262" s="42"/>
      <c r="AF262" s="696"/>
      <c r="AG262" s="643" t="s">
        <v>235</v>
      </c>
      <c r="AH262" s="652" t="s">
        <v>225</v>
      </c>
      <c r="AI262" s="652" t="s">
        <v>225</v>
      </c>
      <c r="AJ262" s="652" t="s">
        <v>225</v>
      </c>
      <c r="AK262" s="652" t="s">
        <v>226</v>
      </c>
      <c r="AL262" s="652" t="s">
        <v>241</v>
      </c>
      <c r="AM262" s="635" t="s">
        <v>227</v>
      </c>
      <c r="AN262" s="688">
        <v>3679380</v>
      </c>
      <c r="AO262" s="688">
        <v>4036395</v>
      </c>
      <c r="AP262" s="648" t="s">
        <v>228</v>
      </c>
      <c r="AQ262" s="645" t="s">
        <v>228</v>
      </c>
      <c r="AR262" s="645" t="s">
        <v>228</v>
      </c>
      <c r="AS262" s="645" t="s">
        <v>228</v>
      </c>
      <c r="AT262" s="628">
        <v>7269302</v>
      </c>
      <c r="AU262" s="629"/>
    </row>
    <row r="263" spans="1:47" ht="45" customHeight="1" x14ac:dyDescent="0.25">
      <c r="A263" s="638"/>
      <c r="B263" s="657"/>
      <c r="C263" s="633"/>
      <c r="D263" s="55" t="s">
        <v>6</v>
      </c>
      <c r="E263" s="128"/>
      <c r="F263" s="126"/>
      <c r="G263" s="126"/>
      <c r="H263" s="126"/>
      <c r="I263" s="126"/>
      <c r="J263" s="126"/>
      <c r="K263" s="126"/>
      <c r="L263" s="126"/>
      <c r="M263" s="129"/>
      <c r="N263" s="129"/>
      <c r="O263" s="129">
        <v>128595600</v>
      </c>
      <c r="P263" s="129"/>
      <c r="Q263" s="129"/>
      <c r="R263" s="86"/>
      <c r="S263" s="693"/>
      <c r="T263" s="77"/>
      <c r="U263" s="77"/>
      <c r="V263" s="77"/>
      <c r="W263" s="77"/>
      <c r="X263" s="77"/>
      <c r="Y263" s="77"/>
      <c r="Z263" s="77"/>
      <c r="AA263" s="87"/>
      <c r="AB263" s="246"/>
      <c r="AC263" s="38"/>
      <c r="AD263" s="41"/>
      <c r="AE263" s="42"/>
      <c r="AF263" s="696"/>
      <c r="AG263" s="643"/>
      <c r="AH263" s="653"/>
      <c r="AI263" s="653"/>
      <c r="AJ263" s="653"/>
      <c r="AK263" s="653"/>
      <c r="AL263" s="653"/>
      <c r="AM263" s="635"/>
      <c r="AN263" s="672"/>
      <c r="AO263" s="672"/>
      <c r="AP263" s="648"/>
      <c r="AQ263" s="646"/>
      <c r="AR263" s="646"/>
      <c r="AS263" s="646"/>
      <c r="AT263" s="628"/>
      <c r="AU263" s="629"/>
    </row>
    <row r="264" spans="1:47" ht="45" customHeight="1" x14ac:dyDescent="0.25">
      <c r="A264" s="638"/>
      <c r="B264" s="657"/>
      <c r="C264" s="633"/>
      <c r="D264" s="57" t="s">
        <v>96</v>
      </c>
      <c r="E264" s="128"/>
      <c r="F264" s="126"/>
      <c r="G264" s="126"/>
      <c r="H264" s="126"/>
      <c r="I264" s="126"/>
      <c r="J264" s="126"/>
      <c r="K264" s="126"/>
      <c r="L264" s="126"/>
      <c r="M264" s="129"/>
      <c r="N264" s="129"/>
      <c r="O264" s="129"/>
      <c r="P264" s="129"/>
      <c r="Q264" s="129"/>
      <c r="R264" s="86"/>
      <c r="S264" s="693"/>
      <c r="T264" s="77"/>
      <c r="U264" s="77"/>
      <c r="V264" s="77"/>
      <c r="W264" s="77"/>
      <c r="X264" s="77"/>
      <c r="Y264" s="77"/>
      <c r="Z264" s="77"/>
      <c r="AA264" s="87"/>
      <c r="AB264" s="246"/>
      <c r="AC264" s="38"/>
      <c r="AD264" s="41"/>
      <c r="AE264" s="42"/>
      <c r="AF264" s="696"/>
      <c r="AG264" s="643"/>
      <c r="AH264" s="653"/>
      <c r="AI264" s="653"/>
      <c r="AJ264" s="653"/>
      <c r="AK264" s="653"/>
      <c r="AL264" s="653"/>
      <c r="AM264" s="635"/>
      <c r="AN264" s="672"/>
      <c r="AO264" s="672"/>
      <c r="AP264" s="648"/>
      <c r="AQ264" s="646"/>
      <c r="AR264" s="646"/>
      <c r="AS264" s="646"/>
      <c r="AT264" s="628"/>
      <c r="AU264" s="629"/>
    </row>
    <row r="265" spans="1:47" ht="45" customHeight="1" x14ac:dyDescent="0.25">
      <c r="A265" s="638"/>
      <c r="B265" s="657"/>
      <c r="C265" s="633"/>
      <c r="D265" s="55" t="s">
        <v>7</v>
      </c>
      <c r="E265" s="128"/>
      <c r="F265" s="126"/>
      <c r="G265" s="126"/>
      <c r="H265" s="126"/>
      <c r="I265" s="126"/>
      <c r="J265" s="126"/>
      <c r="K265" s="126"/>
      <c r="L265" s="126"/>
      <c r="M265" s="129"/>
      <c r="N265" s="129"/>
      <c r="O265" s="129"/>
      <c r="P265" s="129"/>
      <c r="Q265" s="129"/>
      <c r="R265" s="86"/>
      <c r="S265" s="693"/>
      <c r="T265" s="77"/>
      <c r="U265" s="77"/>
      <c r="V265" s="77"/>
      <c r="W265" s="77"/>
      <c r="X265" s="77"/>
      <c r="Y265" s="77"/>
      <c r="Z265" s="77"/>
      <c r="AA265" s="87"/>
      <c r="AB265" s="246"/>
      <c r="AC265" s="38"/>
      <c r="AD265" s="41"/>
      <c r="AE265" s="42"/>
      <c r="AF265" s="696"/>
      <c r="AG265" s="643"/>
      <c r="AH265" s="653"/>
      <c r="AI265" s="653"/>
      <c r="AJ265" s="653"/>
      <c r="AK265" s="653"/>
      <c r="AL265" s="653"/>
      <c r="AM265" s="635"/>
      <c r="AN265" s="672"/>
      <c r="AO265" s="672"/>
      <c r="AP265" s="648"/>
      <c r="AQ265" s="646"/>
      <c r="AR265" s="646"/>
      <c r="AS265" s="646"/>
      <c r="AT265" s="628"/>
      <c r="AU265" s="629"/>
    </row>
    <row r="266" spans="1:47" ht="45" customHeight="1" x14ac:dyDescent="0.25">
      <c r="A266" s="638"/>
      <c r="B266" s="657"/>
      <c r="C266" s="633"/>
      <c r="D266" s="57" t="s">
        <v>97</v>
      </c>
      <c r="E266" s="128"/>
      <c r="F266" s="126"/>
      <c r="G266" s="126"/>
      <c r="H266" s="126"/>
      <c r="I266" s="126"/>
      <c r="J266" s="126"/>
      <c r="K266" s="126"/>
      <c r="L266" s="126"/>
      <c r="M266" s="129"/>
      <c r="N266" s="129"/>
      <c r="O266" s="129">
        <v>18</v>
      </c>
      <c r="P266" s="129"/>
      <c r="Q266" s="129"/>
      <c r="R266" s="86"/>
      <c r="S266" s="693"/>
      <c r="T266" s="77"/>
      <c r="U266" s="77"/>
      <c r="V266" s="77"/>
      <c r="W266" s="77"/>
      <c r="X266" s="77"/>
      <c r="Y266" s="77"/>
      <c r="Z266" s="77"/>
      <c r="AA266" s="87"/>
      <c r="AB266" s="246"/>
      <c r="AC266" s="38"/>
      <c r="AD266" s="41"/>
      <c r="AE266" s="42"/>
      <c r="AF266" s="696"/>
      <c r="AG266" s="643"/>
      <c r="AH266" s="653"/>
      <c r="AI266" s="653"/>
      <c r="AJ266" s="653"/>
      <c r="AK266" s="653"/>
      <c r="AL266" s="653"/>
      <c r="AM266" s="635"/>
      <c r="AN266" s="672"/>
      <c r="AO266" s="672"/>
      <c r="AP266" s="648"/>
      <c r="AQ266" s="646"/>
      <c r="AR266" s="646"/>
      <c r="AS266" s="646"/>
      <c r="AT266" s="628"/>
      <c r="AU266" s="629"/>
    </row>
    <row r="267" spans="1:47" ht="45" customHeight="1" thickBot="1" x14ac:dyDescent="0.3">
      <c r="A267" s="638"/>
      <c r="B267" s="657"/>
      <c r="C267" s="633"/>
      <c r="D267" s="56" t="s">
        <v>100</v>
      </c>
      <c r="E267" s="128"/>
      <c r="F267" s="126"/>
      <c r="G267" s="126"/>
      <c r="H267" s="126"/>
      <c r="I267" s="126"/>
      <c r="J267" s="126"/>
      <c r="K267" s="126"/>
      <c r="L267" s="126"/>
      <c r="M267" s="129"/>
      <c r="N267" s="129"/>
      <c r="O267" s="129">
        <v>128595600</v>
      </c>
      <c r="P267" s="129"/>
      <c r="Q267" s="129"/>
      <c r="R267" s="86"/>
      <c r="S267" s="693"/>
      <c r="T267" s="77"/>
      <c r="U267" s="77"/>
      <c r="V267" s="77"/>
      <c r="W267" s="77"/>
      <c r="X267" s="77"/>
      <c r="Y267" s="77"/>
      <c r="Z267" s="77"/>
      <c r="AA267" s="87"/>
      <c r="AB267" s="246"/>
      <c r="AC267" s="38"/>
      <c r="AD267" s="41"/>
      <c r="AE267" s="42"/>
      <c r="AF267" s="696"/>
      <c r="AG267" s="643"/>
      <c r="AH267" s="634"/>
      <c r="AI267" s="634"/>
      <c r="AJ267" s="634"/>
      <c r="AK267" s="634"/>
      <c r="AL267" s="634"/>
      <c r="AM267" s="635"/>
      <c r="AN267" s="674"/>
      <c r="AO267" s="674"/>
      <c r="AP267" s="648"/>
      <c r="AQ267" s="647"/>
      <c r="AR267" s="647"/>
      <c r="AS267" s="647"/>
      <c r="AT267" s="628"/>
      <c r="AU267" s="629"/>
    </row>
    <row r="268" spans="1:47" ht="45" customHeight="1" x14ac:dyDescent="0.25">
      <c r="A268" s="638"/>
      <c r="B268" s="657"/>
      <c r="C268" s="633" t="s">
        <v>236</v>
      </c>
      <c r="D268" s="54" t="s">
        <v>95</v>
      </c>
      <c r="E268" s="128"/>
      <c r="F268" s="126"/>
      <c r="G268" s="126"/>
      <c r="H268" s="126"/>
      <c r="I268" s="126"/>
      <c r="J268" s="126"/>
      <c r="K268" s="126"/>
      <c r="L268" s="126"/>
      <c r="M268" s="129"/>
      <c r="N268" s="129"/>
      <c r="O268" s="129">
        <v>20</v>
      </c>
      <c r="P268" s="129"/>
      <c r="Q268" s="129"/>
      <c r="R268" s="86"/>
      <c r="S268" s="693"/>
      <c r="T268" s="77"/>
      <c r="U268" s="77"/>
      <c r="V268" s="77"/>
      <c r="W268" s="77"/>
      <c r="X268" s="77"/>
      <c r="Y268" s="77"/>
      <c r="Z268" s="77"/>
      <c r="AA268" s="87"/>
      <c r="AB268" s="250">
        <v>2</v>
      </c>
      <c r="AC268" s="38"/>
      <c r="AD268" s="41"/>
      <c r="AE268" s="42"/>
      <c r="AF268" s="696"/>
      <c r="AG268" s="643" t="s">
        <v>235</v>
      </c>
      <c r="AH268" s="633" t="s">
        <v>225</v>
      </c>
      <c r="AI268" s="633" t="s">
        <v>237</v>
      </c>
      <c r="AJ268" s="633" t="s">
        <v>238</v>
      </c>
      <c r="AK268" s="633" t="s">
        <v>226</v>
      </c>
      <c r="AL268" s="652" t="s">
        <v>241</v>
      </c>
      <c r="AM268" s="635" t="s">
        <v>227</v>
      </c>
      <c r="AN268" s="688">
        <v>3679380</v>
      </c>
      <c r="AO268" s="688">
        <v>4036395</v>
      </c>
      <c r="AP268" s="627" t="s">
        <v>228</v>
      </c>
      <c r="AQ268" s="627" t="s">
        <v>228</v>
      </c>
      <c r="AR268" s="627" t="s">
        <v>228</v>
      </c>
      <c r="AS268" s="627" t="s">
        <v>228</v>
      </c>
      <c r="AT268" s="628">
        <v>7715778</v>
      </c>
      <c r="AU268" s="629"/>
    </row>
    <row r="269" spans="1:47" ht="45" customHeight="1" x14ac:dyDescent="0.25">
      <c r="A269" s="638"/>
      <c r="B269" s="657"/>
      <c r="C269" s="633"/>
      <c r="D269" s="55" t="s">
        <v>6</v>
      </c>
      <c r="E269" s="128"/>
      <c r="F269" s="126"/>
      <c r="G269" s="126"/>
      <c r="H269" s="126"/>
      <c r="I269" s="126"/>
      <c r="J269" s="126"/>
      <c r="K269" s="126"/>
      <c r="L269" s="126"/>
      <c r="M269" s="129"/>
      <c r="N269" s="129"/>
      <c r="O269" s="129">
        <v>142884000</v>
      </c>
      <c r="P269" s="129"/>
      <c r="Q269" s="129"/>
      <c r="R269" s="86"/>
      <c r="S269" s="693"/>
      <c r="T269" s="77"/>
      <c r="U269" s="77"/>
      <c r="V269" s="77"/>
      <c r="W269" s="77"/>
      <c r="X269" s="77"/>
      <c r="Y269" s="77"/>
      <c r="Z269" s="77"/>
      <c r="AA269" s="87"/>
      <c r="AB269" s="129">
        <v>71774000</v>
      </c>
      <c r="AC269" s="38"/>
      <c r="AD269" s="41"/>
      <c r="AE269" s="42"/>
      <c r="AF269" s="696"/>
      <c r="AG269" s="643"/>
      <c r="AH269" s="633"/>
      <c r="AI269" s="633"/>
      <c r="AJ269" s="633"/>
      <c r="AK269" s="633"/>
      <c r="AL269" s="653"/>
      <c r="AM269" s="635"/>
      <c r="AN269" s="672"/>
      <c r="AO269" s="672"/>
      <c r="AP269" s="627"/>
      <c r="AQ269" s="627"/>
      <c r="AR269" s="627"/>
      <c r="AS269" s="627"/>
      <c r="AT269" s="628"/>
      <c r="AU269" s="629"/>
    </row>
    <row r="270" spans="1:47" ht="45" customHeight="1" x14ac:dyDescent="0.25">
      <c r="A270" s="638"/>
      <c r="B270" s="657"/>
      <c r="C270" s="633"/>
      <c r="D270" s="57" t="s">
        <v>96</v>
      </c>
      <c r="E270" s="128"/>
      <c r="F270" s="126"/>
      <c r="G270" s="126"/>
      <c r="H270" s="126"/>
      <c r="I270" s="126"/>
      <c r="J270" s="126"/>
      <c r="K270" s="126"/>
      <c r="L270" s="126"/>
      <c r="M270" s="129"/>
      <c r="N270" s="129"/>
      <c r="O270" s="129"/>
      <c r="P270" s="129"/>
      <c r="Q270" s="129"/>
      <c r="R270" s="86"/>
      <c r="S270" s="693"/>
      <c r="T270" s="77"/>
      <c r="U270" s="77"/>
      <c r="V270" s="77"/>
      <c r="W270" s="77"/>
      <c r="X270" s="77"/>
      <c r="Y270" s="77"/>
      <c r="Z270" s="77"/>
      <c r="AA270" s="87"/>
      <c r="AB270" s="246"/>
      <c r="AC270" s="38"/>
      <c r="AD270" s="41"/>
      <c r="AE270" s="42"/>
      <c r="AF270" s="696"/>
      <c r="AG270" s="643"/>
      <c r="AH270" s="633"/>
      <c r="AI270" s="633"/>
      <c r="AJ270" s="633"/>
      <c r="AK270" s="633"/>
      <c r="AL270" s="653"/>
      <c r="AM270" s="635"/>
      <c r="AN270" s="672"/>
      <c r="AO270" s="672"/>
      <c r="AP270" s="627"/>
      <c r="AQ270" s="627"/>
      <c r="AR270" s="627"/>
      <c r="AS270" s="627"/>
      <c r="AT270" s="628"/>
      <c r="AU270" s="629"/>
    </row>
    <row r="271" spans="1:47" ht="45" customHeight="1" x14ac:dyDescent="0.25">
      <c r="A271" s="638"/>
      <c r="B271" s="657"/>
      <c r="C271" s="633"/>
      <c r="D271" s="55" t="s">
        <v>7</v>
      </c>
      <c r="E271" s="128"/>
      <c r="F271" s="126"/>
      <c r="G271" s="126"/>
      <c r="H271" s="126"/>
      <c r="I271" s="126"/>
      <c r="J271" s="126"/>
      <c r="K271" s="126"/>
      <c r="L271" s="126"/>
      <c r="M271" s="129"/>
      <c r="N271" s="129"/>
      <c r="O271" s="129"/>
      <c r="P271" s="129"/>
      <c r="Q271" s="129"/>
      <c r="R271" s="86"/>
      <c r="S271" s="693"/>
      <c r="T271" s="77"/>
      <c r="U271" s="77"/>
      <c r="V271" s="77"/>
      <c r="W271" s="77"/>
      <c r="X271" s="77"/>
      <c r="Y271" s="77"/>
      <c r="Z271" s="77"/>
      <c r="AA271" s="87"/>
      <c r="AB271" s="246"/>
      <c r="AC271" s="38"/>
      <c r="AD271" s="41"/>
      <c r="AE271" s="42"/>
      <c r="AF271" s="696"/>
      <c r="AG271" s="643"/>
      <c r="AH271" s="633"/>
      <c r="AI271" s="633"/>
      <c r="AJ271" s="633"/>
      <c r="AK271" s="633"/>
      <c r="AL271" s="653"/>
      <c r="AM271" s="635"/>
      <c r="AN271" s="672"/>
      <c r="AO271" s="672"/>
      <c r="AP271" s="627"/>
      <c r="AQ271" s="627"/>
      <c r="AR271" s="627"/>
      <c r="AS271" s="627"/>
      <c r="AT271" s="628"/>
      <c r="AU271" s="629"/>
    </row>
    <row r="272" spans="1:47" ht="45" customHeight="1" x14ac:dyDescent="0.25">
      <c r="A272" s="638"/>
      <c r="B272" s="657"/>
      <c r="C272" s="633"/>
      <c r="D272" s="57" t="s">
        <v>97</v>
      </c>
      <c r="E272" s="128"/>
      <c r="F272" s="126"/>
      <c r="G272" s="126"/>
      <c r="H272" s="126"/>
      <c r="I272" s="126"/>
      <c r="J272" s="126"/>
      <c r="K272" s="126"/>
      <c r="L272" s="126"/>
      <c r="M272" s="129"/>
      <c r="N272" s="129"/>
      <c r="O272" s="129">
        <v>20</v>
      </c>
      <c r="P272" s="129"/>
      <c r="Q272" s="129"/>
      <c r="R272" s="86"/>
      <c r="S272" s="693"/>
      <c r="T272" s="77"/>
      <c r="U272" s="77"/>
      <c r="V272" s="77"/>
      <c r="W272" s="77"/>
      <c r="X272" s="77"/>
      <c r="Y272" s="77"/>
      <c r="Z272" s="77"/>
      <c r="AA272" s="87"/>
      <c r="AB272" s="129">
        <v>2</v>
      </c>
      <c r="AC272" s="38"/>
      <c r="AD272" s="41"/>
      <c r="AE272" s="42"/>
      <c r="AF272" s="696"/>
      <c r="AG272" s="643"/>
      <c r="AH272" s="633"/>
      <c r="AI272" s="633"/>
      <c r="AJ272" s="633"/>
      <c r="AK272" s="633"/>
      <c r="AL272" s="653"/>
      <c r="AM272" s="635"/>
      <c r="AN272" s="672"/>
      <c r="AO272" s="672"/>
      <c r="AP272" s="627"/>
      <c r="AQ272" s="627"/>
      <c r="AR272" s="627"/>
      <c r="AS272" s="627"/>
      <c r="AT272" s="628"/>
      <c r="AU272" s="629"/>
    </row>
    <row r="273" spans="1:47" ht="45" customHeight="1" thickBot="1" x14ac:dyDescent="0.3">
      <c r="A273" s="639"/>
      <c r="B273" s="658"/>
      <c r="C273" s="633"/>
      <c r="D273" s="56" t="s">
        <v>100</v>
      </c>
      <c r="E273" s="128"/>
      <c r="F273" s="126"/>
      <c r="G273" s="126"/>
      <c r="H273" s="126"/>
      <c r="I273" s="126"/>
      <c r="J273" s="126"/>
      <c r="K273" s="126"/>
      <c r="L273" s="126"/>
      <c r="M273" s="129"/>
      <c r="N273" s="129"/>
      <c r="O273" s="129">
        <v>142884000</v>
      </c>
      <c r="P273" s="129"/>
      <c r="Q273" s="129"/>
      <c r="R273" s="86"/>
      <c r="S273" s="694"/>
      <c r="T273" s="77"/>
      <c r="U273" s="77"/>
      <c r="V273" s="77"/>
      <c r="W273" s="77"/>
      <c r="X273" s="77"/>
      <c r="Y273" s="77"/>
      <c r="Z273" s="77"/>
      <c r="AA273" s="87"/>
      <c r="AB273" s="129">
        <v>71774000</v>
      </c>
      <c r="AC273" s="38"/>
      <c r="AD273" s="41"/>
      <c r="AE273" s="42"/>
      <c r="AF273" s="697"/>
      <c r="AG273" s="643"/>
      <c r="AH273" s="633"/>
      <c r="AI273" s="633"/>
      <c r="AJ273" s="633"/>
      <c r="AK273" s="633"/>
      <c r="AL273" s="634"/>
      <c r="AM273" s="635"/>
      <c r="AN273" s="674"/>
      <c r="AO273" s="674"/>
      <c r="AP273" s="627"/>
      <c r="AQ273" s="627"/>
      <c r="AR273" s="627"/>
      <c r="AS273" s="627"/>
      <c r="AT273" s="628"/>
      <c r="AU273" s="629"/>
    </row>
    <row r="274" spans="1:47" ht="45" customHeight="1" x14ac:dyDescent="0.25">
      <c r="A274" s="637">
        <v>3</v>
      </c>
      <c r="B274" s="656" t="s">
        <v>194</v>
      </c>
      <c r="C274" s="633" t="s">
        <v>239</v>
      </c>
      <c r="D274" s="54" t="s">
        <v>95</v>
      </c>
      <c r="E274" s="139">
        <f>+[2]INVERSIÓN!H22</f>
        <v>2500</v>
      </c>
      <c r="F274" s="140">
        <f>+[2]INVERSIÓN!I22</f>
        <v>2500</v>
      </c>
      <c r="G274" s="122"/>
      <c r="H274" s="122"/>
      <c r="I274" s="122"/>
      <c r="J274" s="122"/>
      <c r="K274" s="122"/>
      <c r="L274" s="122"/>
      <c r="M274" s="123">
        <f>+F274</f>
        <v>2500</v>
      </c>
      <c r="N274" s="124">
        <f>+[2]INVERSIÓN!K22</f>
        <v>2500</v>
      </c>
      <c r="O274" s="123">
        <v>2500</v>
      </c>
      <c r="P274" s="123"/>
      <c r="Q274" s="123"/>
      <c r="R274" s="243"/>
      <c r="S274" s="78"/>
      <c r="T274" s="78"/>
      <c r="U274" s="78"/>
      <c r="V274" s="78"/>
      <c r="W274" s="78"/>
      <c r="X274" s="78"/>
      <c r="Y274" s="78"/>
      <c r="Z274" s="78">
        <f>+[2]INVERSIÓN!J22</f>
        <v>0</v>
      </c>
      <c r="AA274" s="78">
        <f>+[2]INVERSIÓN!DX22</f>
        <v>741</v>
      </c>
      <c r="AB274" s="251">
        <v>1257</v>
      </c>
      <c r="AC274" s="38"/>
      <c r="AD274" s="39"/>
      <c r="AE274" s="40"/>
      <c r="AF274" s="232"/>
      <c r="AG274" s="643" t="s">
        <v>235</v>
      </c>
      <c r="AH274" s="633" t="s">
        <v>225</v>
      </c>
      <c r="AI274" s="633" t="s">
        <v>237</v>
      </c>
      <c r="AJ274" s="633" t="s">
        <v>238</v>
      </c>
      <c r="AK274" s="633" t="s">
        <v>226</v>
      </c>
      <c r="AL274" s="652" t="s">
        <v>241</v>
      </c>
      <c r="AM274" s="635" t="s">
        <v>240</v>
      </c>
      <c r="AN274" s="688">
        <v>3679380</v>
      </c>
      <c r="AO274" s="688">
        <v>4036395</v>
      </c>
      <c r="AP274" s="627" t="s">
        <v>228</v>
      </c>
      <c r="AQ274" s="627" t="s">
        <v>228</v>
      </c>
      <c r="AR274" s="627" t="s">
        <v>228</v>
      </c>
      <c r="AS274" s="627" t="s">
        <v>228</v>
      </c>
      <c r="AT274" s="628">
        <v>7715777</v>
      </c>
      <c r="AU274" s="629"/>
    </row>
    <row r="275" spans="1:47" ht="45" customHeight="1" x14ac:dyDescent="0.25">
      <c r="A275" s="638"/>
      <c r="B275" s="657"/>
      <c r="C275" s="633"/>
      <c r="D275" s="55" t="s">
        <v>6</v>
      </c>
      <c r="E275" s="139">
        <f>+[2]INVERSIÓN!H23</f>
        <v>24546000</v>
      </c>
      <c r="F275" s="140">
        <f>+[2]INVERSIÓN!I23</f>
        <v>24546000</v>
      </c>
      <c r="G275" s="125"/>
      <c r="H275" s="125"/>
      <c r="I275" s="125"/>
      <c r="J275" s="125"/>
      <c r="K275" s="125"/>
      <c r="L275" s="125"/>
      <c r="M275" s="123">
        <f t="shared" ref="M275:M279" si="2">+F275</f>
        <v>24546000</v>
      </c>
      <c r="N275" s="124">
        <f>+[2]INVERSIÓN!K23</f>
        <v>24546000</v>
      </c>
      <c r="O275" s="123">
        <v>24546000</v>
      </c>
      <c r="P275" s="244"/>
      <c r="Q275" s="244"/>
      <c r="R275" s="140"/>
      <c r="S275" s="245"/>
      <c r="T275" s="245"/>
      <c r="U275" s="245"/>
      <c r="V275" s="245"/>
      <c r="W275" s="245"/>
      <c r="X275" s="245"/>
      <c r="Y275" s="245"/>
      <c r="Z275" s="78">
        <f>+[2]INVERSIÓN!J23</f>
        <v>0</v>
      </c>
      <c r="AA275" s="78">
        <f>+[2]INVERSIÓN!DX23</f>
        <v>10624000</v>
      </c>
      <c r="AB275" s="251">
        <v>10624000</v>
      </c>
      <c r="AC275" s="41"/>
      <c r="AD275" s="41"/>
      <c r="AE275" s="35"/>
      <c r="AF275" s="233"/>
      <c r="AG275" s="643"/>
      <c r="AH275" s="633"/>
      <c r="AI275" s="633"/>
      <c r="AJ275" s="633"/>
      <c r="AK275" s="633"/>
      <c r="AL275" s="653"/>
      <c r="AM275" s="635"/>
      <c r="AN275" s="672"/>
      <c r="AO275" s="672"/>
      <c r="AP275" s="627"/>
      <c r="AQ275" s="627"/>
      <c r="AR275" s="627"/>
      <c r="AS275" s="627"/>
      <c r="AT275" s="628"/>
      <c r="AU275" s="629"/>
    </row>
    <row r="276" spans="1:47" ht="45" customHeight="1" x14ac:dyDescent="0.25">
      <c r="A276" s="638"/>
      <c r="B276" s="657"/>
      <c r="C276" s="633"/>
      <c r="D276" s="57" t="s">
        <v>96</v>
      </c>
      <c r="E276" s="139" t="e">
        <f>+[2]INVERSIÓN!H24</f>
        <v>#REF!</v>
      </c>
      <c r="F276" s="140" t="e">
        <f>+[2]INVERSIÓN!I24</f>
        <v>#REF!</v>
      </c>
      <c r="G276" s="126"/>
      <c r="H276" s="126"/>
      <c r="I276" s="126"/>
      <c r="J276" s="126"/>
      <c r="K276" s="126"/>
      <c r="L276" s="126"/>
      <c r="M276" s="123" t="e">
        <f t="shared" si="2"/>
        <v>#REF!</v>
      </c>
      <c r="N276" s="124" t="e">
        <f>+[2]INVERSIÓN!K24</f>
        <v>#REF!</v>
      </c>
      <c r="O276" s="123">
        <v>0</v>
      </c>
      <c r="P276" s="129"/>
      <c r="Q276" s="129"/>
      <c r="R276" s="86"/>
      <c r="S276" s="77"/>
      <c r="T276" s="77"/>
      <c r="U276" s="77"/>
      <c r="V276" s="77"/>
      <c r="W276" s="77"/>
      <c r="X276" s="77"/>
      <c r="Y276" s="77"/>
      <c r="Z276" s="78" t="e">
        <f>+[2]INVERSIÓN!J24</f>
        <v>#REF!</v>
      </c>
      <c r="AA276" s="78" t="e">
        <f>+[2]INVERSIÓN!DX24</f>
        <v>#REF!</v>
      </c>
      <c r="AB276" s="251">
        <v>0</v>
      </c>
      <c r="AC276" s="38"/>
      <c r="AD276" s="41"/>
      <c r="AE276" s="42"/>
      <c r="AF276" s="234"/>
      <c r="AG276" s="643"/>
      <c r="AH276" s="633"/>
      <c r="AI276" s="633"/>
      <c r="AJ276" s="633"/>
      <c r="AK276" s="633"/>
      <c r="AL276" s="653"/>
      <c r="AM276" s="635"/>
      <c r="AN276" s="672"/>
      <c r="AO276" s="672"/>
      <c r="AP276" s="627"/>
      <c r="AQ276" s="627"/>
      <c r="AR276" s="627"/>
      <c r="AS276" s="627"/>
      <c r="AT276" s="628"/>
      <c r="AU276" s="629"/>
    </row>
    <row r="277" spans="1:47" ht="45" customHeight="1" x14ac:dyDescent="0.25">
      <c r="A277" s="638"/>
      <c r="B277" s="657"/>
      <c r="C277" s="633"/>
      <c r="D277" s="55" t="s">
        <v>7</v>
      </c>
      <c r="E277" s="139" t="e">
        <f>+[2]INVERSIÓN!H25</f>
        <v>#REF!</v>
      </c>
      <c r="F277" s="140" t="e">
        <f>+[2]INVERSIÓN!I25</f>
        <v>#REF!</v>
      </c>
      <c r="G277" s="126"/>
      <c r="H277" s="126"/>
      <c r="I277" s="126"/>
      <c r="J277" s="126"/>
      <c r="K277" s="126"/>
      <c r="L277" s="126"/>
      <c r="M277" s="123" t="e">
        <f t="shared" si="2"/>
        <v>#REF!</v>
      </c>
      <c r="N277" s="124" t="e">
        <f>+[2]INVERSIÓN!K25</f>
        <v>#REF!</v>
      </c>
      <c r="O277" s="123">
        <v>0</v>
      </c>
      <c r="P277" s="129"/>
      <c r="Q277" s="129"/>
      <c r="R277" s="86"/>
      <c r="S277" s="77"/>
      <c r="T277" s="77"/>
      <c r="U277" s="77"/>
      <c r="V277" s="77"/>
      <c r="W277" s="77"/>
      <c r="X277" s="77"/>
      <c r="Y277" s="77"/>
      <c r="Z277" s="78" t="e">
        <f>+[2]INVERSIÓN!J25</f>
        <v>#REF!</v>
      </c>
      <c r="AA277" s="78" t="e">
        <f>+[2]INVERSIÓN!DX25</f>
        <v>#REF!</v>
      </c>
      <c r="AB277" s="251">
        <v>0</v>
      </c>
      <c r="AC277" s="38"/>
      <c r="AD277" s="41"/>
      <c r="AE277" s="42"/>
      <c r="AF277" s="234"/>
      <c r="AG277" s="643"/>
      <c r="AH277" s="633"/>
      <c r="AI277" s="633"/>
      <c r="AJ277" s="633"/>
      <c r="AK277" s="633"/>
      <c r="AL277" s="653"/>
      <c r="AM277" s="635"/>
      <c r="AN277" s="672"/>
      <c r="AO277" s="672"/>
      <c r="AP277" s="627"/>
      <c r="AQ277" s="627"/>
      <c r="AR277" s="627"/>
      <c r="AS277" s="627"/>
      <c r="AT277" s="628"/>
      <c r="AU277" s="629"/>
    </row>
    <row r="278" spans="1:47" ht="45" customHeight="1" x14ac:dyDescent="0.25">
      <c r="A278" s="638"/>
      <c r="B278" s="657"/>
      <c r="C278" s="633"/>
      <c r="D278" s="57" t="s">
        <v>97</v>
      </c>
      <c r="E278" s="139">
        <f>+[2]INVERSIÓN!H26</f>
        <v>2500</v>
      </c>
      <c r="F278" s="140">
        <f>+[2]INVERSIÓN!I26</f>
        <v>2500</v>
      </c>
      <c r="G278" s="126"/>
      <c r="H278" s="126"/>
      <c r="I278" s="126"/>
      <c r="J278" s="126"/>
      <c r="K278" s="126"/>
      <c r="L278" s="126"/>
      <c r="M278" s="123">
        <f t="shared" si="2"/>
        <v>2500</v>
      </c>
      <c r="N278" s="124">
        <f>+[2]INVERSIÓN!K26</f>
        <v>2500</v>
      </c>
      <c r="O278" s="123">
        <v>2500</v>
      </c>
      <c r="P278" s="129"/>
      <c r="Q278" s="129"/>
      <c r="R278" s="86"/>
      <c r="S278" s="77"/>
      <c r="T278" s="77"/>
      <c r="U278" s="77"/>
      <c r="V278" s="77"/>
      <c r="W278" s="77"/>
      <c r="X278" s="77"/>
      <c r="Y278" s="77"/>
      <c r="Z278" s="78">
        <f>+[2]INVERSIÓN!J26</f>
        <v>0</v>
      </c>
      <c r="AA278" s="78">
        <f>+[2]INVERSIÓN!DX26</f>
        <v>741</v>
      </c>
      <c r="AB278" s="251">
        <v>1257</v>
      </c>
      <c r="AC278" s="38"/>
      <c r="AD278" s="41"/>
      <c r="AE278" s="42"/>
      <c r="AF278" s="234"/>
      <c r="AG278" s="643"/>
      <c r="AH278" s="633"/>
      <c r="AI278" s="633"/>
      <c r="AJ278" s="633"/>
      <c r="AK278" s="633"/>
      <c r="AL278" s="653"/>
      <c r="AM278" s="635"/>
      <c r="AN278" s="672"/>
      <c r="AO278" s="672"/>
      <c r="AP278" s="627"/>
      <c r="AQ278" s="627"/>
      <c r="AR278" s="627"/>
      <c r="AS278" s="627"/>
      <c r="AT278" s="628"/>
      <c r="AU278" s="629"/>
    </row>
    <row r="279" spans="1:47" ht="45" customHeight="1" thickBot="1" x14ac:dyDescent="0.3">
      <c r="A279" s="638"/>
      <c r="B279" s="657"/>
      <c r="C279" s="633"/>
      <c r="D279" s="56" t="s">
        <v>100</v>
      </c>
      <c r="E279" s="139">
        <f>+[2]INVERSIÓN!H27</f>
        <v>24546000</v>
      </c>
      <c r="F279" s="140">
        <f>+[2]INVERSIÓN!I27</f>
        <v>24546000</v>
      </c>
      <c r="G279" s="126"/>
      <c r="H279" s="126"/>
      <c r="I279" s="126"/>
      <c r="J279" s="126"/>
      <c r="K279" s="126"/>
      <c r="L279" s="126"/>
      <c r="M279" s="123">
        <f t="shared" si="2"/>
        <v>24546000</v>
      </c>
      <c r="N279" s="124">
        <f>+[2]INVERSIÓN!K27</f>
        <v>24546000</v>
      </c>
      <c r="O279" s="123">
        <v>24546000</v>
      </c>
      <c r="P279" s="129"/>
      <c r="Q279" s="129"/>
      <c r="R279" s="86"/>
      <c r="S279" s="77"/>
      <c r="T279" s="77"/>
      <c r="U279" s="77"/>
      <c r="V279" s="77"/>
      <c r="W279" s="77"/>
      <c r="X279" s="77"/>
      <c r="Y279" s="77"/>
      <c r="Z279" s="78">
        <f>+[2]INVERSIÓN!J27</f>
        <v>0</v>
      </c>
      <c r="AA279" s="78">
        <f>+[2]INVERSIÓN!DX27</f>
        <v>10624000</v>
      </c>
      <c r="AB279" s="251">
        <v>10624000</v>
      </c>
      <c r="AC279" s="38"/>
      <c r="AD279" s="41"/>
      <c r="AE279" s="42"/>
      <c r="AF279" s="234"/>
      <c r="AG279" s="643"/>
      <c r="AH279" s="633"/>
      <c r="AI279" s="633"/>
      <c r="AJ279" s="633"/>
      <c r="AK279" s="633"/>
      <c r="AL279" s="634"/>
      <c r="AM279" s="635"/>
      <c r="AN279" s="674"/>
      <c r="AO279" s="674"/>
      <c r="AP279" s="627"/>
      <c r="AQ279" s="627"/>
      <c r="AR279" s="627"/>
      <c r="AS279" s="627"/>
      <c r="AT279" s="628"/>
      <c r="AU279" s="629"/>
    </row>
    <row r="280" spans="1:47" ht="45" customHeight="1" x14ac:dyDescent="0.25">
      <c r="A280" s="638"/>
      <c r="B280" s="657"/>
      <c r="C280" s="633" t="s">
        <v>443</v>
      </c>
      <c r="D280" s="54" t="s">
        <v>95</v>
      </c>
      <c r="E280" s="128"/>
      <c r="F280" s="126"/>
      <c r="G280" s="126"/>
      <c r="H280" s="126"/>
      <c r="I280" s="126"/>
      <c r="J280" s="126"/>
      <c r="K280" s="126"/>
      <c r="L280" s="126"/>
      <c r="M280" s="129"/>
      <c r="N280" s="129"/>
      <c r="O280" s="129"/>
      <c r="P280" s="129"/>
      <c r="Q280" s="129"/>
      <c r="R280" s="86"/>
      <c r="S280" s="77"/>
      <c r="T280" s="77"/>
      <c r="U280" s="77"/>
      <c r="V280" s="77"/>
      <c r="W280" s="77"/>
      <c r="X280" s="77"/>
      <c r="Y280" s="77"/>
      <c r="Z280" s="77"/>
      <c r="AA280" s="87"/>
      <c r="AB280" s="246"/>
      <c r="AC280" s="38"/>
      <c r="AD280" s="41"/>
      <c r="AE280" s="42"/>
      <c r="AF280" s="234"/>
      <c r="AG280" s="679" t="s">
        <v>213</v>
      </c>
      <c r="AH280" s="652" t="s">
        <v>225</v>
      </c>
      <c r="AI280" s="652" t="s">
        <v>225</v>
      </c>
      <c r="AJ280" s="652" t="s">
        <v>225</v>
      </c>
      <c r="AK280" s="652" t="s">
        <v>226</v>
      </c>
      <c r="AL280" s="652" t="s">
        <v>241</v>
      </c>
      <c r="AM280" s="635" t="s">
        <v>240</v>
      </c>
      <c r="AN280" s="652">
        <v>255912</v>
      </c>
      <c r="AO280" s="652">
        <v>300846</v>
      </c>
      <c r="AP280" s="648" t="s">
        <v>228</v>
      </c>
      <c r="AQ280" s="645" t="s">
        <v>228</v>
      </c>
      <c r="AR280" s="645" t="s">
        <v>228</v>
      </c>
      <c r="AS280" s="645" t="s">
        <v>228</v>
      </c>
      <c r="AT280" s="689">
        <v>475275</v>
      </c>
      <c r="AU280" s="629"/>
    </row>
    <row r="281" spans="1:47" ht="45" customHeight="1" x14ac:dyDescent="0.25">
      <c r="A281" s="638"/>
      <c r="B281" s="657"/>
      <c r="C281" s="633"/>
      <c r="D281" s="55" t="s">
        <v>6</v>
      </c>
      <c r="E281" s="128"/>
      <c r="F281" s="126"/>
      <c r="G281" s="126"/>
      <c r="H281" s="126"/>
      <c r="I281" s="126"/>
      <c r="J281" s="126"/>
      <c r="K281" s="126"/>
      <c r="L281" s="126"/>
      <c r="M281" s="129"/>
      <c r="N281" s="129"/>
      <c r="O281" s="129"/>
      <c r="P281" s="129"/>
      <c r="Q281" s="129"/>
      <c r="R281" s="86"/>
      <c r="S281" s="77"/>
      <c r="T281" s="77"/>
      <c r="U281" s="77"/>
      <c r="V281" s="77"/>
      <c r="W281" s="77"/>
      <c r="X281" s="77"/>
      <c r="Y281" s="77"/>
      <c r="Z281" s="77"/>
      <c r="AA281" s="87"/>
      <c r="AB281" s="246"/>
      <c r="AC281" s="38"/>
      <c r="AD281" s="41"/>
      <c r="AE281" s="42"/>
      <c r="AF281" s="234"/>
      <c r="AG281" s="680"/>
      <c r="AH281" s="653"/>
      <c r="AI281" s="653"/>
      <c r="AJ281" s="653"/>
      <c r="AK281" s="653"/>
      <c r="AL281" s="653"/>
      <c r="AM281" s="635"/>
      <c r="AN281" s="653"/>
      <c r="AO281" s="653"/>
      <c r="AP281" s="648"/>
      <c r="AQ281" s="646"/>
      <c r="AR281" s="646"/>
      <c r="AS281" s="646"/>
      <c r="AT281" s="690"/>
      <c r="AU281" s="629"/>
    </row>
    <row r="282" spans="1:47" ht="45" customHeight="1" x14ac:dyDescent="0.25">
      <c r="A282" s="638"/>
      <c r="B282" s="657"/>
      <c r="C282" s="633"/>
      <c r="D282" s="57" t="s">
        <v>96</v>
      </c>
      <c r="E282" s="128"/>
      <c r="F282" s="126"/>
      <c r="G282" s="126"/>
      <c r="H282" s="126"/>
      <c r="I282" s="126"/>
      <c r="J282" s="126"/>
      <c r="K282" s="126"/>
      <c r="L282" s="126"/>
      <c r="M282" s="129"/>
      <c r="N282" s="129"/>
      <c r="O282" s="129"/>
      <c r="P282" s="129"/>
      <c r="Q282" s="129"/>
      <c r="R282" s="86"/>
      <c r="S282" s="77"/>
      <c r="T282" s="77"/>
      <c r="U282" s="77"/>
      <c r="V282" s="77"/>
      <c r="W282" s="77"/>
      <c r="X282" s="77"/>
      <c r="Y282" s="77"/>
      <c r="Z282" s="77"/>
      <c r="AA282" s="87"/>
      <c r="AB282" s="246"/>
      <c r="AC282" s="38"/>
      <c r="AD282" s="41"/>
      <c r="AE282" s="42"/>
      <c r="AF282" s="234"/>
      <c r="AG282" s="680"/>
      <c r="AH282" s="653"/>
      <c r="AI282" s="653"/>
      <c r="AJ282" s="653"/>
      <c r="AK282" s="653"/>
      <c r="AL282" s="653"/>
      <c r="AM282" s="635"/>
      <c r="AN282" s="653"/>
      <c r="AO282" s="653"/>
      <c r="AP282" s="648"/>
      <c r="AQ282" s="646"/>
      <c r="AR282" s="646"/>
      <c r="AS282" s="646"/>
      <c r="AT282" s="690"/>
      <c r="AU282" s="629"/>
    </row>
    <row r="283" spans="1:47" ht="45" customHeight="1" x14ac:dyDescent="0.25">
      <c r="A283" s="638"/>
      <c r="B283" s="657"/>
      <c r="C283" s="633"/>
      <c r="D283" s="55" t="s">
        <v>7</v>
      </c>
      <c r="E283" s="128"/>
      <c r="F283" s="126"/>
      <c r="G283" s="126"/>
      <c r="H283" s="126"/>
      <c r="I283" s="126"/>
      <c r="J283" s="126"/>
      <c r="K283" s="126"/>
      <c r="L283" s="126"/>
      <c r="M283" s="129"/>
      <c r="N283" s="129"/>
      <c r="O283" s="129"/>
      <c r="P283" s="129"/>
      <c r="Q283" s="129"/>
      <c r="R283" s="86"/>
      <c r="S283" s="77"/>
      <c r="T283" s="77"/>
      <c r="U283" s="77"/>
      <c r="V283" s="77"/>
      <c r="W283" s="77"/>
      <c r="X283" s="77"/>
      <c r="Y283" s="77"/>
      <c r="Z283" s="77"/>
      <c r="AA283" s="87"/>
      <c r="AB283" s="246"/>
      <c r="AC283" s="38"/>
      <c r="AD283" s="41"/>
      <c r="AE283" s="42"/>
      <c r="AF283" s="234"/>
      <c r="AG283" s="680"/>
      <c r="AH283" s="653"/>
      <c r="AI283" s="653"/>
      <c r="AJ283" s="653"/>
      <c r="AK283" s="653"/>
      <c r="AL283" s="653"/>
      <c r="AM283" s="635"/>
      <c r="AN283" s="653"/>
      <c r="AO283" s="653"/>
      <c r="AP283" s="648"/>
      <c r="AQ283" s="646"/>
      <c r="AR283" s="646"/>
      <c r="AS283" s="646"/>
      <c r="AT283" s="690"/>
      <c r="AU283" s="629"/>
    </row>
    <row r="284" spans="1:47" ht="45" customHeight="1" x14ac:dyDescent="0.25">
      <c r="A284" s="638"/>
      <c r="B284" s="657"/>
      <c r="C284" s="633"/>
      <c r="D284" s="57" t="s">
        <v>97</v>
      </c>
      <c r="E284" s="128"/>
      <c r="F284" s="126"/>
      <c r="G284" s="126"/>
      <c r="H284" s="126"/>
      <c r="I284" s="126"/>
      <c r="J284" s="126"/>
      <c r="K284" s="126"/>
      <c r="L284" s="126"/>
      <c r="M284" s="129"/>
      <c r="N284" s="129"/>
      <c r="O284" s="129"/>
      <c r="P284" s="129"/>
      <c r="Q284" s="129"/>
      <c r="R284" s="86"/>
      <c r="S284" s="77"/>
      <c r="T284" s="77"/>
      <c r="U284" s="77"/>
      <c r="V284" s="77"/>
      <c r="W284" s="77"/>
      <c r="X284" s="77"/>
      <c r="Y284" s="77"/>
      <c r="Z284" s="77"/>
      <c r="AA284" s="87"/>
      <c r="AB284" s="246"/>
      <c r="AC284" s="38"/>
      <c r="AD284" s="41"/>
      <c r="AE284" s="42"/>
      <c r="AF284" s="234"/>
      <c r="AG284" s="680"/>
      <c r="AH284" s="653"/>
      <c r="AI284" s="653"/>
      <c r="AJ284" s="653"/>
      <c r="AK284" s="653"/>
      <c r="AL284" s="653"/>
      <c r="AM284" s="635"/>
      <c r="AN284" s="653"/>
      <c r="AO284" s="653"/>
      <c r="AP284" s="648"/>
      <c r="AQ284" s="646"/>
      <c r="AR284" s="646"/>
      <c r="AS284" s="646"/>
      <c r="AT284" s="690"/>
      <c r="AU284" s="629"/>
    </row>
    <row r="285" spans="1:47" ht="45" customHeight="1" thickBot="1" x14ac:dyDescent="0.3">
      <c r="A285" s="638"/>
      <c r="B285" s="657"/>
      <c r="C285" s="633"/>
      <c r="D285" s="56" t="s">
        <v>100</v>
      </c>
      <c r="E285" s="128"/>
      <c r="F285" s="126"/>
      <c r="G285" s="126"/>
      <c r="H285" s="126"/>
      <c r="I285" s="126"/>
      <c r="J285" s="126"/>
      <c r="K285" s="126"/>
      <c r="L285" s="126"/>
      <c r="M285" s="129"/>
      <c r="N285" s="129"/>
      <c r="O285" s="129"/>
      <c r="P285" s="129"/>
      <c r="Q285" s="129"/>
      <c r="R285" s="86"/>
      <c r="S285" s="77"/>
      <c r="T285" s="77"/>
      <c r="U285" s="77"/>
      <c r="V285" s="77"/>
      <c r="W285" s="77"/>
      <c r="X285" s="77"/>
      <c r="Y285" s="77"/>
      <c r="Z285" s="77"/>
      <c r="AA285" s="87"/>
      <c r="AB285" s="246"/>
      <c r="AC285" s="38"/>
      <c r="AD285" s="41"/>
      <c r="AE285" s="42"/>
      <c r="AF285" s="234"/>
      <c r="AG285" s="681"/>
      <c r="AH285" s="634"/>
      <c r="AI285" s="634"/>
      <c r="AJ285" s="634"/>
      <c r="AK285" s="634"/>
      <c r="AL285" s="634"/>
      <c r="AM285" s="635"/>
      <c r="AN285" s="634"/>
      <c r="AO285" s="634"/>
      <c r="AP285" s="648"/>
      <c r="AQ285" s="647"/>
      <c r="AR285" s="647"/>
      <c r="AS285" s="647"/>
      <c r="AT285" s="691"/>
      <c r="AU285" s="629"/>
    </row>
    <row r="286" spans="1:47" ht="45" customHeight="1" x14ac:dyDescent="0.25">
      <c r="A286" s="638"/>
      <c r="B286" s="657"/>
      <c r="C286" s="633" t="s">
        <v>444</v>
      </c>
      <c r="D286" s="54" t="s">
        <v>95</v>
      </c>
      <c r="E286" s="128"/>
      <c r="F286" s="126"/>
      <c r="G286" s="126"/>
      <c r="H286" s="126"/>
      <c r="I286" s="126"/>
      <c r="J286" s="126"/>
      <c r="K286" s="126"/>
      <c r="L286" s="126"/>
      <c r="M286" s="129"/>
      <c r="N286" s="129">
        <v>587</v>
      </c>
      <c r="O286" s="252">
        <v>1103</v>
      </c>
      <c r="P286" s="129"/>
      <c r="Q286" s="129"/>
      <c r="R286" s="86"/>
      <c r="S286" s="77"/>
      <c r="T286" s="77"/>
      <c r="U286" s="77"/>
      <c r="V286" s="77"/>
      <c r="W286" s="77"/>
      <c r="X286" s="77"/>
      <c r="Y286" s="77"/>
      <c r="Z286" s="77"/>
      <c r="AA286" s="87">
        <v>587</v>
      </c>
      <c r="AB286" s="253">
        <v>1103</v>
      </c>
      <c r="AC286" s="38"/>
      <c r="AD286" s="41">
        <v>220.6</v>
      </c>
      <c r="AE286" s="42"/>
      <c r="AF286" s="234"/>
      <c r="AG286" s="679" t="s">
        <v>214</v>
      </c>
      <c r="AH286" s="652" t="s">
        <v>445</v>
      </c>
      <c r="AI286" s="652" t="s">
        <v>225</v>
      </c>
      <c r="AJ286" s="652">
        <v>10001</v>
      </c>
      <c r="AK286" s="652" t="s">
        <v>226</v>
      </c>
      <c r="AL286" s="652" t="s">
        <v>241</v>
      </c>
      <c r="AM286" s="635" t="s">
        <v>240</v>
      </c>
      <c r="AN286" s="652">
        <v>76616</v>
      </c>
      <c r="AO286" s="652">
        <v>84755</v>
      </c>
      <c r="AP286" s="648" t="s">
        <v>228</v>
      </c>
      <c r="AQ286" s="645" t="s">
        <v>228</v>
      </c>
      <c r="AR286" s="645" t="s">
        <v>228</v>
      </c>
      <c r="AS286" s="645" t="s">
        <v>228</v>
      </c>
      <c r="AT286" s="689">
        <v>32.277000000000001</v>
      </c>
      <c r="AU286" s="629"/>
    </row>
    <row r="287" spans="1:47" ht="45" customHeight="1" x14ac:dyDescent="0.25">
      <c r="A287" s="638"/>
      <c r="B287" s="657"/>
      <c r="C287" s="633"/>
      <c r="D287" s="55" t="s">
        <v>6</v>
      </c>
      <c r="E287" s="128"/>
      <c r="F287" s="126"/>
      <c r="G287" s="126"/>
      <c r="H287" s="126"/>
      <c r="I287" s="126"/>
      <c r="J287" s="126"/>
      <c r="K287" s="126"/>
      <c r="L287" s="126"/>
      <c r="M287" s="129"/>
      <c r="N287" s="129">
        <f>+N286*$N$275/$N$274</f>
        <v>5763400.7999999998</v>
      </c>
      <c r="O287" s="129">
        <v>35</v>
      </c>
      <c r="P287" s="129"/>
      <c r="Q287" s="129"/>
      <c r="R287" s="86"/>
      <c r="S287" s="77"/>
      <c r="T287" s="77"/>
      <c r="U287" s="77"/>
      <c r="V287" s="77"/>
      <c r="W287" s="77"/>
      <c r="X287" s="77"/>
      <c r="Y287" s="77"/>
      <c r="Z287" s="77"/>
      <c r="AA287" s="129">
        <f>+AA286*$AA$275/$AA$274</f>
        <v>8416043.1848852895</v>
      </c>
      <c r="AB287" s="129">
        <v>221</v>
      </c>
      <c r="AC287" s="38"/>
      <c r="AD287" s="41">
        <v>1864482.4184566401</v>
      </c>
      <c r="AE287" s="42"/>
      <c r="AF287" s="234"/>
      <c r="AG287" s="680"/>
      <c r="AH287" s="653"/>
      <c r="AI287" s="653"/>
      <c r="AJ287" s="653"/>
      <c r="AK287" s="653"/>
      <c r="AL287" s="653"/>
      <c r="AM287" s="635"/>
      <c r="AN287" s="653"/>
      <c r="AO287" s="653"/>
      <c r="AP287" s="648"/>
      <c r="AQ287" s="646"/>
      <c r="AR287" s="646"/>
      <c r="AS287" s="646"/>
      <c r="AT287" s="690"/>
      <c r="AU287" s="629"/>
    </row>
    <row r="288" spans="1:47" ht="45" customHeight="1" x14ac:dyDescent="0.25">
      <c r="A288" s="638"/>
      <c r="B288" s="657"/>
      <c r="C288" s="633"/>
      <c r="D288" s="57" t="s">
        <v>96</v>
      </c>
      <c r="E288" s="128"/>
      <c r="F288" s="126"/>
      <c r="G288" s="126"/>
      <c r="H288" s="126"/>
      <c r="I288" s="126"/>
      <c r="J288" s="126"/>
      <c r="K288" s="126"/>
      <c r="L288" s="126"/>
      <c r="M288" s="129"/>
      <c r="N288" s="129"/>
      <c r="O288" s="129" t="s">
        <v>446</v>
      </c>
      <c r="P288" s="129"/>
      <c r="Q288" s="129"/>
      <c r="R288" s="86"/>
      <c r="S288" s="77"/>
      <c r="T288" s="77"/>
      <c r="U288" s="77"/>
      <c r="V288" s="77"/>
      <c r="W288" s="77"/>
      <c r="X288" s="77"/>
      <c r="Y288" s="77"/>
      <c r="Z288" s="77"/>
      <c r="AA288" s="87"/>
      <c r="AB288" s="246" t="s">
        <v>447</v>
      </c>
      <c r="AC288" s="38"/>
      <c r="AD288" s="41"/>
      <c r="AE288" s="42"/>
      <c r="AF288" s="234"/>
      <c r="AG288" s="680"/>
      <c r="AH288" s="653"/>
      <c r="AI288" s="653"/>
      <c r="AJ288" s="653"/>
      <c r="AK288" s="653"/>
      <c r="AL288" s="653"/>
      <c r="AM288" s="635"/>
      <c r="AN288" s="653"/>
      <c r="AO288" s="653"/>
      <c r="AP288" s="648"/>
      <c r="AQ288" s="646"/>
      <c r="AR288" s="646"/>
      <c r="AS288" s="646"/>
      <c r="AT288" s="690"/>
      <c r="AU288" s="629"/>
    </row>
    <row r="289" spans="1:47" ht="45" customHeight="1" x14ac:dyDescent="0.25">
      <c r="A289" s="638"/>
      <c r="B289" s="657"/>
      <c r="C289" s="633"/>
      <c r="D289" s="55" t="s">
        <v>7</v>
      </c>
      <c r="E289" s="128"/>
      <c r="F289" s="126"/>
      <c r="G289" s="126"/>
      <c r="H289" s="126"/>
      <c r="I289" s="126"/>
      <c r="J289" s="126"/>
      <c r="K289" s="126"/>
      <c r="L289" s="126"/>
      <c r="M289" s="129"/>
      <c r="N289" s="129"/>
      <c r="O289" s="129"/>
      <c r="P289" s="129"/>
      <c r="Q289" s="129"/>
      <c r="R289" s="86"/>
      <c r="S289" s="77"/>
      <c r="T289" s="77"/>
      <c r="U289" s="77"/>
      <c r="V289" s="77"/>
      <c r="W289" s="77"/>
      <c r="X289" s="77"/>
      <c r="Y289" s="77"/>
      <c r="Z289" s="77"/>
      <c r="AA289" s="87"/>
      <c r="AB289" s="246"/>
      <c r="AC289" s="38"/>
      <c r="AD289" s="41"/>
      <c r="AE289" s="42"/>
      <c r="AF289" s="234"/>
      <c r="AG289" s="680"/>
      <c r="AH289" s="653"/>
      <c r="AI289" s="653"/>
      <c r="AJ289" s="653"/>
      <c r="AK289" s="653"/>
      <c r="AL289" s="653"/>
      <c r="AM289" s="635"/>
      <c r="AN289" s="653"/>
      <c r="AO289" s="653"/>
      <c r="AP289" s="648"/>
      <c r="AQ289" s="646"/>
      <c r="AR289" s="646"/>
      <c r="AS289" s="646"/>
      <c r="AT289" s="690"/>
      <c r="AU289" s="629"/>
    </row>
    <row r="290" spans="1:47" ht="45" customHeight="1" x14ac:dyDescent="0.25">
      <c r="A290" s="638"/>
      <c r="B290" s="657"/>
      <c r="C290" s="633"/>
      <c r="D290" s="57" t="s">
        <v>97</v>
      </c>
      <c r="E290" s="128"/>
      <c r="F290" s="126"/>
      <c r="G290" s="126"/>
      <c r="H290" s="126"/>
      <c r="I290" s="126"/>
      <c r="J290" s="126"/>
      <c r="K290" s="126"/>
      <c r="L290" s="126"/>
      <c r="M290" s="129"/>
      <c r="N290" s="129"/>
      <c r="O290" s="129"/>
      <c r="P290" s="129"/>
      <c r="Q290" s="129"/>
      <c r="R290" s="86"/>
      <c r="S290" s="77"/>
      <c r="T290" s="77"/>
      <c r="U290" s="77"/>
      <c r="V290" s="77"/>
      <c r="W290" s="77"/>
      <c r="X290" s="77"/>
      <c r="Y290" s="77"/>
      <c r="Z290" s="77"/>
      <c r="AA290" s="87"/>
      <c r="AB290" s="129"/>
      <c r="AC290" s="38"/>
      <c r="AD290" s="41"/>
      <c r="AE290" s="42"/>
      <c r="AF290" s="234"/>
      <c r="AG290" s="680"/>
      <c r="AH290" s="653"/>
      <c r="AI290" s="653"/>
      <c r="AJ290" s="653"/>
      <c r="AK290" s="653"/>
      <c r="AL290" s="653"/>
      <c r="AM290" s="635"/>
      <c r="AN290" s="653"/>
      <c r="AO290" s="653"/>
      <c r="AP290" s="648"/>
      <c r="AQ290" s="646"/>
      <c r="AR290" s="646"/>
      <c r="AS290" s="646"/>
      <c r="AT290" s="690"/>
      <c r="AU290" s="629"/>
    </row>
    <row r="291" spans="1:47" ht="45" customHeight="1" thickBot="1" x14ac:dyDescent="0.3">
      <c r="A291" s="638"/>
      <c r="B291" s="657"/>
      <c r="C291" s="633"/>
      <c r="D291" s="56" t="s">
        <v>100</v>
      </c>
      <c r="E291" s="128"/>
      <c r="F291" s="126"/>
      <c r="G291" s="126"/>
      <c r="H291" s="126"/>
      <c r="I291" s="126"/>
      <c r="J291" s="126"/>
      <c r="K291" s="126"/>
      <c r="L291" s="126"/>
      <c r="M291" s="129"/>
      <c r="N291" s="129"/>
      <c r="O291" s="129"/>
      <c r="P291" s="129"/>
      <c r="Q291" s="129"/>
      <c r="R291" s="86"/>
      <c r="S291" s="77"/>
      <c r="T291" s="77"/>
      <c r="U291" s="77"/>
      <c r="V291" s="77"/>
      <c r="W291" s="77"/>
      <c r="X291" s="77"/>
      <c r="Y291" s="77"/>
      <c r="Z291" s="77"/>
      <c r="AA291" s="87"/>
      <c r="AB291" s="129"/>
      <c r="AC291" s="38"/>
      <c r="AD291" s="41"/>
      <c r="AE291" s="42"/>
      <c r="AF291" s="234"/>
      <c r="AG291" s="681"/>
      <c r="AH291" s="634"/>
      <c r="AI291" s="634"/>
      <c r="AJ291" s="634"/>
      <c r="AK291" s="634"/>
      <c r="AL291" s="634"/>
      <c r="AM291" s="635"/>
      <c r="AN291" s="634"/>
      <c r="AO291" s="634"/>
      <c r="AP291" s="648"/>
      <c r="AQ291" s="647"/>
      <c r="AR291" s="647"/>
      <c r="AS291" s="647"/>
      <c r="AT291" s="691"/>
      <c r="AU291" s="629"/>
    </row>
    <row r="292" spans="1:47" ht="45" customHeight="1" x14ac:dyDescent="0.25">
      <c r="A292" s="638"/>
      <c r="B292" s="657"/>
      <c r="C292" s="633" t="s">
        <v>448</v>
      </c>
      <c r="D292" s="54" t="s">
        <v>95</v>
      </c>
      <c r="E292" s="128"/>
      <c r="F292" s="126"/>
      <c r="G292" s="126"/>
      <c r="H292" s="126"/>
      <c r="I292" s="126"/>
      <c r="J292" s="126"/>
      <c r="K292" s="126"/>
      <c r="L292" s="126"/>
      <c r="M292" s="129"/>
      <c r="N292" s="129">
        <v>587</v>
      </c>
      <c r="O292" s="252">
        <v>6</v>
      </c>
      <c r="P292" s="129"/>
      <c r="Q292" s="129"/>
      <c r="R292" s="86"/>
      <c r="S292" s="77"/>
      <c r="T292" s="77"/>
      <c r="U292" s="77"/>
      <c r="V292" s="77"/>
      <c r="W292" s="77"/>
      <c r="X292" s="77"/>
      <c r="Y292" s="77"/>
      <c r="Z292" s="77"/>
      <c r="AA292" s="87">
        <v>587</v>
      </c>
      <c r="AB292" s="253">
        <v>221</v>
      </c>
      <c r="AC292" s="38"/>
      <c r="AD292" s="41">
        <v>220.6</v>
      </c>
      <c r="AE292" s="42"/>
      <c r="AF292" s="234"/>
      <c r="AG292" s="679" t="s">
        <v>214</v>
      </c>
      <c r="AH292" s="652" t="s">
        <v>445</v>
      </c>
      <c r="AI292" s="652" t="s">
        <v>225</v>
      </c>
      <c r="AJ292" s="652">
        <v>10002</v>
      </c>
      <c r="AK292" s="652" t="s">
        <v>226</v>
      </c>
      <c r="AL292" s="652" t="s">
        <v>241</v>
      </c>
      <c r="AM292" s="635" t="s">
        <v>240</v>
      </c>
      <c r="AN292" s="652">
        <v>76616</v>
      </c>
      <c r="AO292" s="652">
        <v>84755</v>
      </c>
      <c r="AP292" s="648" t="s">
        <v>228</v>
      </c>
      <c r="AQ292" s="645" t="s">
        <v>228</v>
      </c>
      <c r="AR292" s="645" t="s">
        <v>228</v>
      </c>
      <c r="AS292" s="645" t="s">
        <v>228</v>
      </c>
      <c r="AT292" s="689">
        <v>32.277000000000001</v>
      </c>
      <c r="AU292" s="629"/>
    </row>
    <row r="293" spans="1:47" ht="45" customHeight="1" x14ac:dyDescent="0.25">
      <c r="A293" s="638"/>
      <c r="B293" s="657"/>
      <c r="C293" s="633"/>
      <c r="D293" s="55" t="s">
        <v>6</v>
      </c>
      <c r="E293" s="128"/>
      <c r="F293" s="126"/>
      <c r="G293" s="126"/>
      <c r="H293" s="126"/>
      <c r="I293" s="126"/>
      <c r="J293" s="126"/>
      <c r="K293" s="126"/>
      <c r="L293" s="126"/>
      <c r="M293" s="129"/>
      <c r="N293" s="129">
        <f>+N292*$N$275/$N$274</f>
        <v>5763400.7999999998</v>
      </c>
      <c r="O293" s="129" t="s">
        <v>449</v>
      </c>
      <c r="P293" s="129"/>
      <c r="Q293" s="129"/>
      <c r="R293" s="86"/>
      <c r="S293" s="77"/>
      <c r="T293" s="77"/>
      <c r="U293" s="77"/>
      <c r="V293" s="77"/>
      <c r="W293" s="77"/>
      <c r="X293" s="77"/>
      <c r="Y293" s="77"/>
      <c r="Z293" s="77"/>
      <c r="AA293" s="129">
        <f>+AA292*$AA$275/$AA$274</f>
        <v>8416043.1848852895</v>
      </c>
      <c r="AB293" s="246" t="s">
        <v>447</v>
      </c>
      <c r="AC293" s="38"/>
      <c r="AD293" s="41">
        <v>1864482.4184566401</v>
      </c>
      <c r="AE293" s="42"/>
      <c r="AF293" s="234"/>
      <c r="AG293" s="680"/>
      <c r="AH293" s="653"/>
      <c r="AI293" s="653"/>
      <c r="AJ293" s="653"/>
      <c r="AK293" s="653"/>
      <c r="AL293" s="653"/>
      <c r="AM293" s="635"/>
      <c r="AN293" s="653"/>
      <c r="AO293" s="653"/>
      <c r="AP293" s="648"/>
      <c r="AQ293" s="646"/>
      <c r="AR293" s="646"/>
      <c r="AS293" s="646"/>
      <c r="AT293" s="690"/>
      <c r="AU293" s="629"/>
    </row>
    <row r="294" spans="1:47" ht="45" customHeight="1" x14ac:dyDescent="0.25">
      <c r="A294" s="638"/>
      <c r="B294" s="657"/>
      <c r="C294" s="633"/>
      <c r="D294" s="57" t="s">
        <v>96</v>
      </c>
      <c r="E294" s="128"/>
      <c r="F294" s="126"/>
      <c r="G294" s="126"/>
      <c r="H294" s="126"/>
      <c r="I294" s="126"/>
      <c r="J294" s="126"/>
      <c r="K294" s="126"/>
      <c r="L294" s="126"/>
      <c r="M294" s="129"/>
      <c r="N294" s="129"/>
      <c r="O294" s="129"/>
      <c r="P294" s="129"/>
      <c r="Q294" s="129"/>
      <c r="R294" s="86"/>
      <c r="S294" s="77"/>
      <c r="T294" s="77"/>
      <c r="U294" s="77"/>
      <c r="V294" s="77"/>
      <c r="W294" s="77"/>
      <c r="X294" s="77"/>
      <c r="Y294" s="77"/>
      <c r="Z294" s="77"/>
      <c r="AA294" s="87"/>
      <c r="AB294" s="246"/>
      <c r="AC294" s="38"/>
      <c r="AD294" s="41"/>
      <c r="AE294" s="42"/>
      <c r="AF294" s="234"/>
      <c r="AG294" s="680"/>
      <c r="AH294" s="653"/>
      <c r="AI294" s="653"/>
      <c r="AJ294" s="653"/>
      <c r="AK294" s="653"/>
      <c r="AL294" s="653"/>
      <c r="AM294" s="635"/>
      <c r="AN294" s="653"/>
      <c r="AO294" s="653"/>
      <c r="AP294" s="648"/>
      <c r="AQ294" s="646"/>
      <c r="AR294" s="646"/>
      <c r="AS294" s="646"/>
      <c r="AT294" s="690"/>
      <c r="AU294" s="629"/>
    </row>
    <row r="295" spans="1:47" ht="45" customHeight="1" x14ac:dyDescent="0.25">
      <c r="A295" s="638"/>
      <c r="B295" s="657"/>
      <c r="C295" s="633"/>
      <c r="D295" s="55" t="s">
        <v>7</v>
      </c>
      <c r="E295" s="128"/>
      <c r="F295" s="126"/>
      <c r="G295" s="126"/>
      <c r="H295" s="126"/>
      <c r="I295" s="126"/>
      <c r="J295" s="126"/>
      <c r="K295" s="126"/>
      <c r="L295" s="126"/>
      <c r="M295" s="129"/>
      <c r="N295" s="129"/>
      <c r="O295" s="129"/>
      <c r="P295" s="129"/>
      <c r="Q295" s="129"/>
      <c r="R295" s="86"/>
      <c r="S295" s="77"/>
      <c r="T295" s="77"/>
      <c r="U295" s="77"/>
      <c r="V295" s="77"/>
      <c r="W295" s="77"/>
      <c r="X295" s="77"/>
      <c r="Y295" s="77"/>
      <c r="Z295" s="77"/>
      <c r="AA295" s="87"/>
      <c r="AB295" s="246"/>
      <c r="AC295" s="38"/>
      <c r="AD295" s="41"/>
      <c r="AE295" s="42"/>
      <c r="AF295" s="234"/>
      <c r="AG295" s="680"/>
      <c r="AH295" s="653"/>
      <c r="AI295" s="653"/>
      <c r="AJ295" s="653"/>
      <c r="AK295" s="653"/>
      <c r="AL295" s="653"/>
      <c r="AM295" s="635"/>
      <c r="AN295" s="653"/>
      <c r="AO295" s="653"/>
      <c r="AP295" s="648"/>
      <c r="AQ295" s="646"/>
      <c r="AR295" s="646"/>
      <c r="AS295" s="646"/>
      <c r="AT295" s="690"/>
      <c r="AU295" s="629"/>
    </row>
    <row r="296" spans="1:47" ht="45" customHeight="1" x14ac:dyDescent="0.25">
      <c r="A296" s="638"/>
      <c r="B296" s="657"/>
      <c r="C296" s="633"/>
      <c r="D296" s="57" t="s">
        <v>97</v>
      </c>
      <c r="E296" s="128"/>
      <c r="F296" s="126"/>
      <c r="G296" s="126"/>
      <c r="H296" s="126"/>
      <c r="I296" s="126"/>
      <c r="J296" s="126"/>
      <c r="K296" s="126"/>
      <c r="L296" s="126"/>
      <c r="M296" s="129"/>
      <c r="N296" s="129"/>
      <c r="O296" s="129"/>
      <c r="P296" s="129"/>
      <c r="Q296" s="129"/>
      <c r="R296" s="86"/>
      <c r="S296" s="77"/>
      <c r="T296" s="77"/>
      <c r="U296" s="77"/>
      <c r="V296" s="77"/>
      <c r="W296" s="77"/>
      <c r="X296" s="77"/>
      <c r="Y296" s="77"/>
      <c r="Z296" s="77"/>
      <c r="AA296" s="87"/>
      <c r="AB296" s="129"/>
      <c r="AC296" s="38"/>
      <c r="AD296" s="41"/>
      <c r="AE296" s="42"/>
      <c r="AF296" s="234"/>
      <c r="AG296" s="680"/>
      <c r="AH296" s="653"/>
      <c r="AI296" s="653"/>
      <c r="AJ296" s="653"/>
      <c r="AK296" s="653"/>
      <c r="AL296" s="653"/>
      <c r="AM296" s="635"/>
      <c r="AN296" s="653"/>
      <c r="AO296" s="653"/>
      <c r="AP296" s="648"/>
      <c r="AQ296" s="646"/>
      <c r="AR296" s="646"/>
      <c r="AS296" s="646"/>
      <c r="AT296" s="690"/>
      <c r="AU296" s="629"/>
    </row>
    <row r="297" spans="1:47" ht="45" customHeight="1" thickBot="1" x14ac:dyDescent="0.3">
      <c r="A297" s="638"/>
      <c r="B297" s="657"/>
      <c r="C297" s="633"/>
      <c r="D297" s="56" t="s">
        <v>100</v>
      </c>
      <c r="E297" s="128"/>
      <c r="F297" s="126"/>
      <c r="G297" s="126"/>
      <c r="H297" s="126"/>
      <c r="I297" s="126"/>
      <c r="J297" s="126"/>
      <c r="K297" s="126"/>
      <c r="L297" s="126"/>
      <c r="M297" s="129"/>
      <c r="N297" s="129"/>
      <c r="O297" s="129"/>
      <c r="P297" s="129"/>
      <c r="Q297" s="129"/>
      <c r="R297" s="86"/>
      <c r="S297" s="77"/>
      <c r="T297" s="77"/>
      <c r="U297" s="77"/>
      <c r="V297" s="77"/>
      <c r="W297" s="77"/>
      <c r="X297" s="77"/>
      <c r="Y297" s="77"/>
      <c r="Z297" s="77"/>
      <c r="AA297" s="87"/>
      <c r="AB297" s="129"/>
      <c r="AC297" s="38"/>
      <c r="AD297" s="41"/>
      <c r="AE297" s="42"/>
      <c r="AF297" s="234"/>
      <c r="AG297" s="681"/>
      <c r="AH297" s="634"/>
      <c r="AI297" s="634"/>
      <c r="AJ297" s="634"/>
      <c r="AK297" s="634"/>
      <c r="AL297" s="634"/>
      <c r="AM297" s="635"/>
      <c r="AN297" s="634"/>
      <c r="AO297" s="634"/>
      <c r="AP297" s="648"/>
      <c r="AQ297" s="647"/>
      <c r="AR297" s="647"/>
      <c r="AS297" s="647"/>
      <c r="AT297" s="691"/>
      <c r="AU297" s="629"/>
    </row>
    <row r="298" spans="1:47" ht="45" customHeight="1" x14ac:dyDescent="0.25">
      <c r="A298" s="638"/>
      <c r="B298" s="657"/>
      <c r="C298" s="633" t="s">
        <v>448</v>
      </c>
      <c r="D298" s="54" t="s">
        <v>95</v>
      </c>
      <c r="E298" s="128"/>
      <c r="F298" s="126"/>
      <c r="G298" s="126"/>
      <c r="H298" s="126"/>
      <c r="I298" s="126"/>
      <c r="J298" s="126"/>
      <c r="K298" s="126"/>
      <c r="L298" s="126"/>
      <c r="M298" s="129"/>
      <c r="N298" s="129">
        <v>587</v>
      </c>
      <c r="O298" s="252">
        <v>60</v>
      </c>
      <c r="P298" s="129"/>
      <c r="Q298" s="129"/>
      <c r="R298" s="86"/>
      <c r="S298" s="77"/>
      <c r="T298" s="77"/>
      <c r="U298" s="77"/>
      <c r="V298" s="77"/>
      <c r="W298" s="77"/>
      <c r="X298" s="77"/>
      <c r="Y298" s="77"/>
      <c r="Z298" s="77"/>
      <c r="AA298" s="87">
        <v>587</v>
      </c>
      <c r="AB298" s="253">
        <v>221</v>
      </c>
      <c r="AC298" s="38"/>
      <c r="AD298" s="41">
        <v>220.6</v>
      </c>
      <c r="AE298" s="42"/>
      <c r="AF298" s="234"/>
      <c r="AG298" s="679" t="s">
        <v>214</v>
      </c>
      <c r="AH298" s="652" t="s">
        <v>225</v>
      </c>
      <c r="AI298" s="652" t="s">
        <v>225</v>
      </c>
      <c r="AJ298" s="652">
        <v>10003</v>
      </c>
      <c r="AK298" s="652" t="s">
        <v>226</v>
      </c>
      <c r="AL298" s="652" t="s">
        <v>241</v>
      </c>
      <c r="AM298" s="635" t="s">
        <v>240</v>
      </c>
      <c r="AN298" s="652">
        <v>76616</v>
      </c>
      <c r="AO298" s="652">
        <v>84755</v>
      </c>
      <c r="AP298" s="648" t="s">
        <v>228</v>
      </c>
      <c r="AQ298" s="645" t="s">
        <v>228</v>
      </c>
      <c r="AR298" s="645" t="s">
        <v>228</v>
      </c>
      <c r="AS298" s="645" t="s">
        <v>228</v>
      </c>
      <c r="AT298" s="689">
        <v>32.277000000000001</v>
      </c>
      <c r="AU298" s="629"/>
    </row>
    <row r="299" spans="1:47" ht="45" customHeight="1" x14ac:dyDescent="0.25">
      <c r="A299" s="638"/>
      <c r="B299" s="657"/>
      <c r="C299" s="633"/>
      <c r="D299" s="55" t="s">
        <v>6</v>
      </c>
      <c r="E299" s="128"/>
      <c r="F299" s="126"/>
      <c r="G299" s="126"/>
      <c r="H299" s="126"/>
      <c r="I299" s="126"/>
      <c r="J299" s="126"/>
      <c r="K299" s="126"/>
      <c r="L299" s="126"/>
      <c r="M299" s="129"/>
      <c r="N299" s="129">
        <f>+N298*$N$275/$N$274</f>
        <v>5763400.7999999998</v>
      </c>
      <c r="O299" s="129" t="s">
        <v>450</v>
      </c>
      <c r="P299" s="129"/>
      <c r="Q299" s="129"/>
      <c r="R299" s="86"/>
      <c r="S299" s="77"/>
      <c r="T299" s="77"/>
      <c r="U299" s="77"/>
      <c r="V299" s="77"/>
      <c r="W299" s="77"/>
      <c r="X299" s="77"/>
      <c r="Y299" s="77"/>
      <c r="Z299" s="77"/>
      <c r="AA299" s="129">
        <f>+AA298*$AA$275/$AA$274</f>
        <v>8416043.1848852895</v>
      </c>
      <c r="AB299" s="246" t="s">
        <v>447</v>
      </c>
      <c r="AC299" s="38"/>
      <c r="AD299" s="41">
        <v>1864482.4184566401</v>
      </c>
      <c r="AE299" s="42"/>
      <c r="AF299" s="234"/>
      <c r="AG299" s="680"/>
      <c r="AH299" s="653"/>
      <c r="AI299" s="653"/>
      <c r="AJ299" s="653"/>
      <c r="AK299" s="653"/>
      <c r="AL299" s="653"/>
      <c r="AM299" s="635"/>
      <c r="AN299" s="653"/>
      <c r="AO299" s="653"/>
      <c r="AP299" s="648"/>
      <c r="AQ299" s="646"/>
      <c r="AR299" s="646"/>
      <c r="AS299" s="646"/>
      <c r="AT299" s="690"/>
      <c r="AU299" s="629"/>
    </row>
    <row r="300" spans="1:47" ht="45" customHeight="1" x14ac:dyDescent="0.25">
      <c r="A300" s="638"/>
      <c r="B300" s="657"/>
      <c r="C300" s="633"/>
      <c r="D300" s="57" t="s">
        <v>96</v>
      </c>
      <c r="E300" s="128"/>
      <c r="F300" s="126"/>
      <c r="G300" s="126"/>
      <c r="H300" s="126"/>
      <c r="I300" s="126"/>
      <c r="J300" s="126"/>
      <c r="K300" s="126"/>
      <c r="L300" s="126"/>
      <c r="M300" s="129"/>
      <c r="N300" s="129"/>
      <c r="O300" s="129"/>
      <c r="P300" s="129"/>
      <c r="Q300" s="129"/>
      <c r="R300" s="86"/>
      <c r="S300" s="77"/>
      <c r="T300" s="77"/>
      <c r="U300" s="77"/>
      <c r="V300" s="77"/>
      <c r="W300" s="77"/>
      <c r="X300" s="77"/>
      <c r="Y300" s="77"/>
      <c r="Z300" s="77"/>
      <c r="AA300" s="87"/>
      <c r="AB300" s="246"/>
      <c r="AC300" s="38"/>
      <c r="AD300" s="41"/>
      <c r="AE300" s="42"/>
      <c r="AF300" s="234"/>
      <c r="AG300" s="680"/>
      <c r="AH300" s="653"/>
      <c r="AI300" s="653"/>
      <c r="AJ300" s="653"/>
      <c r="AK300" s="653"/>
      <c r="AL300" s="653"/>
      <c r="AM300" s="635"/>
      <c r="AN300" s="653"/>
      <c r="AO300" s="653"/>
      <c r="AP300" s="648"/>
      <c r="AQ300" s="646"/>
      <c r="AR300" s="646"/>
      <c r="AS300" s="646"/>
      <c r="AT300" s="690"/>
      <c r="AU300" s="629"/>
    </row>
    <row r="301" spans="1:47" ht="45" customHeight="1" x14ac:dyDescent="0.25">
      <c r="A301" s="638"/>
      <c r="B301" s="657"/>
      <c r="C301" s="633"/>
      <c r="D301" s="55" t="s">
        <v>7</v>
      </c>
      <c r="E301" s="128"/>
      <c r="F301" s="126"/>
      <c r="G301" s="126"/>
      <c r="H301" s="126"/>
      <c r="I301" s="126"/>
      <c r="J301" s="126"/>
      <c r="K301" s="126"/>
      <c r="L301" s="126"/>
      <c r="M301" s="129"/>
      <c r="N301" s="129"/>
      <c r="O301" s="129"/>
      <c r="P301" s="129"/>
      <c r="Q301" s="129"/>
      <c r="R301" s="86"/>
      <c r="S301" s="77"/>
      <c r="T301" s="77"/>
      <c r="U301" s="77"/>
      <c r="V301" s="77"/>
      <c r="W301" s="77"/>
      <c r="X301" s="77"/>
      <c r="Y301" s="77"/>
      <c r="Z301" s="77"/>
      <c r="AA301" s="87"/>
      <c r="AB301" s="246"/>
      <c r="AC301" s="38"/>
      <c r="AD301" s="41"/>
      <c r="AE301" s="42"/>
      <c r="AF301" s="234"/>
      <c r="AG301" s="680"/>
      <c r="AH301" s="653"/>
      <c r="AI301" s="653"/>
      <c r="AJ301" s="653"/>
      <c r="AK301" s="653"/>
      <c r="AL301" s="653"/>
      <c r="AM301" s="635"/>
      <c r="AN301" s="653"/>
      <c r="AO301" s="653"/>
      <c r="AP301" s="648"/>
      <c r="AQ301" s="646"/>
      <c r="AR301" s="646"/>
      <c r="AS301" s="646"/>
      <c r="AT301" s="690"/>
      <c r="AU301" s="629"/>
    </row>
    <row r="302" spans="1:47" ht="45" customHeight="1" x14ac:dyDescent="0.25">
      <c r="A302" s="638"/>
      <c r="B302" s="657"/>
      <c r="C302" s="633"/>
      <c r="D302" s="57" t="s">
        <v>97</v>
      </c>
      <c r="E302" s="128"/>
      <c r="F302" s="126"/>
      <c r="G302" s="126"/>
      <c r="H302" s="126"/>
      <c r="I302" s="126"/>
      <c r="J302" s="126"/>
      <c r="K302" s="126"/>
      <c r="L302" s="126"/>
      <c r="M302" s="129"/>
      <c r="N302" s="129"/>
      <c r="O302" s="129"/>
      <c r="P302" s="129"/>
      <c r="Q302" s="129"/>
      <c r="R302" s="86"/>
      <c r="S302" s="77"/>
      <c r="T302" s="77"/>
      <c r="U302" s="77"/>
      <c r="V302" s="77"/>
      <c r="W302" s="77"/>
      <c r="X302" s="77"/>
      <c r="Y302" s="77"/>
      <c r="Z302" s="77"/>
      <c r="AA302" s="87"/>
      <c r="AB302" s="129"/>
      <c r="AC302" s="38"/>
      <c r="AD302" s="41"/>
      <c r="AE302" s="42"/>
      <c r="AF302" s="234"/>
      <c r="AG302" s="680"/>
      <c r="AH302" s="653"/>
      <c r="AI302" s="653"/>
      <c r="AJ302" s="653"/>
      <c r="AK302" s="653"/>
      <c r="AL302" s="653"/>
      <c r="AM302" s="635"/>
      <c r="AN302" s="653"/>
      <c r="AO302" s="653"/>
      <c r="AP302" s="648"/>
      <c r="AQ302" s="646"/>
      <c r="AR302" s="646"/>
      <c r="AS302" s="646"/>
      <c r="AT302" s="690"/>
      <c r="AU302" s="629"/>
    </row>
    <row r="303" spans="1:47" ht="45" customHeight="1" thickBot="1" x14ac:dyDescent="0.3">
      <c r="A303" s="638"/>
      <c r="B303" s="657"/>
      <c r="C303" s="633"/>
      <c r="D303" s="56" t="s">
        <v>100</v>
      </c>
      <c r="E303" s="128"/>
      <c r="F303" s="126"/>
      <c r="G303" s="126"/>
      <c r="H303" s="126"/>
      <c r="I303" s="126"/>
      <c r="J303" s="126"/>
      <c r="K303" s="126"/>
      <c r="L303" s="126"/>
      <c r="M303" s="129"/>
      <c r="N303" s="129"/>
      <c r="O303" s="129"/>
      <c r="P303" s="129"/>
      <c r="Q303" s="129"/>
      <c r="R303" s="86"/>
      <c r="S303" s="77"/>
      <c r="T303" s="77"/>
      <c r="U303" s="77"/>
      <c r="V303" s="77"/>
      <c r="W303" s="77"/>
      <c r="X303" s="77"/>
      <c r="Y303" s="77"/>
      <c r="Z303" s="77"/>
      <c r="AA303" s="87"/>
      <c r="AB303" s="129"/>
      <c r="AC303" s="38"/>
      <c r="AD303" s="41"/>
      <c r="AE303" s="42"/>
      <c r="AF303" s="234"/>
      <c r="AG303" s="681"/>
      <c r="AH303" s="634"/>
      <c r="AI303" s="634"/>
      <c r="AJ303" s="634"/>
      <c r="AK303" s="634"/>
      <c r="AL303" s="634"/>
      <c r="AM303" s="635"/>
      <c r="AN303" s="634"/>
      <c r="AO303" s="634"/>
      <c r="AP303" s="648"/>
      <c r="AQ303" s="647"/>
      <c r="AR303" s="647"/>
      <c r="AS303" s="647"/>
      <c r="AT303" s="691"/>
      <c r="AU303" s="629"/>
    </row>
    <row r="304" spans="1:47" ht="45" customHeight="1" x14ac:dyDescent="0.25">
      <c r="A304" s="638"/>
      <c r="B304" s="657"/>
      <c r="C304" s="633" t="s">
        <v>451</v>
      </c>
      <c r="D304" s="54" t="s">
        <v>95</v>
      </c>
      <c r="E304" s="128"/>
      <c r="F304" s="126"/>
      <c r="G304" s="126"/>
      <c r="H304" s="126"/>
      <c r="I304" s="126"/>
      <c r="J304" s="126"/>
      <c r="K304" s="126"/>
      <c r="L304" s="126"/>
      <c r="M304" s="129"/>
      <c r="N304" s="129">
        <v>587</v>
      </c>
      <c r="O304" s="252">
        <v>415</v>
      </c>
      <c r="P304" s="129"/>
      <c r="Q304" s="129"/>
      <c r="R304" s="86"/>
      <c r="S304" s="77"/>
      <c r="T304" s="77"/>
      <c r="U304" s="77"/>
      <c r="V304" s="77"/>
      <c r="W304" s="77"/>
      <c r="X304" s="77"/>
      <c r="Y304" s="77"/>
      <c r="Z304" s="77"/>
      <c r="AA304" s="87">
        <v>587</v>
      </c>
      <c r="AB304" s="253">
        <v>221</v>
      </c>
      <c r="AC304" s="38"/>
      <c r="AD304" s="41">
        <v>220.6</v>
      </c>
      <c r="AE304" s="42"/>
      <c r="AF304" s="234"/>
      <c r="AG304" s="679" t="s">
        <v>214</v>
      </c>
      <c r="AH304" s="652" t="s">
        <v>452</v>
      </c>
      <c r="AI304" s="652" t="s">
        <v>225</v>
      </c>
      <c r="AJ304" s="652">
        <v>10004</v>
      </c>
      <c r="AK304" s="652" t="s">
        <v>226</v>
      </c>
      <c r="AL304" s="652" t="s">
        <v>241</v>
      </c>
      <c r="AM304" s="635" t="s">
        <v>240</v>
      </c>
      <c r="AN304" s="652">
        <v>76616</v>
      </c>
      <c r="AO304" s="652">
        <v>84755</v>
      </c>
      <c r="AP304" s="648" t="s">
        <v>228</v>
      </c>
      <c r="AQ304" s="645" t="s">
        <v>228</v>
      </c>
      <c r="AR304" s="645" t="s">
        <v>228</v>
      </c>
      <c r="AS304" s="645" t="s">
        <v>228</v>
      </c>
      <c r="AT304" s="689">
        <v>32.277000000000001</v>
      </c>
      <c r="AU304" s="629"/>
    </row>
    <row r="305" spans="1:47" ht="45" customHeight="1" x14ac:dyDescent="0.25">
      <c r="A305" s="638"/>
      <c r="B305" s="657"/>
      <c r="C305" s="633"/>
      <c r="D305" s="55" t="s">
        <v>6</v>
      </c>
      <c r="E305" s="128"/>
      <c r="F305" s="126"/>
      <c r="G305" s="126"/>
      <c r="H305" s="126"/>
      <c r="I305" s="126"/>
      <c r="J305" s="126"/>
      <c r="K305" s="126"/>
      <c r="L305" s="126"/>
      <c r="M305" s="129"/>
      <c r="N305" s="129">
        <f>+N304*$N$275/$N$274</f>
        <v>5763400.7999999998</v>
      </c>
      <c r="O305" s="129" t="s">
        <v>450</v>
      </c>
      <c r="P305" s="129"/>
      <c r="Q305" s="129"/>
      <c r="R305" s="86"/>
      <c r="S305" s="77"/>
      <c r="T305" s="77"/>
      <c r="U305" s="77"/>
      <c r="V305" s="77"/>
      <c r="W305" s="77"/>
      <c r="X305" s="77"/>
      <c r="Y305" s="77"/>
      <c r="Z305" s="77"/>
      <c r="AA305" s="129">
        <f>+AA304*$AA$275/$AA$274</f>
        <v>8416043.1848852895</v>
      </c>
      <c r="AB305" s="246" t="s">
        <v>447</v>
      </c>
      <c r="AC305" s="38"/>
      <c r="AD305" s="41">
        <v>1864482.4184566401</v>
      </c>
      <c r="AE305" s="42"/>
      <c r="AF305" s="234"/>
      <c r="AG305" s="680"/>
      <c r="AH305" s="653"/>
      <c r="AI305" s="653"/>
      <c r="AJ305" s="653"/>
      <c r="AK305" s="653"/>
      <c r="AL305" s="653"/>
      <c r="AM305" s="635"/>
      <c r="AN305" s="653"/>
      <c r="AO305" s="653"/>
      <c r="AP305" s="648"/>
      <c r="AQ305" s="646"/>
      <c r="AR305" s="646"/>
      <c r="AS305" s="646"/>
      <c r="AT305" s="690"/>
      <c r="AU305" s="629"/>
    </row>
    <row r="306" spans="1:47" ht="45" customHeight="1" x14ac:dyDescent="0.25">
      <c r="A306" s="638"/>
      <c r="B306" s="657"/>
      <c r="C306" s="633"/>
      <c r="D306" s="57" t="s">
        <v>96</v>
      </c>
      <c r="E306" s="128"/>
      <c r="F306" s="126"/>
      <c r="G306" s="126"/>
      <c r="H306" s="126"/>
      <c r="I306" s="126"/>
      <c r="J306" s="126"/>
      <c r="K306" s="126"/>
      <c r="L306" s="126"/>
      <c r="M306" s="129"/>
      <c r="N306" s="129"/>
      <c r="O306" s="129"/>
      <c r="P306" s="129"/>
      <c r="Q306" s="129"/>
      <c r="R306" s="86"/>
      <c r="S306" s="77"/>
      <c r="T306" s="77"/>
      <c r="U306" s="77"/>
      <c r="V306" s="77"/>
      <c r="W306" s="77"/>
      <c r="X306" s="77"/>
      <c r="Y306" s="77"/>
      <c r="Z306" s="77"/>
      <c r="AA306" s="87"/>
      <c r="AB306" s="246"/>
      <c r="AC306" s="38"/>
      <c r="AD306" s="41"/>
      <c r="AE306" s="42"/>
      <c r="AF306" s="234"/>
      <c r="AG306" s="680"/>
      <c r="AH306" s="653"/>
      <c r="AI306" s="653"/>
      <c r="AJ306" s="653"/>
      <c r="AK306" s="653"/>
      <c r="AL306" s="653"/>
      <c r="AM306" s="635"/>
      <c r="AN306" s="653"/>
      <c r="AO306" s="653"/>
      <c r="AP306" s="648"/>
      <c r="AQ306" s="646"/>
      <c r="AR306" s="646"/>
      <c r="AS306" s="646"/>
      <c r="AT306" s="690"/>
      <c r="AU306" s="629"/>
    </row>
    <row r="307" spans="1:47" ht="45" customHeight="1" x14ac:dyDescent="0.25">
      <c r="A307" s="638"/>
      <c r="B307" s="657"/>
      <c r="C307" s="633"/>
      <c r="D307" s="55" t="s">
        <v>7</v>
      </c>
      <c r="E307" s="128"/>
      <c r="F307" s="126"/>
      <c r="G307" s="126"/>
      <c r="H307" s="126"/>
      <c r="I307" s="126"/>
      <c r="J307" s="126"/>
      <c r="K307" s="126"/>
      <c r="L307" s="126"/>
      <c r="M307" s="129"/>
      <c r="N307" s="129"/>
      <c r="O307" s="129"/>
      <c r="P307" s="129"/>
      <c r="Q307" s="129"/>
      <c r="R307" s="86"/>
      <c r="S307" s="77"/>
      <c r="T307" s="77"/>
      <c r="U307" s="77"/>
      <c r="V307" s="77"/>
      <c r="W307" s="77"/>
      <c r="X307" s="77"/>
      <c r="Y307" s="77"/>
      <c r="Z307" s="77"/>
      <c r="AA307" s="87"/>
      <c r="AB307" s="246"/>
      <c r="AC307" s="38"/>
      <c r="AD307" s="41"/>
      <c r="AE307" s="42"/>
      <c r="AF307" s="234"/>
      <c r="AG307" s="680"/>
      <c r="AH307" s="653"/>
      <c r="AI307" s="653"/>
      <c r="AJ307" s="653"/>
      <c r="AK307" s="653"/>
      <c r="AL307" s="653"/>
      <c r="AM307" s="635"/>
      <c r="AN307" s="653"/>
      <c r="AO307" s="653"/>
      <c r="AP307" s="648"/>
      <c r="AQ307" s="646"/>
      <c r="AR307" s="646"/>
      <c r="AS307" s="646"/>
      <c r="AT307" s="690"/>
      <c r="AU307" s="629"/>
    </row>
    <row r="308" spans="1:47" ht="45" customHeight="1" x14ac:dyDescent="0.25">
      <c r="A308" s="638"/>
      <c r="B308" s="657"/>
      <c r="C308" s="633"/>
      <c r="D308" s="57" t="s">
        <v>97</v>
      </c>
      <c r="E308" s="128"/>
      <c r="F308" s="126"/>
      <c r="G308" s="126"/>
      <c r="H308" s="126"/>
      <c r="I308" s="126"/>
      <c r="J308" s="126"/>
      <c r="K308" s="126"/>
      <c r="L308" s="126"/>
      <c r="M308" s="129"/>
      <c r="N308" s="129"/>
      <c r="O308" s="129"/>
      <c r="P308" s="129"/>
      <c r="Q308" s="129"/>
      <c r="R308" s="86"/>
      <c r="S308" s="77"/>
      <c r="T308" s="77"/>
      <c r="U308" s="77"/>
      <c r="V308" s="77"/>
      <c r="W308" s="77"/>
      <c r="X308" s="77"/>
      <c r="Y308" s="77"/>
      <c r="Z308" s="77"/>
      <c r="AA308" s="87"/>
      <c r="AB308" s="129"/>
      <c r="AC308" s="38"/>
      <c r="AD308" s="41"/>
      <c r="AE308" s="42"/>
      <c r="AF308" s="234"/>
      <c r="AG308" s="680"/>
      <c r="AH308" s="653"/>
      <c r="AI308" s="653"/>
      <c r="AJ308" s="653"/>
      <c r="AK308" s="653"/>
      <c r="AL308" s="653"/>
      <c r="AM308" s="635"/>
      <c r="AN308" s="653"/>
      <c r="AO308" s="653"/>
      <c r="AP308" s="648"/>
      <c r="AQ308" s="646"/>
      <c r="AR308" s="646"/>
      <c r="AS308" s="646"/>
      <c r="AT308" s="690"/>
      <c r="AU308" s="629"/>
    </row>
    <row r="309" spans="1:47" ht="45" customHeight="1" thickBot="1" x14ac:dyDescent="0.3">
      <c r="A309" s="638"/>
      <c r="B309" s="657"/>
      <c r="C309" s="633"/>
      <c r="D309" s="56" t="s">
        <v>100</v>
      </c>
      <c r="E309" s="128"/>
      <c r="F309" s="126"/>
      <c r="G309" s="126"/>
      <c r="H309" s="126"/>
      <c r="I309" s="126"/>
      <c r="J309" s="126"/>
      <c r="K309" s="126"/>
      <c r="L309" s="126"/>
      <c r="M309" s="129"/>
      <c r="N309" s="129"/>
      <c r="O309" s="129"/>
      <c r="P309" s="129"/>
      <c r="Q309" s="129"/>
      <c r="R309" s="86"/>
      <c r="S309" s="77"/>
      <c r="T309" s="77"/>
      <c r="U309" s="77"/>
      <c r="V309" s="77"/>
      <c r="W309" s="77"/>
      <c r="X309" s="77"/>
      <c r="Y309" s="77"/>
      <c r="Z309" s="77"/>
      <c r="AA309" s="87"/>
      <c r="AB309" s="129"/>
      <c r="AC309" s="38"/>
      <c r="AD309" s="41"/>
      <c r="AE309" s="42"/>
      <c r="AF309" s="234"/>
      <c r="AG309" s="681"/>
      <c r="AH309" s="634"/>
      <c r="AI309" s="634"/>
      <c r="AJ309" s="634"/>
      <c r="AK309" s="634"/>
      <c r="AL309" s="634"/>
      <c r="AM309" s="635"/>
      <c r="AN309" s="634"/>
      <c r="AO309" s="634"/>
      <c r="AP309" s="648"/>
      <c r="AQ309" s="647"/>
      <c r="AR309" s="647"/>
      <c r="AS309" s="647"/>
      <c r="AT309" s="691"/>
      <c r="AU309" s="629"/>
    </row>
    <row r="310" spans="1:47" ht="45" customHeight="1" x14ac:dyDescent="0.25">
      <c r="A310" s="638"/>
      <c r="B310" s="657"/>
      <c r="C310" s="633" t="s">
        <v>453</v>
      </c>
      <c r="D310" s="54" t="s">
        <v>95</v>
      </c>
      <c r="E310" s="128"/>
      <c r="F310" s="126"/>
      <c r="G310" s="126"/>
      <c r="H310" s="126"/>
      <c r="I310" s="126"/>
      <c r="J310" s="126"/>
      <c r="K310" s="126"/>
      <c r="L310" s="126"/>
      <c r="M310" s="129"/>
      <c r="N310" s="129">
        <v>587</v>
      </c>
      <c r="O310" s="252">
        <v>587</v>
      </c>
      <c r="P310" s="129"/>
      <c r="Q310" s="129"/>
      <c r="R310" s="86"/>
      <c r="S310" s="77"/>
      <c r="T310" s="77"/>
      <c r="U310" s="77"/>
      <c r="V310" s="77"/>
      <c r="W310" s="77"/>
      <c r="X310" s="77"/>
      <c r="Y310" s="77"/>
      <c r="Z310" s="77"/>
      <c r="AA310" s="87">
        <v>587</v>
      </c>
      <c r="AB310" s="253">
        <v>221</v>
      </c>
      <c r="AC310" s="38"/>
      <c r="AD310" s="41">
        <v>220.6</v>
      </c>
      <c r="AE310" s="42"/>
      <c r="AF310" s="234"/>
      <c r="AG310" s="679" t="s">
        <v>214</v>
      </c>
      <c r="AH310" s="652" t="s">
        <v>452</v>
      </c>
      <c r="AI310" s="652" t="s">
        <v>225</v>
      </c>
      <c r="AJ310" s="652">
        <v>10008</v>
      </c>
      <c r="AK310" s="652" t="s">
        <v>226</v>
      </c>
      <c r="AL310" s="652" t="s">
        <v>241</v>
      </c>
      <c r="AM310" s="635" t="s">
        <v>240</v>
      </c>
      <c r="AN310" s="652">
        <v>76616</v>
      </c>
      <c r="AO310" s="652">
        <v>84755</v>
      </c>
      <c r="AP310" s="648" t="s">
        <v>228</v>
      </c>
      <c r="AQ310" s="645" t="s">
        <v>228</v>
      </c>
      <c r="AR310" s="645" t="s">
        <v>228</v>
      </c>
      <c r="AS310" s="645" t="s">
        <v>228</v>
      </c>
      <c r="AT310" s="689">
        <v>32.277000000000001</v>
      </c>
      <c r="AU310" s="629"/>
    </row>
    <row r="311" spans="1:47" ht="45" customHeight="1" x14ac:dyDescent="0.25">
      <c r="A311" s="638"/>
      <c r="B311" s="657"/>
      <c r="C311" s="633"/>
      <c r="D311" s="55" t="s">
        <v>6</v>
      </c>
      <c r="E311" s="128"/>
      <c r="F311" s="126"/>
      <c r="G311" s="126"/>
      <c r="H311" s="126"/>
      <c r="I311" s="126"/>
      <c r="J311" s="126"/>
      <c r="K311" s="126"/>
      <c r="L311" s="126"/>
      <c r="M311" s="129"/>
      <c r="N311" s="129">
        <f>+N310*$N$275/$N$274</f>
        <v>5763400.7999999998</v>
      </c>
      <c r="O311" s="129" t="s">
        <v>454</v>
      </c>
      <c r="P311" s="129"/>
      <c r="Q311" s="129"/>
      <c r="R311" s="86"/>
      <c r="S311" s="77"/>
      <c r="T311" s="77"/>
      <c r="U311" s="77"/>
      <c r="V311" s="77"/>
      <c r="W311" s="77"/>
      <c r="X311" s="77"/>
      <c r="Y311" s="77"/>
      <c r="Z311" s="77"/>
      <c r="AA311" s="129">
        <f>+AA310*$AA$275/$AA$274</f>
        <v>8416043.1848852895</v>
      </c>
      <c r="AB311" s="246" t="s">
        <v>447</v>
      </c>
      <c r="AC311" s="38"/>
      <c r="AD311" s="41">
        <v>1864482.4184566401</v>
      </c>
      <c r="AE311" s="42"/>
      <c r="AF311" s="234"/>
      <c r="AG311" s="680"/>
      <c r="AH311" s="653"/>
      <c r="AI311" s="653"/>
      <c r="AJ311" s="653"/>
      <c r="AK311" s="653"/>
      <c r="AL311" s="653"/>
      <c r="AM311" s="635"/>
      <c r="AN311" s="653"/>
      <c r="AO311" s="653"/>
      <c r="AP311" s="648"/>
      <c r="AQ311" s="646"/>
      <c r="AR311" s="646"/>
      <c r="AS311" s="646"/>
      <c r="AT311" s="690"/>
      <c r="AU311" s="629"/>
    </row>
    <row r="312" spans="1:47" ht="45" customHeight="1" x14ac:dyDescent="0.25">
      <c r="A312" s="638"/>
      <c r="B312" s="657"/>
      <c r="C312" s="633"/>
      <c r="D312" s="57" t="s">
        <v>96</v>
      </c>
      <c r="E312" s="128"/>
      <c r="F312" s="126"/>
      <c r="G312" s="126"/>
      <c r="H312" s="126"/>
      <c r="I312" s="126"/>
      <c r="J312" s="126"/>
      <c r="K312" s="126"/>
      <c r="L312" s="126"/>
      <c r="M312" s="129"/>
      <c r="N312" s="129"/>
      <c r="O312" s="129"/>
      <c r="P312" s="129"/>
      <c r="Q312" s="129"/>
      <c r="R312" s="86"/>
      <c r="S312" s="77"/>
      <c r="T312" s="77"/>
      <c r="U312" s="77"/>
      <c r="V312" s="77"/>
      <c r="W312" s="77"/>
      <c r="X312" s="77"/>
      <c r="Y312" s="77"/>
      <c r="Z312" s="77"/>
      <c r="AA312" s="87"/>
      <c r="AB312" s="246"/>
      <c r="AC312" s="38"/>
      <c r="AD312" s="41"/>
      <c r="AE312" s="42"/>
      <c r="AF312" s="234"/>
      <c r="AG312" s="680"/>
      <c r="AH312" s="653"/>
      <c r="AI312" s="653"/>
      <c r="AJ312" s="653"/>
      <c r="AK312" s="653"/>
      <c r="AL312" s="653"/>
      <c r="AM312" s="635"/>
      <c r="AN312" s="653"/>
      <c r="AO312" s="653"/>
      <c r="AP312" s="648"/>
      <c r="AQ312" s="646"/>
      <c r="AR312" s="646"/>
      <c r="AS312" s="646"/>
      <c r="AT312" s="690"/>
      <c r="AU312" s="629"/>
    </row>
    <row r="313" spans="1:47" ht="45" customHeight="1" x14ac:dyDescent="0.25">
      <c r="A313" s="638"/>
      <c r="B313" s="657"/>
      <c r="C313" s="633"/>
      <c r="D313" s="55" t="s">
        <v>7</v>
      </c>
      <c r="E313" s="128"/>
      <c r="F313" s="126"/>
      <c r="G313" s="126"/>
      <c r="H313" s="126"/>
      <c r="I313" s="126"/>
      <c r="J313" s="126"/>
      <c r="K313" s="126"/>
      <c r="L313" s="126"/>
      <c r="M313" s="129"/>
      <c r="N313" s="129"/>
      <c r="O313" s="129"/>
      <c r="P313" s="129"/>
      <c r="Q313" s="129"/>
      <c r="R313" s="86"/>
      <c r="S313" s="77"/>
      <c r="T313" s="77"/>
      <c r="U313" s="77"/>
      <c r="V313" s="77"/>
      <c r="W313" s="77"/>
      <c r="X313" s="77"/>
      <c r="Y313" s="77"/>
      <c r="Z313" s="77"/>
      <c r="AA313" s="87"/>
      <c r="AB313" s="246"/>
      <c r="AC313" s="38"/>
      <c r="AD313" s="41"/>
      <c r="AE313" s="42"/>
      <c r="AF313" s="234"/>
      <c r="AG313" s="680"/>
      <c r="AH313" s="653"/>
      <c r="AI313" s="653"/>
      <c r="AJ313" s="653"/>
      <c r="AK313" s="653"/>
      <c r="AL313" s="653"/>
      <c r="AM313" s="635"/>
      <c r="AN313" s="653"/>
      <c r="AO313" s="653"/>
      <c r="AP313" s="648"/>
      <c r="AQ313" s="646"/>
      <c r="AR313" s="646"/>
      <c r="AS313" s="646"/>
      <c r="AT313" s="690"/>
      <c r="AU313" s="629"/>
    </row>
    <row r="314" spans="1:47" ht="45" customHeight="1" x14ac:dyDescent="0.25">
      <c r="A314" s="638"/>
      <c r="B314" s="657"/>
      <c r="C314" s="633"/>
      <c r="D314" s="57" t="s">
        <v>97</v>
      </c>
      <c r="E314" s="128"/>
      <c r="F314" s="126"/>
      <c r="G314" s="126"/>
      <c r="H314" s="126"/>
      <c r="I314" s="126"/>
      <c r="J314" s="126"/>
      <c r="K314" s="126"/>
      <c r="L314" s="126"/>
      <c r="M314" s="129"/>
      <c r="N314" s="129"/>
      <c r="O314" s="129">
        <v>1103</v>
      </c>
      <c r="P314" s="129"/>
      <c r="Q314" s="129"/>
      <c r="R314" s="86"/>
      <c r="S314" s="77"/>
      <c r="T314" s="77"/>
      <c r="U314" s="77"/>
      <c r="V314" s="77"/>
      <c r="W314" s="77"/>
      <c r="X314" s="77"/>
      <c r="Y314" s="77"/>
      <c r="Z314" s="77"/>
      <c r="AA314" s="87"/>
      <c r="AB314" s="129"/>
      <c r="AC314" s="38"/>
      <c r="AD314" s="41"/>
      <c r="AE314" s="42"/>
      <c r="AF314" s="234"/>
      <c r="AG314" s="680"/>
      <c r="AH314" s="653"/>
      <c r="AI314" s="653"/>
      <c r="AJ314" s="653"/>
      <c r="AK314" s="653"/>
      <c r="AL314" s="653"/>
      <c r="AM314" s="635"/>
      <c r="AN314" s="653"/>
      <c r="AO314" s="653"/>
      <c r="AP314" s="648"/>
      <c r="AQ314" s="646"/>
      <c r="AR314" s="646"/>
      <c r="AS314" s="646"/>
      <c r="AT314" s="690"/>
      <c r="AU314" s="629"/>
    </row>
    <row r="315" spans="1:47" ht="45" customHeight="1" thickBot="1" x14ac:dyDescent="0.3">
      <c r="A315" s="638"/>
      <c r="B315" s="657"/>
      <c r="C315" s="633"/>
      <c r="D315" s="56" t="s">
        <v>100</v>
      </c>
      <c r="E315" s="128"/>
      <c r="F315" s="126"/>
      <c r="G315" s="126"/>
      <c r="H315" s="126"/>
      <c r="I315" s="126"/>
      <c r="J315" s="126"/>
      <c r="K315" s="126"/>
      <c r="L315" s="126"/>
      <c r="M315" s="129"/>
      <c r="N315" s="129"/>
      <c r="O315" s="129">
        <v>10829695.199999999</v>
      </c>
      <c r="P315" s="129"/>
      <c r="Q315" s="129"/>
      <c r="R315" s="86"/>
      <c r="S315" s="77"/>
      <c r="T315" s="77"/>
      <c r="U315" s="77"/>
      <c r="V315" s="77"/>
      <c r="W315" s="77"/>
      <c r="X315" s="77"/>
      <c r="Y315" s="77"/>
      <c r="Z315" s="77"/>
      <c r="AA315" s="87"/>
      <c r="AB315" s="129"/>
      <c r="AC315" s="38"/>
      <c r="AD315" s="41"/>
      <c r="AE315" s="42"/>
      <c r="AF315" s="234"/>
      <c r="AG315" s="681"/>
      <c r="AH315" s="634"/>
      <c r="AI315" s="634"/>
      <c r="AJ315" s="634"/>
      <c r="AK315" s="634"/>
      <c r="AL315" s="634"/>
      <c r="AM315" s="635"/>
      <c r="AN315" s="634"/>
      <c r="AO315" s="634"/>
      <c r="AP315" s="648"/>
      <c r="AQ315" s="647"/>
      <c r="AR315" s="647"/>
      <c r="AS315" s="647"/>
      <c r="AT315" s="691"/>
      <c r="AU315" s="629"/>
    </row>
    <row r="316" spans="1:47" ht="45" customHeight="1" x14ac:dyDescent="0.25">
      <c r="A316" s="638"/>
      <c r="B316" s="657"/>
      <c r="C316" s="633" t="s">
        <v>455</v>
      </c>
      <c r="D316" s="54" t="s">
        <v>95</v>
      </c>
      <c r="E316" s="128"/>
      <c r="F316" s="126"/>
      <c r="G316" s="126"/>
      <c r="H316" s="126"/>
      <c r="I316" s="126"/>
      <c r="J316" s="126"/>
      <c r="K316" s="126"/>
      <c r="L316" s="126"/>
      <c r="M316" s="129"/>
      <c r="N316" s="129">
        <v>26</v>
      </c>
      <c r="O316" s="129">
        <v>26</v>
      </c>
      <c r="P316" s="129"/>
      <c r="Q316" s="129"/>
      <c r="R316" s="86"/>
      <c r="S316" s="77"/>
      <c r="T316" s="77"/>
      <c r="U316" s="77"/>
      <c r="V316" s="77"/>
      <c r="W316" s="77"/>
      <c r="X316" s="77"/>
      <c r="Y316" s="77"/>
      <c r="Z316" s="77"/>
      <c r="AA316" s="87">
        <v>26</v>
      </c>
      <c r="AB316" s="246">
        <v>26</v>
      </c>
      <c r="AC316" s="38"/>
      <c r="AD316" s="41"/>
      <c r="AE316" s="42"/>
      <c r="AF316" s="234"/>
      <c r="AG316" s="679" t="s">
        <v>229</v>
      </c>
      <c r="AH316" s="652" t="s">
        <v>456</v>
      </c>
      <c r="AI316" s="652" t="s">
        <v>225</v>
      </c>
      <c r="AJ316" s="652">
        <v>100005</v>
      </c>
      <c r="AK316" s="652" t="s">
        <v>226</v>
      </c>
      <c r="AL316" s="652" t="s">
        <v>241</v>
      </c>
      <c r="AM316" s="635" t="s">
        <v>240</v>
      </c>
      <c r="AN316" s="652">
        <v>53075</v>
      </c>
      <c r="AO316" s="652">
        <v>53484</v>
      </c>
      <c r="AP316" s="648" t="s">
        <v>228</v>
      </c>
      <c r="AQ316" s="645" t="s">
        <v>228</v>
      </c>
      <c r="AR316" s="645" t="s">
        <v>228</v>
      </c>
      <c r="AS316" s="645" t="s">
        <v>228</v>
      </c>
      <c r="AT316" s="689">
        <v>106560</v>
      </c>
      <c r="AU316" s="629"/>
    </row>
    <row r="317" spans="1:47" ht="45" customHeight="1" x14ac:dyDescent="0.25">
      <c r="A317" s="638"/>
      <c r="B317" s="657"/>
      <c r="C317" s="633"/>
      <c r="D317" s="55" t="s">
        <v>6</v>
      </c>
      <c r="E317" s="128"/>
      <c r="F317" s="126"/>
      <c r="G317" s="126"/>
      <c r="H317" s="126"/>
      <c r="I317" s="126"/>
      <c r="J317" s="126"/>
      <c r="K317" s="126"/>
      <c r="L317" s="126"/>
      <c r="M317" s="129"/>
      <c r="N317" s="129">
        <f>+N316*$N$275/$N$274</f>
        <v>255278.4</v>
      </c>
      <c r="O317" s="129">
        <v>255278.4</v>
      </c>
      <c r="P317" s="129"/>
      <c r="Q317" s="129"/>
      <c r="R317" s="86"/>
      <c r="S317" s="77"/>
      <c r="T317" s="77"/>
      <c r="U317" s="77"/>
      <c r="V317" s="77"/>
      <c r="W317" s="77"/>
      <c r="X317" s="77"/>
      <c r="Y317" s="77"/>
      <c r="Z317" s="77"/>
      <c r="AA317" s="129">
        <f>+AA316*$AA$275/$AA$274</f>
        <v>372771.9298245614</v>
      </c>
      <c r="AB317" s="129">
        <v>219748.60779634048</v>
      </c>
      <c r="AC317" s="38"/>
      <c r="AD317" s="41"/>
      <c r="AE317" s="42"/>
      <c r="AF317" s="234"/>
      <c r="AG317" s="680"/>
      <c r="AH317" s="653"/>
      <c r="AI317" s="653"/>
      <c r="AJ317" s="653"/>
      <c r="AK317" s="653"/>
      <c r="AL317" s="653"/>
      <c r="AM317" s="635"/>
      <c r="AN317" s="653"/>
      <c r="AO317" s="653"/>
      <c r="AP317" s="648"/>
      <c r="AQ317" s="646"/>
      <c r="AR317" s="646"/>
      <c r="AS317" s="646"/>
      <c r="AT317" s="690"/>
      <c r="AU317" s="629"/>
    </row>
    <row r="318" spans="1:47" ht="45" customHeight="1" x14ac:dyDescent="0.25">
      <c r="A318" s="638"/>
      <c r="B318" s="657"/>
      <c r="C318" s="633"/>
      <c r="D318" s="57" t="s">
        <v>96</v>
      </c>
      <c r="E318" s="128"/>
      <c r="F318" s="126"/>
      <c r="G318" s="126"/>
      <c r="H318" s="126"/>
      <c r="I318" s="126"/>
      <c r="J318" s="126"/>
      <c r="K318" s="126"/>
      <c r="L318" s="126"/>
      <c r="M318" s="129"/>
      <c r="N318" s="129"/>
      <c r="O318" s="129"/>
      <c r="P318" s="129"/>
      <c r="Q318" s="129"/>
      <c r="R318" s="86"/>
      <c r="S318" s="77"/>
      <c r="T318" s="77"/>
      <c r="U318" s="77"/>
      <c r="V318" s="77"/>
      <c r="W318" s="77"/>
      <c r="X318" s="77"/>
      <c r="Y318" s="77"/>
      <c r="Z318" s="77"/>
      <c r="AA318" s="87"/>
      <c r="AB318" s="246"/>
      <c r="AC318" s="38"/>
      <c r="AD318" s="41"/>
      <c r="AE318" s="42"/>
      <c r="AF318" s="234"/>
      <c r="AG318" s="680"/>
      <c r="AH318" s="653"/>
      <c r="AI318" s="653"/>
      <c r="AJ318" s="653"/>
      <c r="AK318" s="653"/>
      <c r="AL318" s="653"/>
      <c r="AM318" s="635"/>
      <c r="AN318" s="653"/>
      <c r="AO318" s="653"/>
      <c r="AP318" s="648"/>
      <c r="AQ318" s="646"/>
      <c r="AR318" s="646"/>
      <c r="AS318" s="646"/>
      <c r="AT318" s="690"/>
      <c r="AU318" s="629"/>
    </row>
    <row r="319" spans="1:47" ht="45" customHeight="1" x14ac:dyDescent="0.25">
      <c r="A319" s="638"/>
      <c r="B319" s="657"/>
      <c r="C319" s="633"/>
      <c r="D319" s="55" t="s">
        <v>7</v>
      </c>
      <c r="E319" s="128"/>
      <c r="F319" s="126"/>
      <c r="G319" s="126"/>
      <c r="H319" s="126"/>
      <c r="I319" s="126"/>
      <c r="J319" s="126"/>
      <c r="K319" s="126"/>
      <c r="L319" s="126"/>
      <c r="M319" s="129"/>
      <c r="N319" s="129"/>
      <c r="O319" s="129"/>
      <c r="P319" s="129"/>
      <c r="Q319" s="129"/>
      <c r="R319" s="86"/>
      <c r="S319" s="77"/>
      <c r="T319" s="77"/>
      <c r="U319" s="77"/>
      <c r="V319" s="77"/>
      <c r="W319" s="77"/>
      <c r="X319" s="77"/>
      <c r="Y319" s="77"/>
      <c r="Z319" s="77"/>
      <c r="AA319" s="87"/>
      <c r="AB319" s="246"/>
      <c r="AC319" s="38"/>
      <c r="AD319" s="41"/>
      <c r="AE319" s="42"/>
      <c r="AF319" s="234"/>
      <c r="AG319" s="680"/>
      <c r="AH319" s="653"/>
      <c r="AI319" s="653"/>
      <c r="AJ319" s="653"/>
      <c r="AK319" s="653"/>
      <c r="AL319" s="653"/>
      <c r="AM319" s="635"/>
      <c r="AN319" s="653"/>
      <c r="AO319" s="653"/>
      <c r="AP319" s="648"/>
      <c r="AQ319" s="646"/>
      <c r="AR319" s="646"/>
      <c r="AS319" s="646"/>
      <c r="AT319" s="690"/>
      <c r="AU319" s="629"/>
    </row>
    <row r="320" spans="1:47" ht="45" customHeight="1" x14ac:dyDescent="0.25">
      <c r="A320" s="638"/>
      <c r="B320" s="657"/>
      <c r="C320" s="633"/>
      <c r="D320" s="57" t="s">
        <v>97</v>
      </c>
      <c r="E320" s="128"/>
      <c r="F320" s="126"/>
      <c r="G320" s="126"/>
      <c r="H320" s="126"/>
      <c r="I320" s="126"/>
      <c r="J320" s="126"/>
      <c r="K320" s="126"/>
      <c r="L320" s="126"/>
      <c r="M320" s="129"/>
      <c r="N320" s="129"/>
      <c r="O320" s="129">
        <v>26</v>
      </c>
      <c r="P320" s="129"/>
      <c r="Q320" s="129"/>
      <c r="R320" s="86"/>
      <c r="S320" s="77"/>
      <c r="T320" s="77"/>
      <c r="U320" s="77"/>
      <c r="V320" s="77"/>
      <c r="W320" s="77"/>
      <c r="X320" s="77"/>
      <c r="Y320" s="77"/>
      <c r="Z320" s="77"/>
      <c r="AA320" s="87"/>
      <c r="AB320" s="129">
        <v>26</v>
      </c>
      <c r="AC320" s="38"/>
      <c r="AD320" s="41"/>
      <c r="AE320" s="42"/>
      <c r="AF320" s="234"/>
      <c r="AG320" s="680"/>
      <c r="AH320" s="653"/>
      <c r="AI320" s="653"/>
      <c r="AJ320" s="653"/>
      <c r="AK320" s="653"/>
      <c r="AL320" s="653"/>
      <c r="AM320" s="635"/>
      <c r="AN320" s="653"/>
      <c r="AO320" s="653"/>
      <c r="AP320" s="648"/>
      <c r="AQ320" s="646"/>
      <c r="AR320" s="646"/>
      <c r="AS320" s="646"/>
      <c r="AT320" s="690"/>
      <c r="AU320" s="629"/>
    </row>
    <row r="321" spans="1:47" ht="45" customHeight="1" thickBot="1" x14ac:dyDescent="0.3">
      <c r="A321" s="638"/>
      <c r="B321" s="657"/>
      <c r="C321" s="633"/>
      <c r="D321" s="56" t="s">
        <v>100</v>
      </c>
      <c r="E321" s="128"/>
      <c r="F321" s="126"/>
      <c r="G321" s="126"/>
      <c r="H321" s="126"/>
      <c r="I321" s="126"/>
      <c r="J321" s="126"/>
      <c r="K321" s="126"/>
      <c r="L321" s="126"/>
      <c r="M321" s="129"/>
      <c r="N321" s="129"/>
      <c r="O321" s="129">
        <v>255278.4</v>
      </c>
      <c r="P321" s="129"/>
      <c r="Q321" s="129"/>
      <c r="R321" s="86"/>
      <c r="S321" s="77"/>
      <c r="T321" s="77"/>
      <c r="U321" s="77"/>
      <c r="V321" s="77"/>
      <c r="W321" s="77"/>
      <c r="X321" s="77"/>
      <c r="Y321" s="77"/>
      <c r="Z321" s="77"/>
      <c r="AA321" s="87"/>
      <c r="AB321" s="129">
        <v>219748.60779634048</v>
      </c>
      <c r="AC321" s="38"/>
      <c r="AD321" s="41"/>
      <c r="AE321" s="42"/>
      <c r="AF321" s="234"/>
      <c r="AG321" s="681"/>
      <c r="AH321" s="634"/>
      <c r="AI321" s="634"/>
      <c r="AJ321" s="634"/>
      <c r="AK321" s="634"/>
      <c r="AL321" s="634"/>
      <c r="AM321" s="635"/>
      <c r="AN321" s="634"/>
      <c r="AO321" s="634"/>
      <c r="AP321" s="648"/>
      <c r="AQ321" s="647"/>
      <c r="AR321" s="647"/>
      <c r="AS321" s="647"/>
      <c r="AT321" s="691"/>
      <c r="AU321" s="629"/>
    </row>
    <row r="322" spans="1:47" ht="45" customHeight="1" x14ac:dyDescent="0.25">
      <c r="A322" s="638"/>
      <c r="B322" s="657"/>
      <c r="C322" s="633" t="s">
        <v>216</v>
      </c>
      <c r="D322" s="54" t="s">
        <v>95</v>
      </c>
      <c r="E322" s="128"/>
      <c r="F322" s="126"/>
      <c r="G322" s="126"/>
      <c r="H322" s="126"/>
      <c r="I322" s="126"/>
      <c r="J322" s="126"/>
      <c r="K322" s="126"/>
      <c r="L322" s="126"/>
      <c r="M322" s="129"/>
      <c r="N322" s="129"/>
      <c r="O322" s="129"/>
      <c r="P322" s="129"/>
      <c r="Q322" s="129"/>
      <c r="R322" s="86"/>
      <c r="S322" s="77"/>
      <c r="T322" s="77"/>
      <c r="U322" s="77"/>
      <c r="V322" s="77"/>
      <c r="W322" s="77"/>
      <c r="X322" s="77"/>
      <c r="Y322" s="77"/>
      <c r="Z322" s="77"/>
      <c r="AA322" s="87"/>
      <c r="AB322" s="246"/>
      <c r="AC322" s="38"/>
      <c r="AD322" s="41"/>
      <c r="AE322" s="42"/>
      <c r="AF322" s="234"/>
      <c r="AG322" s="679" t="s">
        <v>216</v>
      </c>
      <c r="AH322" s="652" t="s">
        <v>225</v>
      </c>
      <c r="AI322" s="652" t="s">
        <v>225</v>
      </c>
      <c r="AJ322" s="652" t="s">
        <v>225</v>
      </c>
      <c r="AK322" s="652" t="s">
        <v>226</v>
      </c>
      <c r="AL322" s="652" t="s">
        <v>241</v>
      </c>
      <c r="AM322" s="635" t="s">
        <v>240</v>
      </c>
      <c r="AN322" s="652">
        <v>194318</v>
      </c>
      <c r="AO322" s="652">
        <v>207625</v>
      </c>
      <c r="AP322" s="648" t="s">
        <v>228</v>
      </c>
      <c r="AQ322" s="645" t="s">
        <v>228</v>
      </c>
      <c r="AR322" s="645" t="s">
        <v>228</v>
      </c>
      <c r="AS322" s="645" t="s">
        <v>228</v>
      </c>
      <c r="AT322" s="689">
        <v>392220</v>
      </c>
      <c r="AU322" s="629"/>
    </row>
    <row r="323" spans="1:47" ht="45" customHeight="1" x14ac:dyDescent="0.25">
      <c r="A323" s="638"/>
      <c r="B323" s="657"/>
      <c r="C323" s="633"/>
      <c r="D323" s="55" t="s">
        <v>6</v>
      </c>
      <c r="E323" s="128"/>
      <c r="F323" s="126"/>
      <c r="G323" s="126"/>
      <c r="H323" s="126"/>
      <c r="I323" s="126"/>
      <c r="J323" s="126"/>
      <c r="K323" s="126"/>
      <c r="L323" s="126"/>
      <c r="M323" s="129"/>
      <c r="N323" s="129"/>
      <c r="O323" s="129"/>
      <c r="P323" s="129"/>
      <c r="Q323" s="129"/>
      <c r="R323" s="86"/>
      <c r="S323" s="77"/>
      <c r="T323" s="77"/>
      <c r="U323" s="77"/>
      <c r="V323" s="77"/>
      <c r="W323" s="77"/>
      <c r="X323" s="77"/>
      <c r="Y323" s="77"/>
      <c r="Z323" s="77"/>
      <c r="AA323" s="87"/>
      <c r="AB323" s="246"/>
      <c r="AC323" s="38"/>
      <c r="AD323" s="41"/>
      <c r="AE323" s="42"/>
      <c r="AF323" s="234"/>
      <c r="AG323" s="680"/>
      <c r="AH323" s="653"/>
      <c r="AI323" s="653"/>
      <c r="AJ323" s="653"/>
      <c r="AK323" s="653"/>
      <c r="AL323" s="653"/>
      <c r="AM323" s="635"/>
      <c r="AN323" s="653"/>
      <c r="AO323" s="653"/>
      <c r="AP323" s="648"/>
      <c r="AQ323" s="646"/>
      <c r="AR323" s="646"/>
      <c r="AS323" s="646"/>
      <c r="AT323" s="690"/>
      <c r="AU323" s="629"/>
    </row>
    <row r="324" spans="1:47" ht="45" customHeight="1" x14ac:dyDescent="0.25">
      <c r="A324" s="638"/>
      <c r="B324" s="657"/>
      <c r="C324" s="633"/>
      <c r="D324" s="57" t="s">
        <v>96</v>
      </c>
      <c r="E324" s="128"/>
      <c r="F324" s="126"/>
      <c r="G324" s="126"/>
      <c r="H324" s="126"/>
      <c r="I324" s="126"/>
      <c r="J324" s="126"/>
      <c r="K324" s="126"/>
      <c r="L324" s="126"/>
      <c r="M324" s="129"/>
      <c r="N324" s="129"/>
      <c r="O324" s="129"/>
      <c r="P324" s="129"/>
      <c r="Q324" s="129"/>
      <c r="R324" s="86"/>
      <c r="S324" s="77"/>
      <c r="T324" s="77"/>
      <c r="U324" s="77"/>
      <c r="V324" s="77"/>
      <c r="W324" s="77"/>
      <c r="X324" s="77"/>
      <c r="Y324" s="77"/>
      <c r="Z324" s="77"/>
      <c r="AA324" s="87"/>
      <c r="AB324" s="246"/>
      <c r="AC324" s="38"/>
      <c r="AD324" s="41"/>
      <c r="AE324" s="42"/>
      <c r="AF324" s="234"/>
      <c r="AG324" s="680"/>
      <c r="AH324" s="653"/>
      <c r="AI324" s="653"/>
      <c r="AJ324" s="653"/>
      <c r="AK324" s="653"/>
      <c r="AL324" s="653"/>
      <c r="AM324" s="635"/>
      <c r="AN324" s="653"/>
      <c r="AO324" s="653"/>
      <c r="AP324" s="648"/>
      <c r="AQ324" s="646"/>
      <c r="AR324" s="646"/>
      <c r="AS324" s="646"/>
      <c r="AT324" s="690"/>
      <c r="AU324" s="629"/>
    </row>
    <row r="325" spans="1:47" ht="45" customHeight="1" x14ac:dyDescent="0.25">
      <c r="A325" s="638"/>
      <c r="B325" s="657"/>
      <c r="C325" s="633"/>
      <c r="D325" s="55" t="s">
        <v>7</v>
      </c>
      <c r="E325" s="128"/>
      <c r="F325" s="126"/>
      <c r="G325" s="126"/>
      <c r="H325" s="126"/>
      <c r="I325" s="126"/>
      <c r="J325" s="126"/>
      <c r="K325" s="126"/>
      <c r="L325" s="126"/>
      <c r="M325" s="129"/>
      <c r="N325" s="129"/>
      <c r="O325" s="129"/>
      <c r="P325" s="129"/>
      <c r="Q325" s="129"/>
      <c r="R325" s="86"/>
      <c r="S325" s="77"/>
      <c r="T325" s="77"/>
      <c r="U325" s="77"/>
      <c r="V325" s="77"/>
      <c r="W325" s="77"/>
      <c r="X325" s="77"/>
      <c r="Y325" s="77"/>
      <c r="Z325" s="77"/>
      <c r="AA325" s="87"/>
      <c r="AB325" s="246"/>
      <c r="AC325" s="38"/>
      <c r="AD325" s="41"/>
      <c r="AE325" s="42"/>
      <c r="AF325" s="234"/>
      <c r="AG325" s="680"/>
      <c r="AH325" s="653"/>
      <c r="AI325" s="653"/>
      <c r="AJ325" s="653"/>
      <c r="AK325" s="653"/>
      <c r="AL325" s="653"/>
      <c r="AM325" s="635"/>
      <c r="AN325" s="653"/>
      <c r="AO325" s="653"/>
      <c r="AP325" s="648"/>
      <c r="AQ325" s="646"/>
      <c r="AR325" s="646"/>
      <c r="AS325" s="646"/>
      <c r="AT325" s="690"/>
      <c r="AU325" s="629"/>
    </row>
    <row r="326" spans="1:47" ht="45" customHeight="1" x14ac:dyDescent="0.25">
      <c r="A326" s="638"/>
      <c r="B326" s="657"/>
      <c r="C326" s="633"/>
      <c r="D326" s="57" t="s">
        <v>97</v>
      </c>
      <c r="E326" s="128"/>
      <c r="F326" s="126"/>
      <c r="G326" s="126"/>
      <c r="H326" s="126"/>
      <c r="I326" s="126"/>
      <c r="J326" s="126"/>
      <c r="K326" s="126"/>
      <c r="L326" s="126"/>
      <c r="M326" s="129"/>
      <c r="N326" s="129"/>
      <c r="O326" s="129"/>
      <c r="P326" s="129"/>
      <c r="Q326" s="129"/>
      <c r="R326" s="86"/>
      <c r="S326" s="77"/>
      <c r="T326" s="77"/>
      <c r="U326" s="77"/>
      <c r="V326" s="77"/>
      <c r="W326" s="77"/>
      <c r="X326" s="77"/>
      <c r="Y326" s="77"/>
      <c r="Z326" s="77"/>
      <c r="AA326" s="87"/>
      <c r="AB326" s="246"/>
      <c r="AC326" s="38"/>
      <c r="AD326" s="41"/>
      <c r="AE326" s="42"/>
      <c r="AF326" s="234"/>
      <c r="AG326" s="680"/>
      <c r="AH326" s="653"/>
      <c r="AI326" s="653"/>
      <c r="AJ326" s="653"/>
      <c r="AK326" s="653"/>
      <c r="AL326" s="653"/>
      <c r="AM326" s="635"/>
      <c r="AN326" s="653"/>
      <c r="AO326" s="653"/>
      <c r="AP326" s="648"/>
      <c r="AQ326" s="646"/>
      <c r="AR326" s="646"/>
      <c r="AS326" s="646"/>
      <c r="AT326" s="690"/>
      <c r="AU326" s="629"/>
    </row>
    <row r="327" spans="1:47" ht="45" customHeight="1" thickBot="1" x14ac:dyDescent="0.3">
      <c r="A327" s="638"/>
      <c r="B327" s="657"/>
      <c r="C327" s="633"/>
      <c r="D327" s="56" t="s">
        <v>100</v>
      </c>
      <c r="E327" s="128"/>
      <c r="F327" s="126"/>
      <c r="G327" s="126"/>
      <c r="H327" s="126"/>
      <c r="I327" s="126"/>
      <c r="J327" s="126"/>
      <c r="K327" s="126"/>
      <c r="L327" s="126"/>
      <c r="M327" s="129"/>
      <c r="N327" s="129"/>
      <c r="O327" s="129"/>
      <c r="P327" s="129"/>
      <c r="Q327" s="129"/>
      <c r="R327" s="86"/>
      <c r="S327" s="77"/>
      <c r="T327" s="77"/>
      <c r="U327" s="77"/>
      <c r="V327" s="77"/>
      <c r="W327" s="77"/>
      <c r="X327" s="77"/>
      <c r="Y327" s="77"/>
      <c r="Z327" s="77"/>
      <c r="AA327" s="87"/>
      <c r="AB327" s="246"/>
      <c r="AC327" s="38"/>
      <c r="AD327" s="41"/>
      <c r="AE327" s="42"/>
      <c r="AF327" s="234"/>
      <c r="AG327" s="681"/>
      <c r="AH327" s="634"/>
      <c r="AI327" s="634"/>
      <c r="AJ327" s="634"/>
      <c r="AK327" s="634"/>
      <c r="AL327" s="634"/>
      <c r="AM327" s="635"/>
      <c r="AN327" s="634"/>
      <c r="AO327" s="634"/>
      <c r="AP327" s="648"/>
      <c r="AQ327" s="647"/>
      <c r="AR327" s="647"/>
      <c r="AS327" s="647"/>
      <c r="AT327" s="691"/>
      <c r="AU327" s="629"/>
    </row>
    <row r="328" spans="1:47" ht="45" customHeight="1" x14ac:dyDescent="0.25">
      <c r="A328" s="638"/>
      <c r="B328" s="657"/>
      <c r="C328" s="633" t="s">
        <v>204</v>
      </c>
      <c r="D328" s="54" t="s">
        <v>95</v>
      </c>
      <c r="E328" s="128"/>
      <c r="F328" s="126"/>
      <c r="G328" s="126"/>
      <c r="H328" s="126"/>
      <c r="I328" s="126"/>
      <c r="J328" s="126"/>
      <c r="K328" s="126"/>
      <c r="L328" s="126"/>
      <c r="M328" s="129"/>
      <c r="N328" s="129"/>
      <c r="O328" s="129"/>
      <c r="P328" s="129"/>
      <c r="Q328" s="129"/>
      <c r="R328" s="86"/>
      <c r="S328" s="77"/>
      <c r="T328" s="77"/>
      <c r="U328" s="77"/>
      <c r="V328" s="77"/>
      <c r="W328" s="77"/>
      <c r="X328" s="77"/>
      <c r="Y328" s="77"/>
      <c r="Z328" s="77"/>
      <c r="AA328" s="87"/>
      <c r="AB328" s="246"/>
      <c r="AC328" s="38"/>
      <c r="AD328" s="41"/>
      <c r="AE328" s="42"/>
      <c r="AF328" s="234"/>
      <c r="AG328" s="679" t="s">
        <v>204</v>
      </c>
      <c r="AH328" s="652" t="s">
        <v>225</v>
      </c>
      <c r="AI328" s="652" t="s">
        <v>225</v>
      </c>
      <c r="AJ328" s="652" t="s">
        <v>225</v>
      </c>
      <c r="AK328" s="652" t="s">
        <v>226</v>
      </c>
      <c r="AL328" s="652" t="s">
        <v>241</v>
      </c>
      <c r="AM328" s="635" t="s">
        <v>240</v>
      </c>
      <c r="AN328" s="652">
        <v>181364</v>
      </c>
      <c r="AO328" s="652">
        <v>191238</v>
      </c>
      <c r="AP328" s="648" t="s">
        <v>228</v>
      </c>
      <c r="AQ328" s="645" t="s">
        <v>228</v>
      </c>
      <c r="AR328" s="645" t="s">
        <v>228</v>
      </c>
      <c r="AS328" s="645" t="s">
        <v>228</v>
      </c>
      <c r="AT328" s="689">
        <v>22438</v>
      </c>
      <c r="AU328" s="629"/>
    </row>
    <row r="329" spans="1:47" ht="45" customHeight="1" x14ac:dyDescent="0.25">
      <c r="A329" s="638"/>
      <c r="B329" s="657"/>
      <c r="C329" s="633"/>
      <c r="D329" s="55" t="s">
        <v>6</v>
      </c>
      <c r="E329" s="128"/>
      <c r="F329" s="126"/>
      <c r="G329" s="126"/>
      <c r="H329" s="126"/>
      <c r="I329" s="126"/>
      <c r="J329" s="126"/>
      <c r="K329" s="126"/>
      <c r="L329" s="126"/>
      <c r="M329" s="129"/>
      <c r="N329" s="129"/>
      <c r="O329" s="129"/>
      <c r="P329" s="129"/>
      <c r="Q329" s="129"/>
      <c r="R329" s="86"/>
      <c r="S329" s="77"/>
      <c r="T329" s="77"/>
      <c r="U329" s="77"/>
      <c r="V329" s="77"/>
      <c r="W329" s="77"/>
      <c r="X329" s="77"/>
      <c r="Y329" s="77"/>
      <c r="Z329" s="77"/>
      <c r="AA329" s="87"/>
      <c r="AB329" s="246"/>
      <c r="AC329" s="38"/>
      <c r="AD329" s="41"/>
      <c r="AE329" s="42"/>
      <c r="AF329" s="234"/>
      <c r="AG329" s="680"/>
      <c r="AH329" s="653"/>
      <c r="AI329" s="653"/>
      <c r="AJ329" s="653"/>
      <c r="AK329" s="653"/>
      <c r="AL329" s="653"/>
      <c r="AM329" s="635"/>
      <c r="AN329" s="653"/>
      <c r="AO329" s="653"/>
      <c r="AP329" s="648"/>
      <c r="AQ329" s="646"/>
      <c r="AR329" s="646"/>
      <c r="AS329" s="646"/>
      <c r="AT329" s="690"/>
      <c r="AU329" s="629"/>
    </row>
    <row r="330" spans="1:47" ht="45" customHeight="1" x14ac:dyDescent="0.25">
      <c r="A330" s="638"/>
      <c r="B330" s="657"/>
      <c r="C330" s="633"/>
      <c r="D330" s="57" t="s">
        <v>96</v>
      </c>
      <c r="E330" s="128"/>
      <c r="F330" s="126"/>
      <c r="G330" s="126"/>
      <c r="H330" s="126"/>
      <c r="I330" s="126"/>
      <c r="J330" s="126"/>
      <c r="K330" s="126"/>
      <c r="L330" s="126"/>
      <c r="M330" s="129"/>
      <c r="N330" s="129"/>
      <c r="O330" s="129"/>
      <c r="P330" s="129"/>
      <c r="Q330" s="129"/>
      <c r="R330" s="86"/>
      <c r="S330" s="77"/>
      <c r="T330" s="77"/>
      <c r="U330" s="77"/>
      <c r="V330" s="77"/>
      <c r="W330" s="77"/>
      <c r="X330" s="77"/>
      <c r="Y330" s="77"/>
      <c r="Z330" s="77"/>
      <c r="AA330" s="87"/>
      <c r="AB330" s="246"/>
      <c r="AC330" s="38"/>
      <c r="AD330" s="41"/>
      <c r="AE330" s="42"/>
      <c r="AF330" s="234"/>
      <c r="AG330" s="680"/>
      <c r="AH330" s="653"/>
      <c r="AI330" s="653"/>
      <c r="AJ330" s="653"/>
      <c r="AK330" s="653"/>
      <c r="AL330" s="653"/>
      <c r="AM330" s="635"/>
      <c r="AN330" s="653"/>
      <c r="AO330" s="653"/>
      <c r="AP330" s="648"/>
      <c r="AQ330" s="646"/>
      <c r="AR330" s="646"/>
      <c r="AS330" s="646"/>
      <c r="AT330" s="690"/>
      <c r="AU330" s="629"/>
    </row>
    <row r="331" spans="1:47" ht="45" customHeight="1" x14ac:dyDescent="0.25">
      <c r="A331" s="638"/>
      <c r="B331" s="657"/>
      <c r="C331" s="633"/>
      <c r="D331" s="55" t="s">
        <v>7</v>
      </c>
      <c r="E331" s="128"/>
      <c r="F331" s="126"/>
      <c r="G331" s="126"/>
      <c r="H331" s="126"/>
      <c r="I331" s="126"/>
      <c r="J331" s="126"/>
      <c r="K331" s="126"/>
      <c r="L331" s="126"/>
      <c r="M331" s="129"/>
      <c r="N331" s="129"/>
      <c r="O331" s="129"/>
      <c r="P331" s="129"/>
      <c r="Q331" s="129"/>
      <c r="R331" s="86"/>
      <c r="S331" s="77"/>
      <c r="T331" s="77"/>
      <c r="U331" s="77"/>
      <c r="V331" s="77"/>
      <c r="W331" s="77"/>
      <c r="X331" s="77"/>
      <c r="Y331" s="77"/>
      <c r="Z331" s="77"/>
      <c r="AA331" s="87"/>
      <c r="AB331" s="246"/>
      <c r="AC331" s="38"/>
      <c r="AD331" s="41"/>
      <c r="AE331" s="42"/>
      <c r="AF331" s="234"/>
      <c r="AG331" s="680"/>
      <c r="AH331" s="653"/>
      <c r="AI331" s="653"/>
      <c r="AJ331" s="653"/>
      <c r="AK331" s="653"/>
      <c r="AL331" s="653"/>
      <c r="AM331" s="635"/>
      <c r="AN331" s="653"/>
      <c r="AO331" s="653"/>
      <c r="AP331" s="648"/>
      <c r="AQ331" s="646"/>
      <c r="AR331" s="646"/>
      <c r="AS331" s="646"/>
      <c r="AT331" s="690"/>
      <c r="AU331" s="629"/>
    </row>
    <row r="332" spans="1:47" ht="45" customHeight="1" x14ac:dyDescent="0.25">
      <c r="A332" s="638"/>
      <c r="B332" s="657"/>
      <c r="C332" s="633"/>
      <c r="D332" s="57" t="s">
        <v>97</v>
      </c>
      <c r="E332" s="128"/>
      <c r="F332" s="126"/>
      <c r="G332" s="126"/>
      <c r="H332" s="126"/>
      <c r="I332" s="126"/>
      <c r="J332" s="126"/>
      <c r="K332" s="126"/>
      <c r="L332" s="126"/>
      <c r="M332" s="129"/>
      <c r="N332" s="129"/>
      <c r="O332" s="129"/>
      <c r="P332" s="129"/>
      <c r="Q332" s="129"/>
      <c r="R332" s="86"/>
      <c r="S332" s="77"/>
      <c r="T332" s="77"/>
      <c r="U332" s="77"/>
      <c r="V332" s="77"/>
      <c r="W332" s="77"/>
      <c r="X332" s="77"/>
      <c r="Y332" s="77"/>
      <c r="Z332" s="77"/>
      <c r="AA332" s="87"/>
      <c r="AB332" s="246"/>
      <c r="AC332" s="38"/>
      <c r="AD332" s="41"/>
      <c r="AE332" s="42"/>
      <c r="AF332" s="234"/>
      <c r="AG332" s="680"/>
      <c r="AH332" s="653"/>
      <c r="AI332" s="653"/>
      <c r="AJ332" s="653"/>
      <c r="AK332" s="653"/>
      <c r="AL332" s="653"/>
      <c r="AM332" s="635"/>
      <c r="AN332" s="653"/>
      <c r="AO332" s="653"/>
      <c r="AP332" s="648"/>
      <c r="AQ332" s="646"/>
      <c r="AR332" s="646"/>
      <c r="AS332" s="646"/>
      <c r="AT332" s="690"/>
      <c r="AU332" s="629"/>
    </row>
    <row r="333" spans="1:47" ht="45" customHeight="1" thickBot="1" x14ac:dyDescent="0.3">
      <c r="A333" s="638"/>
      <c r="B333" s="657"/>
      <c r="C333" s="633"/>
      <c r="D333" s="56" t="s">
        <v>100</v>
      </c>
      <c r="E333" s="128"/>
      <c r="F333" s="126"/>
      <c r="G333" s="126"/>
      <c r="H333" s="126"/>
      <c r="I333" s="126"/>
      <c r="J333" s="126"/>
      <c r="K333" s="126"/>
      <c r="L333" s="126"/>
      <c r="M333" s="129"/>
      <c r="N333" s="129"/>
      <c r="O333" s="129"/>
      <c r="P333" s="129"/>
      <c r="Q333" s="129"/>
      <c r="R333" s="86"/>
      <c r="S333" s="77"/>
      <c r="T333" s="77"/>
      <c r="U333" s="77"/>
      <c r="V333" s="77"/>
      <c r="W333" s="77"/>
      <c r="X333" s="77"/>
      <c r="Y333" s="77"/>
      <c r="Z333" s="77"/>
      <c r="AA333" s="87"/>
      <c r="AB333" s="246"/>
      <c r="AC333" s="38"/>
      <c r="AD333" s="41"/>
      <c r="AE333" s="42"/>
      <c r="AF333" s="234"/>
      <c r="AG333" s="681"/>
      <c r="AH333" s="634"/>
      <c r="AI333" s="634"/>
      <c r="AJ333" s="634"/>
      <c r="AK333" s="634"/>
      <c r="AL333" s="634"/>
      <c r="AM333" s="635"/>
      <c r="AN333" s="634"/>
      <c r="AO333" s="634"/>
      <c r="AP333" s="648"/>
      <c r="AQ333" s="647"/>
      <c r="AR333" s="647"/>
      <c r="AS333" s="647"/>
      <c r="AT333" s="691"/>
      <c r="AU333" s="629"/>
    </row>
    <row r="334" spans="1:47" ht="45" customHeight="1" x14ac:dyDescent="0.25">
      <c r="A334" s="638"/>
      <c r="B334" s="657"/>
      <c r="C334" s="633" t="s">
        <v>212</v>
      </c>
      <c r="D334" s="54" t="s">
        <v>95</v>
      </c>
      <c r="E334" s="128"/>
      <c r="F334" s="126"/>
      <c r="G334" s="126"/>
      <c r="H334" s="126"/>
      <c r="I334" s="126"/>
      <c r="J334" s="126"/>
      <c r="K334" s="126"/>
      <c r="L334" s="126"/>
      <c r="M334" s="129"/>
      <c r="N334" s="129"/>
      <c r="O334" s="129"/>
      <c r="P334" s="129"/>
      <c r="Q334" s="129"/>
      <c r="R334" s="86"/>
      <c r="S334" s="77"/>
      <c r="T334" s="77"/>
      <c r="U334" s="77"/>
      <c r="V334" s="77"/>
      <c r="W334" s="77"/>
      <c r="X334" s="77"/>
      <c r="Y334" s="77"/>
      <c r="Z334" s="77"/>
      <c r="AA334" s="87"/>
      <c r="AB334" s="246"/>
      <c r="AC334" s="38"/>
      <c r="AD334" s="41"/>
      <c r="AE334" s="42"/>
      <c r="AF334" s="234"/>
      <c r="AG334" s="679" t="s">
        <v>212</v>
      </c>
      <c r="AH334" s="652" t="s">
        <v>225</v>
      </c>
      <c r="AI334" s="652" t="s">
        <v>225</v>
      </c>
      <c r="AJ334" s="652" t="s">
        <v>225</v>
      </c>
      <c r="AK334" s="652" t="s">
        <v>226</v>
      </c>
      <c r="AL334" s="652" t="s">
        <v>241</v>
      </c>
      <c r="AM334" s="635" t="s">
        <v>240</v>
      </c>
      <c r="AN334" s="652">
        <v>86612</v>
      </c>
      <c r="AO334" s="652">
        <v>92493</v>
      </c>
      <c r="AP334" s="648" t="s">
        <v>228</v>
      </c>
      <c r="AQ334" s="645" t="s">
        <v>228</v>
      </c>
      <c r="AR334" s="645" t="s">
        <v>228</v>
      </c>
      <c r="AS334" s="645" t="s">
        <v>228</v>
      </c>
      <c r="AT334" s="689">
        <v>186383</v>
      </c>
      <c r="AU334" s="629"/>
    </row>
    <row r="335" spans="1:47" ht="45" customHeight="1" x14ac:dyDescent="0.25">
      <c r="A335" s="638"/>
      <c r="B335" s="657"/>
      <c r="C335" s="633"/>
      <c r="D335" s="55" t="s">
        <v>6</v>
      </c>
      <c r="E335" s="128"/>
      <c r="F335" s="126"/>
      <c r="G335" s="126"/>
      <c r="H335" s="126"/>
      <c r="I335" s="126"/>
      <c r="J335" s="126"/>
      <c r="K335" s="126"/>
      <c r="L335" s="126"/>
      <c r="M335" s="129"/>
      <c r="N335" s="129"/>
      <c r="O335" s="129"/>
      <c r="P335" s="129"/>
      <c r="Q335" s="129"/>
      <c r="R335" s="86"/>
      <c r="S335" s="77"/>
      <c r="T335" s="77"/>
      <c r="U335" s="77"/>
      <c r="V335" s="77"/>
      <c r="W335" s="77"/>
      <c r="X335" s="77"/>
      <c r="Y335" s="77"/>
      <c r="Z335" s="77"/>
      <c r="AA335" s="87"/>
      <c r="AB335" s="246"/>
      <c r="AC335" s="38"/>
      <c r="AD335" s="41"/>
      <c r="AE335" s="42"/>
      <c r="AF335" s="234"/>
      <c r="AG335" s="680"/>
      <c r="AH335" s="653"/>
      <c r="AI335" s="653"/>
      <c r="AJ335" s="653"/>
      <c r="AK335" s="653"/>
      <c r="AL335" s="653"/>
      <c r="AM335" s="635"/>
      <c r="AN335" s="653"/>
      <c r="AO335" s="653"/>
      <c r="AP335" s="648"/>
      <c r="AQ335" s="646"/>
      <c r="AR335" s="646"/>
      <c r="AS335" s="646"/>
      <c r="AT335" s="690"/>
      <c r="AU335" s="629"/>
    </row>
    <row r="336" spans="1:47" ht="45" customHeight="1" x14ac:dyDescent="0.25">
      <c r="A336" s="638"/>
      <c r="B336" s="657"/>
      <c r="C336" s="633"/>
      <c r="D336" s="57" t="s">
        <v>96</v>
      </c>
      <c r="E336" s="128"/>
      <c r="F336" s="126"/>
      <c r="G336" s="126"/>
      <c r="H336" s="126"/>
      <c r="I336" s="126"/>
      <c r="J336" s="126"/>
      <c r="K336" s="126"/>
      <c r="L336" s="126"/>
      <c r="M336" s="129"/>
      <c r="N336" s="129"/>
      <c r="O336" s="129"/>
      <c r="P336" s="129"/>
      <c r="Q336" s="129"/>
      <c r="R336" s="86"/>
      <c r="S336" s="77"/>
      <c r="T336" s="77"/>
      <c r="U336" s="77"/>
      <c r="V336" s="77"/>
      <c r="W336" s="77"/>
      <c r="X336" s="77"/>
      <c r="Y336" s="77"/>
      <c r="Z336" s="77"/>
      <c r="AA336" s="87"/>
      <c r="AB336" s="246"/>
      <c r="AC336" s="38"/>
      <c r="AD336" s="41"/>
      <c r="AE336" s="42"/>
      <c r="AF336" s="234"/>
      <c r="AG336" s="680"/>
      <c r="AH336" s="653"/>
      <c r="AI336" s="653"/>
      <c r="AJ336" s="653"/>
      <c r="AK336" s="653"/>
      <c r="AL336" s="653"/>
      <c r="AM336" s="635"/>
      <c r="AN336" s="653"/>
      <c r="AO336" s="653"/>
      <c r="AP336" s="648"/>
      <c r="AQ336" s="646"/>
      <c r="AR336" s="646"/>
      <c r="AS336" s="646"/>
      <c r="AT336" s="690"/>
      <c r="AU336" s="629"/>
    </row>
    <row r="337" spans="1:47" ht="45" customHeight="1" x14ac:dyDescent="0.25">
      <c r="A337" s="638"/>
      <c r="B337" s="657"/>
      <c r="C337" s="633"/>
      <c r="D337" s="55" t="s">
        <v>7</v>
      </c>
      <c r="E337" s="128"/>
      <c r="F337" s="126"/>
      <c r="G337" s="126"/>
      <c r="H337" s="126"/>
      <c r="I337" s="126"/>
      <c r="J337" s="126"/>
      <c r="K337" s="126"/>
      <c r="L337" s="126"/>
      <c r="M337" s="129"/>
      <c r="N337" s="129"/>
      <c r="O337" s="129"/>
      <c r="P337" s="129"/>
      <c r="Q337" s="129"/>
      <c r="R337" s="86"/>
      <c r="S337" s="77"/>
      <c r="T337" s="77"/>
      <c r="U337" s="77"/>
      <c r="V337" s="77"/>
      <c r="W337" s="77"/>
      <c r="X337" s="77"/>
      <c r="Y337" s="77"/>
      <c r="Z337" s="77"/>
      <c r="AA337" s="87"/>
      <c r="AB337" s="246"/>
      <c r="AC337" s="38"/>
      <c r="AD337" s="41"/>
      <c r="AE337" s="42"/>
      <c r="AF337" s="234"/>
      <c r="AG337" s="680"/>
      <c r="AH337" s="653"/>
      <c r="AI337" s="653"/>
      <c r="AJ337" s="653"/>
      <c r="AK337" s="653"/>
      <c r="AL337" s="653"/>
      <c r="AM337" s="635"/>
      <c r="AN337" s="653"/>
      <c r="AO337" s="653"/>
      <c r="AP337" s="648"/>
      <c r="AQ337" s="646"/>
      <c r="AR337" s="646"/>
      <c r="AS337" s="646"/>
      <c r="AT337" s="690"/>
      <c r="AU337" s="629"/>
    </row>
    <row r="338" spans="1:47" ht="45" customHeight="1" x14ac:dyDescent="0.25">
      <c r="A338" s="638"/>
      <c r="B338" s="657"/>
      <c r="C338" s="633"/>
      <c r="D338" s="57" t="s">
        <v>97</v>
      </c>
      <c r="E338" s="128"/>
      <c r="F338" s="126"/>
      <c r="G338" s="126"/>
      <c r="H338" s="126"/>
      <c r="I338" s="126"/>
      <c r="J338" s="126"/>
      <c r="K338" s="126"/>
      <c r="L338" s="126"/>
      <c r="M338" s="129"/>
      <c r="N338" s="129"/>
      <c r="O338" s="129"/>
      <c r="P338" s="129"/>
      <c r="Q338" s="129"/>
      <c r="R338" s="86"/>
      <c r="S338" s="77"/>
      <c r="T338" s="77"/>
      <c r="U338" s="77"/>
      <c r="V338" s="77"/>
      <c r="W338" s="77"/>
      <c r="X338" s="77"/>
      <c r="Y338" s="77"/>
      <c r="Z338" s="77"/>
      <c r="AA338" s="87"/>
      <c r="AB338" s="246"/>
      <c r="AC338" s="38"/>
      <c r="AD338" s="41"/>
      <c r="AE338" s="42"/>
      <c r="AF338" s="234"/>
      <c r="AG338" s="680"/>
      <c r="AH338" s="653"/>
      <c r="AI338" s="653"/>
      <c r="AJ338" s="653"/>
      <c r="AK338" s="653"/>
      <c r="AL338" s="653"/>
      <c r="AM338" s="635"/>
      <c r="AN338" s="653"/>
      <c r="AO338" s="653"/>
      <c r="AP338" s="648"/>
      <c r="AQ338" s="646"/>
      <c r="AR338" s="646"/>
      <c r="AS338" s="646"/>
      <c r="AT338" s="690"/>
      <c r="AU338" s="629"/>
    </row>
    <row r="339" spans="1:47" ht="45" customHeight="1" thickBot="1" x14ac:dyDescent="0.3">
      <c r="A339" s="638"/>
      <c r="B339" s="657"/>
      <c r="C339" s="633"/>
      <c r="D339" s="56" t="s">
        <v>100</v>
      </c>
      <c r="E339" s="128"/>
      <c r="F339" s="126"/>
      <c r="G339" s="126"/>
      <c r="H339" s="126"/>
      <c r="I339" s="126"/>
      <c r="J339" s="126"/>
      <c r="K339" s="126"/>
      <c r="L339" s="126"/>
      <c r="M339" s="129"/>
      <c r="N339" s="129"/>
      <c r="O339" s="129"/>
      <c r="P339" s="129"/>
      <c r="Q339" s="129"/>
      <c r="R339" s="86"/>
      <c r="S339" s="77"/>
      <c r="T339" s="77"/>
      <c r="U339" s="77"/>
      <c r="V339" s="77"/>
      <c r="W339" s="77"/>
      <c r="X339" s="77"/>
      <c r="Y339" s="77"/>
      <c r="Z339" s="77"/>
      <c r="AA339" s="87"/>
      <c r="AB339" s="246"/>
      <c r="AC339" s="38"/>
      <c r="AD339" s="41"/>
      <c r="AE339" s="42"/>
      <c r="AF339" s="234"/>
      <c r="AG339" s="681"/>
      <c r="AH339" s="634"/>
      <c r="AI339" s="634"/>
      <c r="AJ339" s="634"/>
      <c r="AK339" s="634"/>
      <c r="AL339" s="634"/>
      <c r="AM339" s="635"/>
      <c r="AN339" s="634"/>
      <c r="AO339" s="634"/>
      <c r="AP339" s="648"/>
      <c r="AQ339" s="647"/>
      <c r="AR339" s="647"/>
      <c r="AS339" s="647"/>
      <c r="AT339" s="691"/>
      <c r="AU339" s="629"/>
    </row>
    <row r="340" spans="1:47" ht="45" customHeight="1" x14ac:dyDescent="0.25">
      <c r="A340" s="638"/>
      <c r="B340" s="657"/>
      <c r="C340" s="633" t="s">
        <v>217</v>
      </c>
      <c r="D340" s="54" t="s">
        <v>95</v>
      </c>
      <c r="E340" s="128"/>
      <c r="F340" s="126"/>
      <c r="G340" s="126"/>
      <c r="H340" s="126"/>
      <c r="I340" s="126"/>
      <c r="J340" s="126"/>
      <c r="K340" s="126"/>
      <c r="L340" s="126"/>
      <c r="M340" s="129"/>
      <c r="N340" s="129"/>
      <c r="O340" s="129"/>
      <c r="P340" s="129"/>
      <c r="Q340" s="129"/>
      <c r="R340" s="86"/>
      <c r="S340" s="77"/>
      <c r="T340" s="77"/>
      <c r="U340" s="77"/>
      <c r="V340" s="77"/>
      <c r="W340" s="77"/>
      <c r="X340" s="77"/>
      <c r="Y340" s="77"/>
      <c r="Z340" s="77"/>
      <c r="AA340" s="87"/>
      <c r="AB340" s="246"/>
      <c r="AC340" s="38"/>
      <c r="AD340" s="41"/>
      <c r="AE340" s="42"/>
      <c r="AF340" s="234"/>
      <c r="AG340" s="679" t="s">
        <v>217</v>
      </c>
      <c r="AH340" s="652" t="s">
        <v>225</v>
      </c>
      <c r="AI340" s="652" t="s">
        <v>225</v>
      </c>
      <c r="AJ340" s="652" t="s">
        <v>225</v>
      </c>
      <c r="AK340" s="652" t="s">
        <v>226</v>
      </c>
      <c r="AL340" s="652" t="s">
        <v>241</v>
      </c>
      <c r="AM340" s="635" t="s">
        <v>240</v>
      </c>
      <c r="AN340" s="652">
        <v>350318</v>
      </c>
      <c r="AO340" s="652">
        <v>376910</v>
      </c>
      <c r="AP340" s="648" t="s">
        <v>228</v>
      </c>
      <c r="AQ340" s="645" t="s">
        <v>228</v>
      </c>
      <c r="AR340" s="645" t="s">
        <v>228</v>
      </c>
      <c r="AS340" s="645" t="s">
        <v>228</v>
      </c>
      <c r="AT340" s="689">
        <v>753496</v>
      </c>
      <c r="AU340" s="629"/>
    </row>
    <row r="341" spans="1:47" ht="45" customHeight="1" x14ac:dyDescent="0.25">
      <c r="A341" s="638"/>
      <c r="B341" s="657"/>
      <c r="C341" s="633"/>
      <c r="D341" s="55" t="s">
        <v>6</v>
      </c>
      <c r="E341" s="128"/>
      <c r="F341" s="126"/>
      <c r="G341" s="126"/>
      <c r="H341" s="126"/>
      <c r="I341" s="126"/>
      <c r="J341" s="126"/>
      <c r="K341" s="126"/>
      <c r="L341" s="126"/>
      <c r="M341" s="129"/>
      <c r="N341" s="129"/>
      <c r="O341" s="129"/>
      <c r="P341" s="129"/>
      <c r="Q341" s="129"/>
      <c r="R341" s="86"/>
      <c r="S341" s="77"/>
      <c r="T341" s="77"/>
      <c r="U341" s="77"/>
      <c r="V341" s="77"/>
      <c r="W341" s="77"/>
      <c r="X341" s="77"/>
      <c r="Y341" s="77"/>
      <c r="Z341" s="77"/>
      <c r="AA341" s="87"/>
      <c r="AB341" s="246"/>
      <c r="AC341" s="38"/>
      <c r="AD341" s="41"/>
      <c r="AE341" s="42"/>
      <c r="AF341" s="234"/>
      <c r="AG341" s="680"/>
      <c r="AH341" s="653"/>
      <c r="AI341" s="653"/>
      <c r="AJ341" s="653"/>
      <c r="AK341" s="653"/>
      <c r="AL341" s="653"/>
      <c r="AM341" s="635"/>
      <c r="AN341" s="653"/>
      <c r="AO341" s="653"/>
      <c r="AP341" s="648"/>
      <c r="AQ341" s="646"/>
      <c r="AR341" s="646"/>
      <c r="AS341" s="646"/>
      <c r="AT341" s="690"/>
      <c r="AU341" s="629"/>
    </row>
    <row r="342" spans="1:47" ht="45" customHeight="1" x14ac:dyDescent="0.25">
      <c r="A342" s="638"/>
      <c r="B342" s="657"/>
      <c r="C342" s="633"/>
      <c r="D342" s="57" t="s">
        <v>96</v>
      </c>
      <c r="E342" s="128"/>
      <c r="F342" s="126"/>
      <c r="G342" s="126"/>
      <c r="H342" s="126"/>
      <c r="I342" s="126"/>
      <c r="J342" s="126"/>
      <c r="K342" s="126"/>
      <c r="L342" s="126"/>
      <c r="M342" s="129"/>
      <c r="N342" s="129"/>
      <c r="O342" s="129"/>
      <c r="P342" s="129"/>
      <c r="Q342" s="129"/>
      <c r="R342" s="86"/>
      <c r="S342" s="77"/>
      <c r="T342" s="77"/>
      <c r="U342" s="77"/>
      <c r="V342" s="77"/>
      <c r="W342" s="77"/>
      <c r="X342" s="77"/>
      <c r="Y342" s="77"/>
      <c r="Z342" s="77"/>
      <c r="AA342" s="87"/>
      <c r="AB342" s="246"/>
      <c r="AC342" s="38"/>
      <c r="AD342" s="41"/>
      <c r="AE342" s="42"/>
      <c r="AF342" s="234"/>
      <c r="AG342" s="680"/>
      <c r="AH342" s="653"/>
      <c r="AI342" s="653"/>
      <c r="AJ342" s="653"/>
      <c r="AK342" s="653"/>
      <c r="AL342" s="653"/>
      <c r="AM342" s="635"/>
      <c r="AN342" s="653"/>
      <c r="AO342" s="653"/>
      <c r="AP342" s="648"/>
      <c r="AQ342" s="646"/>
      <c r="AR342" s="646"/>
      <c r="AS342" s="646"/>
      <c r="AT342" s="690"/>
      <c r="AU342" s="629"/>
    </row>
    <row r="343" spans="1:47" ht="45" customHeight="1" x14ac:dyDescent="0.25">
      <c r="A343" s="638"/>
      <c r="B343" s="657"/>
      <c r="C343" s="633"/>
      <c r="D343" s="55" t="s">
        <v>7</v>
      </c>
      <c r="E343" s="128"/>
      <c r="F343" s="126"/>
      <c r="G343" s="126"/>
      <c r="H343" s="126"/>
      <c r="I343" s="126"/>
      <c r="J343" s="126"/>
      <c r="K343" s="126"/>
      <c r="L343" s="126"/>
      <c r="M343" s="129"/>
      <c r="N343" s="129"/>
      <c r="O343" s="129"/>
      <c r="P343" s="129"/>
      <c r="Q343" s="129"/>
      <c r="R343" s="86"/>
      <c r="S343" s="77"/>
      <c r="T343" s="77"/>
      <c r="U343" s="77"/>
      <c r="V343" s="77"/>
      <c r="W343" s="77"/>
      <c r="X343" s="77"/>
      <c r="Y343" s="77"/>
      <c r="Z343" s="77"/>
      <c r="AA343" s="87"/>
      <c r="AB343" s="246"/>
      <c r="AC343" s="38"/>
      <c r="AD343" s="41"/>
      <c r="AE343" s="42"/>
      <c r="AF343" s="234"/>
      <c r="AG343" s="680"/>
      <c r="AH343" s="653"/>
      <c r="AI343" s="653"/>
      <c r="AJ343" s="653"/>
      <c r="AK343" s="653"/>
      <c r="AL343" s="653"/>
      <c r="AM343" s="635"/>
      <c r="AN343" s="653"/>
      <c r="AO343" s="653"/>
      <c r="AP343" s="648"/>
      <c r="AQ343" s="646"/>
      <c r="AR343" s="646"/>
      <c r="AS343" s="646"/>
      <c r="AT343" s="690"/>
      <c r="AU343" s="629"/>
    </row>
    <row r="344" spans="1:47" ht="45" customHeight="1" x14ac:dyDescent="0.25">
      <c r="A344" s="638"/>
      <c r="B344" s="657"/>
      <c r="C344" s="633"/>
      <c r="D344" s="57" t="s">
        <v>97</v>
      </c>
      <c r="E344" s="128"/>
      <c r="F344" s="126"/>
      <c r="G344" s="126"/>
      <c r="H344" s="126"/>
      <c r="I344" s="126"/>
      <c r="J344" s="126"/>
      <c r="K344" s="126"/>
      <c r="L344" s="126"/>
      <c r="M344" s="129"/>
      <c r="N344" s="129"/>
      <c r="O344" s="129"/>
      <c r="P344" s="129"/>
      <c r="Q344" s="129"/>
      <c r="R344" s="86"/>
      <c r="S344" s="77"/>
      <c r="T344" s="77"/>
      <c r="U344" s="77"/>
      <c r="V344" s="77"/>
      <c r="W344" s="77"/>
      <c r="X344" s="77"/>
      <c r="Y344" s="77"/>
      <c r="Z344" s="77"/>
      <c r="AA344" s="87"/>
      <c r="AB344" s="246"/>
      <c r="AC344" s="38"/>
      <c r="AD344" s="41"/>
      <c r="AE344" s="42"/>
      <c r="AF344" s="234"/>
      <c r="AG344" s="680"/>
      <c r="AH344" s="653"/>
      <c r="AI344" s="653"/>
      <c r="AJ344" s="653"/>
      <c r="AK344" s="653"/>
      <c r="AL344" s="653"/>
      <c r="AM344" s="635"/>
      <c r="AN344" s="653"/>
      <c r="AO344" s="653"/>
      <c r="AP344" s="648"/>
      <c r="AQ344" s="646"/>
      <c r="AR344" s="646"/>
      <c r="AS344" s="646"/>
      <c r="AT344" s="690"/>
      <c r="AU344" s="629"/>
    </row>
    <row r="345" spans="1:47" ht="45" customHeight="1" thickBot="1" x14ac:dyDescent="0.3">
      <c r="A345" s="638"/>
      <c r="B345" s="657"/>
      <c r="C345" s="633"/>
      <c r="D345" s="56" t="s">
        <v>100</v>
      </c>
      <c r="E345" s="128"/>
      <c r="F345" s="126"/>
      <c r="G345" s="126"/>
      <c r="H345" s="126"/>
      <c r="I345" s="126"/>
      <c r="J345" s="126"/>
      <c r="K345" s="126"/>
      <c r="L345" s="126"/>
      <c r="M345" s="129"/>
      <c r="N345" s="129"/>
      <c r="O345" s="129"/>
      <c r="P345" s="129"/>
      <c r="Q345" s="129"/>
      <c r="R345" s="86"/>
      <c r="S345" s="77"/>
      <c r="T345" s="77"/>
      <c r="U345" s="77"/>
      <c r="V345" s="77"/>
      <c r="W345" s="77"/>
      <c r="X345" s="77"/>
      <c r="Y345" s="77"/>
      <c r="Z345" s="77"/>
      <c r="AA345" s="87"/>
      <c r="AB345" s="246"/>
      <c r="AC345" s="38"/>
      <c r="AD345" s="41"/>
      <c r="AE345" s="42"/>
      <c r="AF345" s="234"/>
      <c r="AG345" s="681"/>
      <c r="AH345" s="634"/>
      <c r="AI345" s="634"/>
      <c r="AJ345" s="634"/>
      <c r="AK345" s="634"/>
      <c r="AL345" s="634"/>
      <c r="AM345" s="635"/>
      <c r="AN345" s="634"/>
      <c r="AO345" s="634"/>
      <c r="AP345" s="648"/>
      <c r="AQ345" s="647"/>
      <c r="AR345" s="647"/>
      <c r="AS345" s="647"/>
      <c r="AT345" s="691"/>
      <c r="AU345" s="629"/>
    </row>
    <row r="346" spans="1:47" ht="45" customHeight="1" x14ac:dyDescent="0.25">
      <c r="A346" s="638"/>
      <c r="B346" s="657"/>
      <c r="C346" s="633" t="s">
        <v>207</v>
      </c>
      <c r="D346" s="54" t="s">
        <v>95</v>
      </c>
      <c r="E346" s="128"/>
      <c r="F346" s="126"/>
      <c r="G346" s="126"/>
      <c r="H346" s="126"/>
      <c r="I346" s="126"/>
      <c r="J346" s="126"/>
      <c r="K346" s="126"/>
      <c r="L346" s="126"/>
      <c r="M346" s="129"/>
      <c r="N346" s="129"/>
      <c r="O346" s="129"/>
      <c r="P346" s="129"/>
      <c r="Q346" s="129"/>
      <c r="R346" s="86"/>
      <c r="S346" s="77"/>
      <c r="T346" s="77"/>
      <c r="U346" s="77"/>
      <c r="V346" s="77"/>
      <c r="W346" s="77"/>
      <c r="X346" s="77"/>
      <c r="Y346" s="77"/>
      <c r="Z346" s="77"/>
      <c r="AA346" s="87"/>
      <c r="AB346" s="246"/>
      <c r="AC346" s="38"/>
      <c r="AD346" s="41"/>
      <c r="AE346" s="42"/>
      <c r="AF346" s="234"/>
      <c r="AG346" s="679" t="s">
        <v>207</v>
      </c>
      <c r="AH346" s="652" t="s">
        <v>225</v>
      </c>
      <c r="AI346" s="652" t="s">
        <v>225</v>
      </c>
      <c r="AJ346" s="652" t="s">
        <v>225</v>
      </c>
      <c r="AK346" s="652" t="s">
        <v>226</v>
      </c>
      <c r="AL346" s="652" t="s">
        <v>241</v>
      </c>
      <c r="AM346" s="635" t="s">
        <v>240</v>
      </c>
      <c r="AN346" s="652">
        <v>511137</v>
      </c>
      <c r="AO346" s="652">
        <v>556761</v>
      </c>
      <c r="AP346" s="648" t="s">
        <v>228</v>
      </c>
      <c r="AQ346" s="645" t="s">
        <v>228</v>
      </c>
      <c r="AR346" s="645" t="s">
        <v>228</v>
      </c>
      <c r="AS346" s="645" t="s">
        <v>228</v>
      </c>
      <c r="AT346" s="689">
        <v>1230539</v>
      </c>
      <c r="AU346" s="629"/>
    </row>
    <row r="347" spans="1:47" ht="45" customHeight="1" x14ac:dyDescent="0.25">
      <c r="A347" s="638"/>
      <c r="B347" s="657"/>
      <c r="C347" s="633"/>
      <c r="D347" s="55" t="s">
        <v>6</v>
      </c>
      <c r="E347" s="128"/>
      <c r="F347" s="126"/>
      <c r="G347" s="126"/>
      <c r="H347" s="126"/>
      <c r="I347" s="126"/>
      <c r="J347" s="126"/>
      <c r="K347" s="126"/>
      <c r="L347" s="126"/>
      <c r="M347" s="129"/>
      <c r="N347" s="129"/>
      <c r="O347" s="129"/>
      <c r="P347" s="129"/>
      <c r="Q347" s="129"/>
      <c r="R347" s="86"/>
      <c r="S347" s="77"/>
      <c r="T347" s="77"/>
      <c r="U347" s="77"/>
      <c r="V347" s="77"/>
      <c r="W347" s="77"/>
      <c r="X347" s="77"/>
      <c r="Y347" s="77"/>
      <c r="Z347" s="77"/>
      <c r="AA347" s="87"/>
      <c r="AB347" s="246"/>
      <c r="AC347" s="38"/>
      <c r="AD347" s="41"/>
      <c r="AE347" s="42"/>
      <c r="AF347" s="234"/>
      <c r="AG347" s="680"/>
      <c r="AH347" s="653"/>
      <c r="AI347" s="653"/>
      <c r="AJ347" s="653"/>
      <c r="AK347" s="653"/>
      <c r="AL347" s="653"/>
      <c r="AM347" s="635"/>
      <c r="AN347" s="653"/>
      <c r="AO347" s="653"/>
      <c r="AP347" s="648"/>
      <c r="AQ347" s="646"/>
      <c r="AR347" s="646"/>
      <c r="AS347" s="646"/>
      <c r="AT347" s="690"/>
      <c r="AU347" s="629"/>
    </row>
    <row r="348" spans="1:47" ht="45" customHeight="1" x14ac:dyDescent="0.25">
      <c r="A348" s="638"/>
      <c r="B348" s="657"/>
      <c r="C348" s="633"/>
      <c r="D348" s="57" t="s">
        <v>96</v>
      </c>
      <c r="E348" s="128"/>
      <c r="F348" s="126"/>
      <c r="G348" s="126"/>
      <c r="H348" s="126"/>
      <c r="I348" s="126"/>
      <c r="J348" s="126"/>
      <c r="K348" s="126"/>
      <c r="L348" s="126"/>
      <c r="M348" s="129"/>
      <c r="N348" s="129"/>
      <c r="O348" s="129"/>
      <c r="P348" s="129"/>
      <c r="Q348" s="129"/>
      <c r="R348" s="86"/>
      <c r="S348" s="77"/>
      <c r="T348" s="77"/>
      <c r="U348" s="77"/>
      <c r="V348" s="77"/>
      <c r="W348" s="77"/>
      <c r="X348" s="77"/>
      <c r="Y348" s="77"/>
      <c r="Z348" s="77"/>
      <c r="AA348" s="87"/>
      <c r="AB348" s="246"/>
      <c r="AC348" s="38"/>
      <c r="AD348" s="41"/>
      <c r="AE348" s="42"/>
      <c r="AF348" s="234"/>
      <c r="AG348" s="680"/>
      <c r="AH348" s="653"/>
      <c r="AI348" s="653"/>
      <c r="AJ348" s="653"/>
      <c r="AK348" s="653"/>
      <c r="AL348" s="653"/>
      <c r="AM348" s="635"/>
      <c r="AN348" s="653"/>
      <c r="AO348" s="653"/>
      <c r="AP348" s="648"/>
      <c r="AQ348" s="646"/>
      <c r="AR348" s="646"/>
      <c r="AS348" s="646"/>
      <c r="AT348" s="690"/>
      <c r="AU348" s="629"/>
    </row>
    <row r="349" spans="1:47" ht="45" customHeight="1" x14ac:dyDescent="0.25">
      <c r="A349" s="638"/>
      <c r="B349" s="657"/>
      <c r="C349" s="633"/>
      <c r="D349" s="55" t="s">
        <v>7</v>
      </c>
      <c r="E349" s="128"/>
      <c r="F349" s="126"/>
      <c r="G349" s="126"/>
      <c r="H349" s="126"/>
      <c r="I349" s="126"/>
      <c r="J349" s="126"/>
      <c r="K349" s="126"/>
      <c r="L349" s="126"/>
      <c r="M349" s="129"/>
      <c r="N349" s="129"/>
      <c r="O349" s="129"/>
      <c r="P349" s="129"/>
      <c r="Q349" s="129"/>
      <c r="R349" s="86"/>
      <c r="S349" s="77"/>
      <c r="T349" s="77"/>
      <c r="U349" s="77"/>
      <c r="V349" s="77"/>
      <c r="W349" s="77"/>
      <c r="X349" s="77"/>
      <c r="Y349" s="77"/>
      <c r="Z349" s="77"/>
      <c r="AA349" s="87"/>
      <c r="AB349" s="246"/>
      <c r="AC349" s="38"/>
      <c r="AD349" s="41"/>
      <c r="AE349" s="42"/>
      <c r="AF349" s="234"/>
      <c r="AG349" s="680"/>
      <c r="AH349" s="653"/>
      <c r="AI349" s="653"/>
      <c r="AJ349" s="653"/>
      <c r="AK349" s="653"/>
      <c r="AL349" s="653"/>
      <c r="AM349" s="635"/>
      <c r="AN349" s="653"/>
      <c r="AO349" s="653"/>
      <c r="AP349" s="648"/>
      <c r="AQ349" s="646"/>
      <c r="AR349" s="646"/>
      <c r="AS349" s="646"/>
      <c r="AT349" s="690"/>
      <c r="AU349" s="629"/>
    </row>
    <row r="350" spans="1:47" ht="45" customHeight="1" x14ac:dyDescent="0.25">
      <c r="A350" s="638"/>
      <c r="B350" s="657"/>
      <c r="C350" s="633"/>
      <c r="D350" s="57" t="s">
        <v>97</v>
      </c>
      <c r="E350" s="128"/>
      <c r="F350" s="126"/>
      <c r="G350" s="126"/>
      <c r="H350" s="126"/>
      <c r="I350" s="126"/>
      <c r="J350" s="126"/>
      <c r="K350" s="126"/>
      <c r="L350" s="126"/>
      <c r="M350" s="129"/>
      <c r="N350" s="129"/>
      <c r="O350" s="129"/>
      <c r="P350" s="129"/>
      <c r="Q350" s="129"/>
      <c r="R350" s="86"/>
      <c r="S350" s="77"/>
      <c r="T350" s="77"/>
      <c r="U350" s="77"/>
      <c r="V350" s="77"/>
      <c r="W350" s="77"/>
      <c r="X350" s="77"/>
      <c r="Y350" s="77"/>
      <c r="Z350" s="77"/>
      <c r="AA350" s="87"/>
      <c r="AB350" s="246"/>
      <c r="AC350" s="38"/>
      <c r="AD350" s="41"/>
      <c r="AE350" s="42"/>
      <c r="AF350" s="234"/>
      <c r="AG350" s="680"/>
      <c r="AH350" s="653"/>
      <c r="AI350" s="653"/>
      <c r="AJ350" s="653"/>
      <c r="AK350" s="653"/>
      <c r="AL350" s="653"/>
      <c r="AM350" s="635"/>
      <c r="AN350" s="653"/>
      <c r="AO350" s="653"/>
      <c r="AP350" s="648"/>
      <c r="AQ350" s="646"/>
      <c r="AR350" s="646"/>
      <c r="AS350" s="646"/>
      <c r="AT350" s="690"/>
      <c r="AU350" s="629"/>
    </row>
    <row r="351" spans="1:47" ht="45" customHeight="1" thickBot="1" x14ac:dyDescent="0.3">
      <c r="A351" s="638"/>
      <c r="B351" s="657"/>
      <c r="C351" s="633"/>
      <c r="D351" s="56" t="s">
        <v>100</v>
      </c>
      <c r="E351" s="128"/>
      <c r="F351" s="126"/>
      <c r="G351" s="126"/>
      <c r="H351" s="126"/>
      <c r="I351" s="126"/>
      <c r="J351" s="126"/>
      <c r="K351" s="126"/>
      <c r="L351" s="126"/>
      <c r="M351" s="129"/>
      <c r="N351" s="129"/>
      <c r="O351" s="129"/>
      <c r="P351" s="129"/>
      <c r="Q351" s="129"/>
      <c r="R351" s="86"/>
      <c r="S351" s="77"/>
      <c r="T351" s="77"/>
      <c r="U351" s="77"/>
      <c r="V351" s="77"/>
      <c r="W351" s="77"/>
      <c r="X351" s="77"/>
      <c r="Y351" s="77"/>
      <c r="Z351" s="77"/>
      <c r="AA351" s="87"/>
      <c r="AB351" s="246"/>
      <c r="AC351" s="38"/>
      <c r="AD351" s="41"/>
      <c r="AE351" s="42"/>
      <c r="AF351" s="234"/>
      <c r="AG351" s="681"/>
      <c r="AH351" s="634"/>
      <c r="AI351" s="634"/>
      <c r="AJ351" s="634"/>
      <c r="AK351" s="634"/>
      <c r="AL351" s="634"/>
      <c r="AM351" s="635"/>
      <c r="AN351" s="634"/>
      <c r="AO351" s="634"/>
      <c r="AP351" s="648"/>
      <c r="AQ351" s="647"/>
      <c r="AR351" s="647"/>
      <c r="AS351" s="647"/>
      <c r="AT351" s="691"/>
      <c r="AU351" s="629"/>
    </row>
    <row r="352" spans="1:47" ht="45" customHeight="1" x14ac:dyDescent="0.25">
      <c r="A352" s="638"/>
      <c r="B352" s="657"/>
      <c r="C352" s="633" t="s">
        <v>230</v>
      </c>
      <c r="D352" s="54" t="s">
        <v>95</v>
      </c>
      <c r="E352" s="128"/>
      <c r="F352" s="126"/>
      <c r="G352" s="126"/>
      <c r="H352" s="126"/>
      <c r="I352" s="126"/>
      <c r="J352" s="126"/>
      <c r="K352" s="126"/>
      <c r="L352" s="126"/>
      <c r="M352" s="129"/>
      <c r="N352" s="129"/>
      <c r="O352" s="129"/>
      <c r="P352" s="129"/>
      <c r="Q352" s="129"/>
      <c r="R352" s="86"/>
      <c r="S352" s="77"/>
      <c r="T352" s="77"/>
      <c r="U352" s="77"/>
      <c r="V352" s="77"/>
      <c r="W352" s="77"/>
      <c r="X352" s="77"/>
      <c r="Y352" s="77"/>
      <c r="Z352" s="77"/>
      <c r="AA352" s="87"/>
      <c r="AB352" s="246"/>
      <c r="AC352" s="38"/>
      <c r="AD352" s="41"/>
      <c r="AE352" s="42"/>
      <c r="AF352" s="234"/>
      <c r="AG352" s="679" t="s">
        <v>208</v>
      </c>
      <c r="AH352" s="652" t="s">
        <v>225</v>
      </c>
      <c r="AI352" s="652" t="s">
        <v>225</v>
      </c>
      <c r="AJ352" s="652" t="s">
        <v>225</v>
      </c>
      <c r="AK352" s="652" t="s">
        <v>226</v>
      </c>
      <c r="AL352" s="652" t="s">
        <v>241</v>
      </c>
      <c r="AM352" s="635" t="s">
        <v>240</v>
      </c>
      <c r="AN352" s="635">
        <v>181876</v>
      </c>
      <c r="AO352" s="635">
        <v>201858</v>
      </c>
      <c r="AP352" s="648" t="s">
        <v>228</v>
      </c>
      <c r="AQ352" s="645" t="s">
        <v>228</v>
      </c>
      <c r="AR352" s="645" t="s">
        <v>228</v>
      </c>
      <c r="AS352" s="645" t="s">
        <v>228</v>
      </c>
      <c r="AT352" s="689">
        <v>424038</v>
      </c>
      <c r="AU352" s="629"/>
    </row>
    <row r="353" spans="1:47" ht="45" customHeight="1" x14ac:dyDescent="0.25">
      <c r="A353" s="638"/>
      <c r="B353" s="657"/>
      <c r="C353" s="633"/>
      <c r="D353" s="55" t="s">
        <v>6</v>
      </c>
      <c r="E353" s="128"/>
      <c r="F353" s="126"/>
      <c r="G353" s="126"/>
      <c r="H353" s="126"/>
      <c r="I353" s="126"/>
      <c r="J353" s="126"/>
      <c r="K353" s="126"/>
      <c r="L353" s="126"/>
      <c r="M353" s="129"/>
      <c r="N353" s="129"/>
      <c r="O353" s="129"/>
      <c r="P353" s="129"/>
      <c r="Q353" s="129"/>
      <c r="R353" s="86"/>
      <c r="S353" s="77"/>
      <c r="T353" s="77"/>
      <c r="U353" s="77"/>
      <c r="V353" s="77"/>
      <c r="W353" s="77"/>
      <c r="X353" s="77"/>
      <c r="Y353" s="77"/>
      <c r="Z353" s="77"/>
      <c r="AA353" s="87"/>
      <c r="AB353" s="246"/>
      <c r="AC353" s="38"/>
      <c r="AD353" s="41"/>
      <c r="AE353" s="42"/>
      <c r="AF353" s="234"/>
      <c r="AG353" s="680"/>
      <c r="AH353" s="653"/>
      <c r="AI353" s="653"/>
      <c r="AJ353" s="653"/>
      <c r="AK353" s="653"/>
      <c r="AL353" s="653"/>
      <c r="AM353" s="635"/>
      <c r="AN353" s="635"/>
      <c r="AO353" s="635"/>
      <c r="AP353" s="648"/>
      <c r="AQ353" s="646"/>
      <c r="AR353" s="646"/>
      <c r="AS353" s="646"/>
      <c r="AT353" s="690"/>
      <c r="AU353" s="629"/>
    </row>
    <row r="354" spans="1:47" ht="45" customHeight="1" x14ac:dyDescent="0.25">
      <c r="A354" s="638"/>
      <c r="B354" s="657"/>
      <c r="C354" s="633"/>
      <c r="D354" s="57" t="s">
        <v>96</v>
      </c>
      <c r="E354" s="128"/>
      <c r="F354" s="126"/>
      <c r="G354" s="126"/>
      <c r="H354" s="126"/>
      <c r="I354" s="126"/>
      <c r="J354" s="126"/>
      <c r="K354" s="126"/>
      <c r="L354" s="126"/>
      <c r="M354" s="129"/>
      <c r="N354" s="129"/>
      <c r="O354" s="129"/>
      <c r="P354" s="129"/>
      <c r="Q354" s="129"/>
      <c r="R354" s="86"/>
      <c r="S354" s="77"/>
      <c r="T354" s="77"/>
      <c r="U354" s="77"/>
      <c r="V354" s="77"/>
      <c r="W354" s="77"/>
      <c r="X354" s="77"/>
      <c r="Y354" s="77"/>
      <c r="Z354" s="77"/>
      <c r="AA354" s="87"/>
      <c r="AB354" s="246"/>
      <c r="AC354" s="38"/>
      <c r="AD354" s="41"/>
      <c r="AE354" s="42"/>
      <c r="AF354" s="234"/>
      <c r="AG354" s="680"/>
      <c r="AH354" s="653"/>
      <c r="AI354" s="653"/>
      <c r="AJ354" s="653"/>
      <c r="AK354" s="653"/>
      <c r="AL354" s="653"/>
      <c r="AM354" s="635"/>
      <c r="AN354" s="635"/>
      <c r="AO354" s="635"/>
      <c r="AP354" s="648"/>
      <c r="AQ354" s="646"/>
      <c r="AR354" s="646"/>
      <c r="AS354" s="646"/>
      <c r="AT354" s="690"/>
      <c r="AU354" s="629"/>
    </row>
    <row r="355" spans="1:47" ht="45" customHeight="1" x14ac:dyDescent="0.25">
      <c r="A355" s="638"/>
      <c r="B355" s="657"/>
      <c r="C355" s="633"/>
      <c r="D355" s="55" t="s">
        <v>7</v>
      </c>
      <c r="E355" s="128"/>
      <c r="F355" s="126"/>
      <c r="G355" s="126"/>
      <c r="H355" s="126"/>
      <c r="I355" s="126"/>
      <c r="J355" s="126"/>
      <c r="K355" s="126"/>
      <c r="L355" s="126"/>
      <c r="M355" s="129"/>
      <c r="N355" s="129"/>
      <c r="O355" s="129"/>
      <c r="P355" s="129"/>
      <c r="Q355" s="129"/>
      <c r="R355" s="86"/>
      <c r="S355" s="77"/>
      <c r="T355" s="77"/>
      <c r="U355" s="77"/>
      <c r="V355" s="77"/>
      <c r="W355" s="77"/>
      <c r="X355" s="77"/>
      <c r="Y355" s="77"/>
      <c r="Z355" s="77"/>
      <c r="AA355" s="87"/>
      <c r="AB355" s="246"/>
      <c r="AC355" s="38"/>
      <c r="AD355" s="41"/>
      <c r="AE355" s="42"/>
      <c r="AF355" s="234"/>
      <c r="AG355" s="680"/>
      <c r="AH355" s="653"/>
      <c r="AI355" s="653"/>
      <c r="AJ355" s="653"/>
      <c r="AK355" s="653"/>
      <c r="AL355" s="653"/>
      <c r="AM355" s="635"/>
      <c r="AN355" s="635"/>
      <c r="AO355" s="635"/>
      <c r="AP355" s="648"/>
      <c r="AQ355" s="646"/>
      <c r="AR355" s="646"/>
      <c r="AS355" s="646"/>
      <c r="AT355" s="690"/>
      <c r="AU355" s="629"/>
    </row>
    <row r="356" spans="1:47" ht="45" customHeight="1" x14ac:dyDescent="0.25">
      <c r="A356" s="638"/>
      <c r="B356" s="657"/>
      <c r="C356" s="633"/>
      <c r="D356" s="57" t="s">
        <v>97</v>
      </c>
      <c r="E356" s="128"/>
      <c r="F356" s="126"/>
      <c r="G356" s="126"/>
      <c r="H356" s="126"/>
      <c r="I356" s="126"/>
      <c r="J356" s="126"/>
      <c r="K356" s="126"/>
      <c r="L356" s="126"/>
      <c r="M356" s="129"/>
      <c r="N356" s="129"/>
      <c r="O356" s="129"/>
      <c r="P356" s="129"/>
      <c r="Q356" s="129"/>
      <c r="R356" s="86"/>
      <c r="S356" s="77"/>
      <c r="T356" s="77"/>
      <c r="U356" s="77"/>
      <c r="V356" s="77"/>
      <c r="W356" s="77"/>
      <c r="X356" s="77"/>
      <c r="Y356" s="77"/>
      <c r="Z356" s="77"/>
      <c r="AA356" s="87"/>
      <c r="AB356" s="246"/>
      <c r="AC356" s="38"/>
      <c r="AD356" s="41"/>
      <c r="AE356" s="42"/>
      <c r="AF356" s="234"/>
      <c r="AG356" s="680"/>
      <c r="AH356" s="653"/>
      <c r="AI356" s="653"/>
      <c r="AJ356" s="653"/>
      <c r="AK356" s="653"/>
      <c r="AL356" s="653"/>
      <c r="AM356" s="635"/>
      <c r="AN356" s="635"/>
      <c r="AO356" s="635"/>
      <c r="AP356" s="648"/>
      <c r="AQ356" s="646"/>
      <c r="AR356" s="646"/>
      <c r="AS356" s="646"/>
      <c r="AT356" s="690"/>
      <c r="AU356" s="629"/>
    </row>
    <row r="357" spans="1:47" ht="45" customHeight="1" thickBot="1" x14ac:dyDescent="0.3">
      <c r="A357" s="638"/>
      <c r="B357" s="657"/>
      <c r="C357" s="633"/>
      <c r="D357" s="56" t="s">
        <v>100</v>
      </c>
      <c r="E357" s="128"/>
      <c r="F357" s="126"/>
      <c r="G357" s="126"/>
      <c r="H357" s="126"/>
      <c r="I357" s="126"/>
      <c r="J357" s="126"/>
      <c r="K357" s="126"/>
      <c r="L357" s="126"/>
      <c r="M357" s="129"/>
      <c r="N357" s="129"/>
      <c r="O357" s="129"/>
      <c r="P357" s="129"/>
      <c r="Q357" s="129"/>
      <c r="R357" s="86"/>
      <c r="S357" s="77"/>
      <c r="T357" s="77"/>
      <c r="U357" s="77"/>
      <c r="V357" s="77"/>
      <c r="W357" s="77"/>
      <c r="X357" s="77"/>
      <c r="Y357" s="77"/>
      <c r="Z357" s="77"/>
      <c r="AA357" s="87"/>
      <c r="AB357" s="246"/>
      <c r="AC357" s="38"/>
      <c r="AD357" s="41"/>
      <c r="AE357" s="42"/>
      <c r="AF357" s="234"/>
      <c r="AG357" s="681"/>
      <c r="AH357" s="634"/>
      <c r="AI357" s="634"/>
      <c r="AJ357" s="634"/>
      <c r="AK357" s="634"/>
      <c r="AL357" s="634"/>
      <c r="AM357" s="635"/>
      <c r="AN357" s="635"/>
      <c r="AO357" s="635"/>
      <c r="AP357" s="648"/>
      <c r="AQ357" s="647"/>
      <c r="AR357" s="647"/>
      <c r="AS357" s="647"/>
      <c r="AT357" s="691"/>
      <c r="AU357" s="629"/>
    </row>
    <row r="358" spans="1:47" ht="45" customHeight="1" x14ac:dyDescent="0.25">
      <c r="A358" s="638"/>
      <c r="B358" s="657"/>
      <c r="C358" s="633" t="s">
        <v>457</v>
      </c>
      <c r="D358" s="54" t="s">
        <v>95</v>
      </c>
      <c r="E358" s="128"/>
      <c r="F358" s="126"/>
      <c r="G358" s="126"/>
      <c r="H358" s="126"/>
      <c r="I358" s="126"/>
      <c r="J358" s="126"/>
      <c r="K358" s="126"/>
      <c r="L358" s="126"/>
      <c r="M358" s="129"/>
      <c r="N358" s="129"/>
      <c r="O358" s="129">
        <v>300</v>
      </c>
      <c r="P358" s="129"/>
      <c r="Q358" s="129"/>
      <c r="R358" s="86"/>
      <c r="S358" s="77"/>
      <c r="T358" s="77"/>
      <c r="U358" s="77"/>
      <c r="V358" s="77"/>
      <c r="W358" s="77"/>
      <c r="X358" s="77"/>
      <c r="Y358" s="77"/>
      <c r="Z358" s="77"/>
      <c r="AA358" s="87"/>
      <c r="AB358" s="246"/>
      <c r="AC358" s="38"/>
      <c r="AD358" s="41"/>
      <c r="AE358" s="42"/>
      <c r="AF358" s="234"/>
      <c r="AG358" s="679" t="s">
        <v>210</v>
      </c>
      <c r="AH358" s="652" t="s">
        <v>458</v>
      </c>
      <c r="AI358" s="652" t="s">
        <v>225</v>
      </c>
      <c r="AJ358" s="652">
        <v>10010</v>
      </c>
      <c r="AK358" s="652" t="s">
        <v>226</v>
      </c>
      <c r="AL358" s="652" t="s">
        <v>241</v>
      </c>
      <c r="AM358" s="635" t="s">
        <v>240</v>
      </c>
      <c r="AN358" s="652">
        <v>392164</v>
      </c>
      <c r="AO358" s="652">
        <v>439214</v>
      </c>
      <c r="AP358" s="648" t="s">
        <v>228</v>
      </c>
      <c r="AQ358" s="645" t="s">
        <v>228</v>
      </c>
      <c r="AR358" s="645" t="s">
        <v>228</v>
      </c>
      <c r="AS358" s="645" t="s">
        <v>228</v>
      </c>
      <c r="AT358" s="689">
        <v>887886</v>
      </c>
      <c r="AU358" s="629"/>
    </row>
    <row r="359" spans="1:47" ht="45" customHeight="1" x14ac:dyDescent="0.25">
      <c r="A359" s="638"/>
      <c r="B359" s="657"/>
      <c r="C359" s="633"/>
      <c r="D359" s="55" t="s">
        <v>6</v>
      </c>
      <c r="E359" s="128"/>
      <c r="F359" s="126"/>
      <c r="G359" s="126"/>
      <c r="H359" s="126"/>
      <c r="I359" s="126"/>
      <c r="J359" s="126"/>
      <c r="K359" s="126"/>
      <c r="L359" s="126"/>
      <c r="M359" s="129"/>
      <c r="N359" s="129"/>
      <c r="O359" s="129" t="s">
        <v>459</v>
      </c>
      <c r="P359" s="129"/>
      <c r="Q359" s="129"/>
      <c r="R359" s="86"/>
      <c r="S359" s="77"/>
      <c r="T359" s="77"/>
      <c r="U359" s="77"/>
      <c r="V359" s="77"/>
      <c r="W359" s="77"/>
      <c r="X359" s="77"/>
      <c r="Y359" s="77"/>
      <c r="Z359" s="77"/>
      <c r="AA359" s="87"/>
      <c r="AB359" s="246"/>
      <c r="AC359" s="38"/>
      <c r="AD359" s="41"/>
      <c r="AE359" s="42"/>
      <c r="AF359" s="234"/>
      <c r="AG359" s="680"/>
      <c r="AH359" s="653"/>
      <c r="AI359" s="653"/>
      <c r="AJ359" s="653"/>
      <c r="AK359" s="653"/>
      <c r="AL359" s="653"/>
      <c r="AM359" s="635"/>
      <c r="AN359" s="653"/>
      <c r="AO359" s="653"/>
      <c r="AP359" s="648"/>
      <c r="AQ359" s="646"/>
      <c r="AR359" s="646"/>
      <c r="AS359" s="646"/>
      <c r="AT359" s="690"/>
      <c r="AU359" s="629"/>
    </row>
    <row r="360" spans="1:47" ht="45" customHeight="1" x14ac:dyDescent="0.25">
      <c r="A360" s="638"/>
      <c r="B360" s="657"/>
      <c r="C360" s="633"/>
      <c r="D360" s="57" t="s">
        <v>96</v>
      </c>
      <c r="E360" s="128"/>
      <c r="F360" s="126"/>
      <c r="G360" s="126"/>
      <c r="H360" s="126"/>
      <c r="I360" s="126"/>
      <c r="J360" s="126"/>
      <c r="K360" s="126"/>
      <c r="L360" s="126"/>
      <c r="M360" s="129"/>
      <c r="N360" s="129"/>
      <c r="O360" s="129"/>
      <c r="P360" s="129"/>
      <c r="Q360" s="129"/>
      <c r="R360" s="86"/>
      <c r="S360" s="77"/>
      <c r="T360" s="77"/>
      <c r="U360" s="77"/>
      <c r="V360" s="77"/>
      <c r="W360" s="77"/>
      <c r="X360" s="77"/>
      <c r="Y360" s="77"/>
      <c r="Z360" s="77"/>
      <c r="AA360" s="87"/>
      <c r="AB360" s="246"/>
      <c r="AC360" s="38"/>
      <c r="AD360" s="41"/>
      <c r="AE360" s="42"/>
      <c r="AF360" s="234"/>
      <c r="AG360" s="680"/>
      <c r="AH360" s="653"/>
      <c r="AI360" s="653"/>
      <c r="AJ360" s="653"/>
      <c r="AK360" s="653"/>
      <c r="AL360" s="653"/>
      <c r="AM360" s="635"/>
      <c r="AN360" s="653"/>
      <c r="AO360" s="653"/>
      <c r="AP360" s="648"/>
      <c r="AQ360" s="646"/>
      <c r="AR360" s="646"/>
      <c r="AS360" s="646"/>
      <c r="AT360" s="690"/>
      <c r="AU360" s="629"/>
    </row>
    <row r="361" spans="1:47" ht="45" customHeight="1" x14ac:dyDescent="0.25">
      <c r="A361" s="638"/>
      <c r="B361" s="657"/>
      <c r="C361" s="633"/>
      <c r="D361" s="55" t="s">
        <v>7</v>
      </c>
      <c r="E361" s="128"/>
      <c r="F361" s="126"/>
      <c r="G361" s="126"/>
      <c r="H361" s="126"/>
      <c r="I361" s="126"/>
      <c r="J361" s="126"/>
      <c r="K361" s="126"/>
      <c r="L361" s="126"/>
      <c r="M361" s="129"/>
      <c r="N361" s="129"/>
      <c r="O361" s="129"/>
      <c r="P361" s="129"/>
      <c r="Q361" s="129"/>
      <c r="R361" s="86"/>
      <c r="S361" s="77"/>
      <c r="T361" s="77"/>
      <c r="U361" s="77"/>
      <c r="V361" s="77"/>
      <c r="W361" s="77"/>
      <c r="X361" s="77"/>
      <c r="Y361" s="77"/>
      <c r="Z361" s="77"/>
      <c r="AA361" s="87"/>
      <c r="AB361" s="246"/>
      <c r="AC361" s="38"/>
      <c r="AD361" s="41"/>
      <c r="AE361" s="42"/>
      <c r="AF361" s="234"/>
      <c r="AG361" s="680"/>
      <c r="AH361" s="653"/>
      <c r="AI361" s="653"/>
      <c r="AJ361" s="653"/>
      <c r="AK361" s="653"/>
      <c r="AL361" s="653"/>
      <c r="AM361" s="635"/>
      <c r="AN361" s="653"/>
      <c r="AO361" s="653"/>
      <c r="AP361" s="648"/>
      <c r="AQ361" s="646"/>
      <c r="AR361" s="646"/>
      <c r="AS361" s="646"/>
      <c r="AT361" s="690"/>
      <c r="AU361" s="629"/>
    </row>
    <row r="362" spans="1:47" ht="45" customHeight="1" x14ac:dyDescent="0.25">
      <c r="A362" s="638"/>
      <c r="B362" s="657"/>
      <c r="C362" s="633"/>
      <c r="D362" s="57" t="s">
        <v>97</v>
      </c>
      <c r="E362" s="128"/>
      <c r="F362" s="126"/>
      <c r="G362" s="126"/>
      <c r="H362" s="126"/>
      <c r="I362" s="126"/>
      <c r="J362" s="126"/>
      <c r="K362" s="126"/>
      <c r="L362" s="126"/>
      <c r="M362" s="129"/>
      <c r="N362" s="129"/>
      <c r="O362" s="129"/>
      <c r="P362" s="129"/>
      <c r="Q362" s="129"/>
      <c r="R362" s="86"/>
      <c r="S362" s="77"/>
      <c r="T362" s="77"/>
      <c r="U362" s="77"/>
      <c r="V362" s="77"/>
      <c r="W362" s="77"/>
      <c r="X362" s="77"/>
      <c r="Y362" s="77"/>
      <c r="Z362" s="77"/>
      <c r="AA362" s="87"/>
      <c r="AB362" s="246"/>
      <c r="AC362" s="38"/>
      <c r="AD362" s="41"/>
      <c r="AE362" s="42"/>
      <c r="AF362" s="234"/>
      <c r="AG362" s="680"/>
      <c r="AH362" s="653"/>
      <c r="AI362" s="653"/>
      <c r="AJ362" s="653"/>
      <c r="AK362" s="653"/>
      <c r="AL362" s="653"/>
      <c r="AM362" s="635"/>
      <c r="AN362" s="653"/>
      <c r="AO362" s="653"/>
      <c r="AP362" s="648"/>
      <c r="AQ362" s="646"/>
      <c r="AR362" s="646"/>
      <c r="AS362" s="646"/>
      <c r="AT362" s="690"/>
      <c r="AU362" s="629"/>
    </row>
    <row r="363" spans="1:47" ht="45" customHeight="1" thickBot="1" x14ac:dyDescent="0.3">
      <c r="A363" s="638"/>
      <c r="B363" s="657"/>
      <c r="C363" s="633"/>
      <c r="D363" s="56" t="s">
        <v>100</v>
      </c>
      <c r="E363" s="128"/>
      <c r="F363" s="126"/>
      <c r="G363" s="126"/>
      <c r="H363" s="126"/>
      <c r="I363" s="126"/>
      <c r="J363" s="126"/>
      <c r="K363" s="126"/>
      <c r="L363" s="126"/>
      <c r="M363" s="129"/>
      <c r="N363" s="129"/>
      <c r="O363" s="129"/>
      <c r="P363" s="129"/>
      <c r="Q363" s="129"/>
      <c r="R363" s="86"/>
      <c r="S363" s="77"/>
      <c r="T363" s="77"/>
      <c r="U363" s="77"/>
      <c r="V363" s="77"/>
      <c r="W363" s="77"/>
      <c r="X363" s="77"/>
      <c r="Y363" s="77"/>
      <c r="Z363" s="77"/>
      <c r="AA363" s="87"/>
      <c r="AB363" s="246"/>
      <c r="AC363" s="38"/>
      <c r="AD363" s="41"/>
      <c r="AE363" s="42"/>
      <c r="AF363" s="234"/>
      <c r="AG363" s="681"/>
      <c r="AH363" s="634"/>
      <c r="AI363" s="634"/>
      <c r="AJ363" s="634"/>
      <c r="AK363" s="634"/>
      <c r="AL363" s="634"/>
      <c r="AM363" s="635"/>
      <c r="AN363" s="634"/>
      <c r="AO363" s="634"/>
      <c r="AP363" s="648"/>
      <c r="AQ363" s="647"/>
      <c r="AR363" s="647"/>
      <c r="AS363" s="647"/>
      <c r="AT363" s="691"/>
      <c r="AU363" s="629"/>
    </row>
    <row r="364" spans="1:47" ht="45" customHeight="1" x14ac:dyDescent="0.25">
      <c r="A364" s="638"/>
      <c r="B364" s="657"/>
      <c r="C364" s="633" t="s">
        <v>460</v>
      </c>
      <c r="D364" s="54" t="s">
        <v>95</v>
      </c>
      <c r="E364" s="128"/>
      <c r="F364" s="126"/>
      <c r="G364" s="126"/>
      <c r="H364" s="126"/>
      <c r="I364" s="126"/>
      <c r="J364" s="126"/>
      <c r="K364" s="126"/>
      <c r="L364" s="126"/>
      <c r="M364" s="129"/>
      <c r="N364" s="129">
        <v>30</v>
      </c>
      <c r="O364" s="129">
        <v>30</v>
      </c>
      <c r="P364" s="129"/>
      <c r="Q364" s="129"/>
      <c r="R364" s="86"/>
      <c r="S364" s="77"/>
      <c r="T364" s="77"/>
      <c r="U364" s="77"/>
      <c r="V364" s="77"/>
      <c r="W364" s="77"/>
      <c r="X364" s="77"/>
      <c r="Y364" s="77"/>
      <c r="Z364" s="77"/>
      <c r="AA364" s="87">
        <v>30</v>
      </c>
      <c r="AB364" s="246">
        <v>30</v>
      </c>
      <c r="AC364" s="38"/>
      <c r="AD364" s="41"/>
      <c r="AE364" s="42"/>
      <c r="AF364" s="234"/>
      <c r="AG364" s="679" t="s">
        <v>218</v>
      </c>
      <c r="AH364" s="652" t="s">
        <v>461</v>
      </c>
      <c r="AI364" s="652" t="s">
        <v>225</v>
      </c>
      <c r="AJ364" s="652">
        <v>10006</v>
      </c>
      <c r="AK364" s="652" t="s">
        <v>226</v>
      </c>
      <c r="AL364" s="652" t="s">
        <v>241</v>
      </c>
      <c r="AM364" s="635" t="s">
        <v>240</v>
      </c>
      <c r="AN364" s="652">
        <v>572451</v>
      </c>
      <c r="AO364" s="652">
        <v>643445</v>
      </c>
      <c r="AP364" s="648" t="s">
        <v>228</v>
      </c>
      <c r="AQ364" s="645" t="s">
        <v>228</v>
      </c>
      <c r="AR364" s="645" t="s">
        <v>228</v>
      </c>
      <c r="AS364" s="645" t="s">
        <v>228</v>
      </c>
      <c r="AT364" s="689">
        <v>1215896</v>
      </c>
      <c r="AU364" s="629"/>
    </row>
    <row r="365" spans="1:47" ht="45" customHeight="1" x14ac:dyDescent="0.25">
      <c r="A365" s="638"/>
      <c r="B365" s="657"/>
      <c r="C365" s="633"/>
      <c r="D365" s="55" t="s">
        <v>6</v>
      </c>
      <c r="E365" s="128"/>
      <c r="F365" s="126"/>
      <c r="G365" s="126"/>
      <c r="H365" s="126"/>
      <c r="I365" s="126"/>
      <c r="J365" s="126"/>
      <c r="K365" s="126"/>
      <c r="L365" s="126"/>
      <c r="M365" s="129"/>
      <c r="N365" s="129">
        <f>+N364*$N$275/$N$274</f>
        <v>294552</v>
      </c>
      <c r="O365" s="129">
        <v>294552</v>
      </c>
      <c r="P365" s="129"/>
      <c r="Q365" s="129"/>
      <c r="R365" s="86"/>
      <c r="S365" s="77"/>
      <c r="T365" s="77"/>
      <c r="U365" s="77"/>
      <c r="V365" s="77"/>
      <c r="W365" s="77"/>
      <c r="X365" s="77"/>
      <c r="Y365" s="77"/>
      <c r="Z365" s="77"/>
      <c r="AA365" s="129">
        <f>+AA364*$AA$275/$AA$274</f>
        <v>430121.45748987852</v>
      </c>
      <c r="AB365" s="129">
        <v>253556.08591885443</v>
      </c>
      <c r="AC365" s="38"/>
      <c r="AD365" s="41"/>
      <c r="AE365" s="42"/>
      <c r="AF365" s="234"/>
      <c r="AG365" s="680"/>
      <c r="AH365" s="653"/>
      <c r="AI365" s="653"/>
      <c r="AJ365" s="653"/>
      <c r="AK365" s="653"/>
      <c r="AL365" s="653"/>
      <c r="AM365" s="635"/>
      <c r="AN365" s="653"/>
      <c r="AO365" s="653"/>
      <c r="AP365" s="648"/>
      <c r="AQ365" s="646"/>
      <c r="AR365" s="646"/>
      <c r="AS365" s="646"/>
      <c r="AT365" s="690"/>
      <c r="AU365" s="629"/>
    </row>
    <row r="366" spans="1:47" ht="45" customHeight="1" x14ac:dyDescent="0.25">
      <c r="A366" s="638"/>
      <c r="B366" s="657"/>
      <c r="C366" s="633"/>
      <c r="D366" s="57" t="s">
        <v>96</v>
      </c>
      <c r="E366" s="128"/>
      <c r="F366" s="126"/>
      <c r="G366" s="126"/>
      <c r="H366" s="126"/>
      <c r="I366" s="126"/>
      <c r="J366" s="126"/>
      <c r="K366" s="126"/>
      <c r="L366" s="126"/>
      <c r="M366" s="129"/>
      <c r="N366" s="129"/>
      <c r="O366" s="129"/>
      <c r="P366" s="129"/>
      <c r="Q366" s="129"/>
      <c r="R366" s="86"/>
      <c r="S366" s="77"/>
      <c r="T366" s="77"/>
      <c r="U366" s="77"/>
      <c r="V366" s="77"/>
      <c r="W366" s="77"/>
      <c r="X366" s="77"/>
      <c r="Y366" s="77"/>
      <c r="Z366" s="77"/>
      <c r="AA366" s="87"/>
      <c r="AB366" s="246"/>
      <c r="AC366" s="38"/>
      <c r="AD366" s="41"/>
      <c r="AE366" s="42"/>
      <c r="AF366" s="234"/>
      <c r="AG366" s="680"/>
      <c r="AH366" s="653"/>
      <c r="AI366" s="653"/>
      <c r="AJ366" s="653"/>
      <c r="AK366" s="653"/>
      <c r="AL366" s="653"/>
      <c r="AM366" s="635"/>
      <c r="AN366" s="653"/>
      <c r="AO366" s="653"/>
      <c r="AP366" s="648"/>
      <c r="AQ366" s="646"/>
      <c r="AR366" s="646"/>
      <c r="AS366" s="646"/>
      <c r="AT366" s="690"/>
      <c r="AU366" s="629"/>
    </row>
    <row r="367" spans="1:47" ht="45" customHeight="1" x14ac:dyDescent="0.25">
      <c r="A367" s="638"/>
      <c r="B367" s="657"/>
      <c r="C367" s="633"/>
      <c r="D367" s="55" t="s">
        <v>7</v>
      </c>
      <c r="E367" s="128"/>
      <c r="F367" s="126"/>
      <c r="G367" s="126"/>
      <c r="H367" s="126"/>
      <c r="I367" s="126"/>
      <c r="J367" s="126"/>
      <c r="K367" s="126"/>
      <c r="L367" s="126"/>
      <c r="M367" s="129"/>
      <c r="N367" s="129"/>
      <c r="O367" s="129"/>
      <c r="P367" s="129"/>
      <c r="Q367" s="129"/>
      <c r="R367" s="86"/>
      <c r="S367" s="77"/>
      <c r="T367" s="77"/>
      <c r="U367" s="77"/>
      <c r="V367" s="77"/>
      <c r="W367" s="77"/>
      <c r="X367" s="77"/>
      <c r="Y367" s="77"/>
      <c r="Z367" s="77"/>
      <c r="AA367" s="87"/>
      <c r="AB367" s="246"/>
      <c r="AC367" s="38"/>
      <c r="AD367" s="41"/>
      <c r="AE367" s="42"/>
      <c r="AF367" s="234"/>
      <c r="AG367" s="680"/>
      <c r="AH367" s="653"/>
      <c r="AI367" s="653"/>
      <c r="AJ367" s="653"/>
      <c r="AK367" s="653"/>
      <c r="AL367" s="653"/>
      <c r="AM367" s="635"/>
      <c r="AN367" s="653"/>
      <c r="AO367" s="653"/>
      <c r="AP367" s="648"/>
      <c r="AQ367" s="646"/>
      <c r="AR367" s="646"/>
      <c r="AS367" s="646"/>
      <c r="AT367" s="690"/>
      <c r="AU367" s="629"/>
    </row>
    <row r="368" spans="1:47" ht="45" customHeight="1" x14ac:dyDescent="0.25">
      <c r="A368" s="638"/>
      <c r="B368" s="657"/>
      <c r="C368" s="633"/>
      <c r="D368" s="57" t="s">
        <v>97</v>
      </c>
      <c r="E368" s="128"/>
      <c r="F368" s="126"/>
      <c r="G368" s="126"/>
      <c r="H368" s="126"/>
      <c r="I368" s="126"/>
      <c r="J368" s="126"/>
      <c r="K368" s="126"/>
      <c r="L368" s="126"/>
      <c r="M368" s="129"/>
      <c r="N368" s="129"/>
      <c r="O368" s="129">
        <v>30</v>
      </c>
      <c r="P368" s="129"/>
      <c r="Q368" s="129"/>
      <c r="R368" s="86"/>
      <c r="S368" s="77"/>
      <c r="T368" s="77"/>
      <c r="U368" s="77"/>
      <c r="V368" s="77"/>
      <c r="W368" s="77"/>
      <c r="X368" s="77"/>
      <c r="Y368" s="77"/>
      <c r="Z368" s="77"/>
      <c r="AA368" s="87"/>
      <c r="AB368" s="129">
        <v>30</v>
      </c>
      <c r="AC368" s="38"/>
      <c r="AD368" s="41"/>
      <c r="AE368" s="42"/>
      <c r="AF368" s="234"/>
      <c r="AG368" s="680"/>
      <c r="AH368" s="653"/>
      <c r="AI368" s="653"/>
      <c r="AJ368" s="653"/>
      <c r="AK368" s="653"/>
      <c r="AL368" s="653"/>
      <c r="AM368" s="635"/>
      <c r="AN368" s="653"/>
      <c r="AO368" s="653"/>
      <c r="AP368" s="648"/>
      <c r="AQ368" s="646"/>
      <c r="AR368" s="646"/>
      <c r="AS368" s="646"/>
      <c r="AT368" s="690"/>
      <c r="AU368" s="629"/>
    </row>
    <row r="369" spans="1:47" ht="45" customHeight="1" thickBot="1" x14ac:dyDescent="0.3">
      <c r="A369" s="638"/>
      <c r="B369" s="657"/>
      <c r="C369" s="633"/>
      <c r="D369" s="56" t="s">
        <v>100</v>
      </c>
      <c r="E369" s="128"/>
      <c r="F369" s="126"/>
      <c r="G369" s="126"/>
      <c r="H369" s="126"/>
      <c r="I369" s="126"/>
      <c r="J369" s="126"/>
      <c r="K369" s="126"/>
      <c r="L369" s="126"/>
      <c r="M369" s="129"/>
      <c r="N369" s="129"/>
      <c r="O369" s="129">
        <v>294552</v>
      </c>
      <c r="P369" s="129"/>
      <c r="Q369" s="129"/>
      <c r="R369" s="86"/>
      <c r="S369" s="77"/>
      <c r="T369" s="77"/>
      <c r="U369" s="77"/>
      <c r="V369" s="77"/>
      <c r="W369" s="77"/>
      <c r="X369" s="77"/>
      <c r="Y369" s="77"/>
      <c r="Z369" s="77"/>
      <c r="AA369" s="87"/>
      <c r="AB369" s="129">
        <v>253556.08591885443</v>
      </c>
      <c r="AC369" s="38"/>
      <c r="AD369" s="41"/>
      <c r="AE369" s="42"/>
      <c r="AF369" s="234"/>
      <c r="AG369" s="681"/>
      <c r="AH369" s="634"/>
      <c r="AI369" s="634"/>
      <c r="AJ369" s="634"/>
      <c r="AK369" s="634"/>
      <c r="AL369" s="634"/>
      <c r="AM369" s="635"/>
      <c r="AN369" s="634"/>
      <c r="AO369" s="634"/>
      <c r="AP369" s="648"/>
      <c r="AQ369" s="647"/>
      <c r="AR369" s="647"/>
      <c r="AS369" s="647"/>
      <c r="AT369" s="691"/>
      <c r="AU369" s="629"/>
    </row>
    <row r="370" spans="1:47" ht="45" customHeight="1" x14ac:dyDescent="0.25">
      <c r="A370" s="638"/>
      <c r="B370" s="657"/>
      <c r="C370" s="633" t="s">
        <v>219</v>
      </c>
      <c r="D370" s="54" t="s">
        <v>95</v>
      </c>
      <c r="E370" s="128"/>
      <c r="F370" s="126"/>
      <c r="G370" s="126"/>
      <c r="H370" s="126"/>
      <c r="I370" s="126"/>
      <c r="J370" s="126"/>
      <c r="K370" s="126"/>
      <c r="L370" s="126"/>
      <c r="M370" s="129"/>
      <c r="N370" s="129"/>
      <c r="O370" s="129"/>
      <c r="P370" s="129"/>
      <c r="Q370" s="129"/>
      <c r="R370" s="86"/>
      <c r="S370" s="77"/>
      <c r="T370" s="77"/>
      <c r="U370" s="77"/>
      <c r="V370" s="77"/>
      <c r="W370" s="77"/>
      <c r="X370" s="77"/>
      <c r="Y370" s="77"/>
      <c r="Z370" s="77"/>
      <c r="AA370" s="87"/>
      <c r="AB370" s="246"/>
      <c r="AC370" s="38"/>
      <c r="AD370" s="41"/>
      <c r="AE370" s="42"/>
      <c r="AF370" s="234"/>
      <c r="AG370" s="679" t="s">
        <v>219</v>
      </c>
      <c r="AH370" s="652" t="s">
        <v>225</v>
      </c>
      <c r="AI370" s="652" t="s">
        <v>225</v>
      </c>
      <c r="AJ370" s="652" t="s">
        <v>225</v>
      </c>
      <c r="AK370" s="652" t="s">
        <v>226</v>
      </c>
      <c r="AL370" s="652" t="s">
        <v>241</v>
      </c>
      <c r="AM370" s="635" t="s">
        <v>240</v>
      </c>
      <c r="AN370" s="652">
        <v>64519</v>
      </c>
      <c r="AO370" s="652">
        <v>72507</v>
      </c>
      <c r="AP370" s="648" t="s">
        <v>228</v>
      </c>
      <c r="AQ370" s="645" t="s">
        <v>228</v>
      </c>
      <c r="AR370" s="645" t="s">
        <v>228</v>
      </c>
      <c r="AS370" s="645" t="s">
        <v>228</v>
      </c>
      <c r="AT370" s="689">
        <v>270280</v>
      </c>
      <c r="AU370" s="629"/>
    </row>
    <row r="371" spans="1:47" ht="45" customHeight="1" x14ac:dyDescent="0.25">
      <c r="A371" s="638"/>
      <c r="B371" s="657"/>
      <c r="C371" s="633"/>
      <c r="D371" s="55" t="s">
        <v>6</v>
      </c>
      <c r="E371" s="128"/>
      <c r="F371" s="126"/>
      <c r="G371" s="126"/>
      <c r="H371" s="126"/>
      <c r="I371" s="126"/>
      <c r="J371" s="126"/>
      <c r="K371" s="126"/>
      <c r="L371" s="126"/>
      <c r="M371" s="129"/>
      <c r="N371" s="129"/>
      <c r="O371" s="129"/>
      <c r="P371" s="129"/>
      <c r="Q371" s="129"/>
      <c r="R371" s="86"/>
      <c r="S371" s="77"/>
      <c r="T371" s="77"/>
      <c r="U371" s="77"/>
      <c r="V371" s="77"/>
      <c r="W371" s="77"/>
      <c r="X371" s="77"/>
      <c r="Y371" s="77"/>
      <c r="Z371" s="77"/>
      <c r="AA371" s="87"/>
      <c r="AB371" s="246"/>
      <c r="AC371" s="38"/>
      <c r="AD371" s="41"/>
      <c r="AE371" s="42"/>
      <c r="AF371" s="234"/>
      <c r="AG371" s="680"/>
      <c r="AH371" s="653"/>
      <c r="AI371" s="653"/>
      <c r="AJ371" s="653"/>
      <c r="AK371" s="653"/>
      <c r="AL371" s="653"/>
      <c r="AM371" s="635"/>
      <c r="AN371" s="653"/>
      <c r="AO371" s="653"/>
      <c r="AP371" s="648"/>
      <c r="AQ371" s="646"/>
      <c r="AR371" s="646"/>
      <c r="AS371" s="646"/>
      <c r="AT371" s="690"/>
      <c r="AU371" s="629"/>
    </row>
    <row r="372" spans="1:47" ht="45" customHeight="1" x14ac:dyDescent="0.25">
      <c r="A372" s="638"/>
      <c r="B372" s="657"/>
      <c r="C372" s="633"/>
      <c r="D372" s="57" t="s">
        <v>96</v>
      </c>
      <c r="E372" s="128"/>
      <c r="F372" s="126"/>
      <c r="G372" s="126"/>
      <c r="H372" s="126"/>
      <c r="I372" s="126"/>
      <c r="J372" s="126"/>
      <c r="K372" s="126"/>
      <c r="L372" s="126"/>
      <c r="M372" s="129"/>
      <c r="N372" s="129"/>
      <c r="O372" s="129"/>
      <c r="P372" s="129"/>
      <c r="Q372" s="129"/>
      <c r="R372" s="86"/>
      <c r="S372" s="77"/>
      <c r="T372" s="77"/>
      <c r="U372" s="77"/>
      <c r="V372" s="77"/>
      <c r="W372" s="77"/>
      <c r="X372" s="77"/>
      <c r="Y372" s="77"/>
      <c r="Z372" s="77"/>
      <c r="AA372" s="87"/>
      <c r="AB372" s="246"/>
      <c r="AC372" s="38"/>
      <c r="AD372" s="41"/>
      <c r="AE372" s="42"/>
      <c r="AF372" s="234"/>
      <c r="AG372" s="680"/>
      <c r="AH372" s="653"/>
      <c r="AI372" s="653"/>
      <c r="AJ372" s="653"/>
      <c r="AK372" s="653"/>
      <c r="AL372" s="653"/>
      <c r="AM372" s="635"/>
      <c r="AN372" s="653"/>
      <c r="AO372" s="653"/>
      <c r="AP372" s="648"/>
      <c r="AQ372" s="646"/>
      <c r="AR372" s="646"/>
      <c r="AS372" s="646"/>
      <c r="AT372" s="690"/>
      <c r="AU372" s="629"/>
    </row>
    <row r="373" spans="1:47" ht="45" customHeight="1" x14ac:dyDescent="0.25">
      <c r="A373" s="638"/>
      <c r="B373" s="657"/>
      <c r="C373" s="633"/>
      <c r="D373" s="55" t="s">
        <v>7</v>
      </c>
      <c r="E373" s="128"/>
      <c r="F373" s="126"/>
      <c r="G373" s="126"/>
      <c r="H373" s="126"/>
      <c r="I373" s="126"/>
      <c r="J373" s="126"/>
      <c r="K373" s="126"/>
      <c r="L373" s="126"/>
      <c r="M373" s="129"/>
      <c r="N373" s="129"/>
      <c r="O373" s="129"/>
      <c r="P373" s="129"/>
      <c r="Q373" s="129"/>
      <c r="R373" s="86"/>
      <c r="S373" s="77"/>
      <c r="T373" s="77"/>
      <c r="U373" s="77"/>
      <c r="V373" s="77"/>
      <c r="W373" s="77"/>
      <c r="X373" s="77"/>
      <c r="Y373" s="77"/>
      <c r="Z373" s="77"/>
      <c r="AA373" s="87"/>
      <c r="AB373" s="246"/>
      <c r="AC373" s="38"/>
      <c r="AD373" s="41"/>
      <c r="AE373" s="42"/>
      <c r="AF373" s="234"/>
      <c r="AG373" s="680"/>
      <c r="AH373" s="653"/>
      <c r="AI373" s="653"/>
      <c r="AJ373" s="653"/>
      <c r="AK373" s="653"/>
      <c r="AL373" s="653"/>
      <c r="AM373" s="635"/>
      <c r="AN373" s="653"/>
      <c r="AO373" s="653"/>
      <c r="AP373" s="648"/>
      <c r="AQ373" s="646"/>
      <c r="AR373" s="646"/>
      <c r="AS373" s="646"/>
      <c r="AT373" s="690"/>
      <c r="AU373" s="629"/>
    </row>
    <row r="374" spans="1:47" ht="45" customHeight="1" x14ac:dyDescent="0.25">
      <c r="A374" s="638"/>
      <c r="B374" s="657"/>
      <c r="C374" s="633"/>
      <c r="D374" s="57" t="s">
        <v>97</v>
      </c>
      <c r="E374" s="128"/>
      <c r="F374" s="126"/>
      <c r="G374" s="126"/>
      <c r="H374" s="126"/>
      <c r="I374" s="126"/>
      <c r="J374" s="126"/>
      <c r="K374" s="126"/>
      <c r="L374" s="126"/>
      <c r="M374" s="129"/>
      <c r="N374" s="129"/>
      <c r="O374" s="129"/>
      <c r="P374" s="129"/>
      <c r="Q374" s="129"/>
      <c r="R374" s="86"/>
      <c r="S374" s="77"/>
      <c r="T374" s="77"/>
      <c r="U374" s="77"/>
      <c r="V374" s="77"/>
      <c r="W374" s="77"/>
      <c r="X374" s="77"/>
      <c r="Y374" s="77"/>
      <c r="Z374" s="77"/>
      <c r="AA374" s="87"/>
      <c r="AB374" s="246"/>
      <c r="AC374" s="38"/>
      <c r="AD374" s="41"/>
      <c r="AE374" s="42"/>
      <c r="AF374" s="234"/>
      <c r="AG374" s="680"/>
      <c r="AH374" s="653"/>
      <c r="AI374" s="653"/>
      <c r="AJ374" s="653"/>
      <c r="AK374" s="653"/>
      <c r="AL374" s="653"/>
      <c r="AM374" s="635"/>
      <c r="AN374" s="653"/>
      <c r="AO374" s="653"/>
      <c r="AP374" s="648"/>
      <c r="AQ374" s="646"/>
      <c r="AR374" s="646"/>
      <c r="AS374" s="646"/>
      <c r="AT374" s="690"/>
      <c r="AU374" s="629"/>
    </row>
    <row r="375" spans="1:47" ht="45" customHeight="1" thickBot="1" x14ac:dyDescent="0.3">
      <c r="A375" s="638"/>
      <c r="B375" s="657"/>
      <c r="C375" s="633"/>
      <c r="D375" s="56" t="s">
        <v>100</v>
      </c>
      <c r="E375" s="128"/>
      <c r="F375" s="126"/>
      <c r="G375" s="126"/>
      <c r="H375" s="126"/>
      <c r="I375" s="126"/>
      <c r="J375" s="126"/>
      <c r="K375" s="126"/>
      <c r="L375" s="126"/>
      <c r="M375" s="129"/>
      <c r="N375" s="129"/>
      <c r="O375" s="129"/>
      <c r="P375" s="129"/>
      <c r="Q375" s="129"/>
      <c r="R375" s="86"/>
      <c r="S375" s="77"/>
      <c r="T375" s="77"/>
      <c r="U375" s="77"/>
      <c r="V375" s="77"/>
      <c r="W375" s="77"/>
      <c r="X375" s="77"/>
      <c r="Y375" s="77"/>
      <c r="Z375" s="77"/>
      <c r="AA375" s="87"/>
      <c r="AB375" s="246"/>
      <c r="AC375" s="38"/>
      <c r="AD375" s="41"/>
      <c r="AE375" s="42"/>
      <c r="AF375" s="234"/>
      <c r="AG375" s="681"/>
      <c r="AH375" s="634"/>
      <c r="AI375" s="634"/>
      <c r="AJ375" s="634"/>
      <c r="AK375" s="634"/>
      <c r="AL375" s="634"/>
      <c r="AM375" s="635"/>
      <c r="AN375" s="634"/>
      <c r="AO375" s="634"/>
      <c r="AP375" s="648"/>
      <c r="AQ375" s="647"/>
      <c r="AR375" s="647"/>
      <c r="AS375" s="647"/>
      <c r="AT375" s="691"/>
      <c r="AU375" s="629"/>
    </row>
    <row r="376" spans="1:47" ht="45" customHeight="1" x14ac:dyDescent="0.25">
      <c r="A376" s="638"/>
      <c r="B376" s="657"/>
      <c r="C376" s="633" t="s">
        <v>220</v>
      </c>
      <c r="D376" s="54" t="s">
        <v>95</v>
      </c>
      <c r="E376" s="128"/>
      <c r="F376" s="126"/>
      <c r="G376" s="126"/>
      <c r="H376" s="126"/>
      <c r="I376" s="126"/>
      <c r="J376" s="126"/>
      <c r="K376" s="126"/>
      <c r="L376" s="126"/>
      <c r="M376" s="129"/>
      <c r="N376" s="129"/>
      <c r="O376" s="129"/>
      <c r="P376" s="129"/>
      <c r="Q376" s="129"/>
      <c r="R376" s="86"/>
      <c r="S376" s="77"/>
      <c r="T376" s="77"/>
      <c r="U376" s="77"/>
      <c r="V376" s="77"/>
      <c r="W376" s="77"/>
      <c r="X376" s="77"/>
      <c r="Y376" s="77"/>
      <c r="Z376" s="77"/>
      <c r="AA376" s="87"/>
      <c r="AB376" s="246"/>
      <c r="AC376" s="38"/>
      <c r="AD376" s="41"/>
      <c r="AE376" s="42"/>
      <c r="AF376" s="234"/>
      <c r="AG376" s="679" t="s">
        <v>220</v>
      </c>
      <c r="AH376" s="652" t="s">
        <v>225</v>
      </c>
      <c r="AI376" s="652" t="s">
        <v>225</v>
      </c>
      <c r="AJ376" s="652" t="s">
        <v>225</v>
      </c>
      <c r="AK376" s="652" t="s">
        <v>226</v>
      </c>
      <c r="AL376" s="652" t="s">
        <v>241</v>
      </c>
      <c r="AM376" s="635" t="s">
        <v>240</v>
      </c>
      <c r="AN376" s="652">
        <v>70844</v>
      </c>
      <c r="AO376" s="652">
        <v>80573</v>
      </c>
      <c r="AP376" s="648" t="s">
        <v>228</v>
      </c>
      <c r="AQ376" s="645" t="s">
        <v>228</v>
      </c>
      <c r="AR376" s="645" t="s">
        <v>228</v>
      </c>
      <c r="AS376" s="645" t="s">
        <v>228</v>
      </c>
      <c r="AT376" s="689">
        <v>140135</v>
      </c>
      <c r="AU376" s="629"/>
    </row>
    <row r="377" spans="1:47" ht="45" customHeight="1" x14ac:dyDescent="0.25">
      <c r="A377" s="638"/>
      <c r="B377" s="657"/>
      <c r="C377" s="633"/>
      <c r="D377" s="55" t="s">
        <v>6</v>
      </c>
      <c r="E377" s="128"/>
      <c r="F377" s="126"/>
      <c r="G377" s="126"/>
      <c r="H377" s="126"/>
      <c r="I377" s="126"/>
      <c r="J377" s="126"/>
      <c r="K377" s="126"/>
      <c r="L377" s="126"/>
      <c r="M377" s="129"/>
      <c r="N377" s="129"/>
      <c r="O377" s="129"/>
      <c r="P377" s="129"/>
      <c r="Q377" s="129"/>
      <c r="R377" s="86"/>
      <c r="S377" s="77"/>
      <c r="T377" s="77"/>
      <c r="U377" s="77"/>
      <c r="V377" s="77"/>
      <c r="W377" s="77"/>
      <c r="X377" s="77"/>
      <c r="Y377" s="77"/>
      <c r="Z377" s="77"/>
      <c r="AA377" s="87"/>
      <c r="AB377" s="246"/>
      <c r="AC377" s="38"/>
      <c r="AD377" s="41"/>
      <c r="AE377" s="42"/>
      <c r="AF377" s="234"/>
      <c r="AG377" s="680"/>
      <c r="AH377" s="653"/>
      <c r="AI377" s="653"/>
      <c r="AJ377" s="653"/>
      <c r="AK377" s="653"/>
      <c r="AL377" s="653"/>
      <c r="AM377" s="635"/>
      <c r="AN377" s="653"/>
      <c r="AO377" s="653"/>
      <c r="AP377" s="648"/>
      <c r="AQ377" s="646"/>
      <c r="AR377" s="646"/>
      <c r="AS377" s="646"/>
      <c r="AT377" s="690"/>
      <c r="AU377" s="629"/>
    </row>
    <row r="378" spans="1:47" ht="45" customHeight="1" x14ac:dyDescent="0.25">
      <c r="A378" s="638"/>
      <c r="B378" s="657"/>
      <c r="C378" s="633"/>
      <c r="D378" s="57" t="s">
        <v>96</v>
      </c>
      <c r="E378" s="128"/>
      <c r="F378" s="126"/>
      <c r="G378" s="126"/>
      <c r="H378" s="126"/>
      <c r="I378" s="126"/>
      <c r="J378" s="126"/>
      <c r="K378" s="126"/>
      <c r="L378" s="126"/>
      <c r="M378" s="129"/>
      <c r="N378" s="129"/>
      <c r="O378" s="129"/>
      <c r="P378" s="129"/>
      <c r="Q378" s="129"/>
      <c r="R378" s="86"/>
      <c r="S378" s="77"/>
      <c r="T378" s="77"/>
      <c r="U378" s="77"/>
      <c r="V378" s="77"/>
      <c r="W378" s="77"/>
      <c r="X378" s="77"/>
      <c r="Y378" s="77"/>
      <c r="Z378" s="77"/>
      <c r="AA378" s="87"/>
      <c r="AB378" s="246"/>
      <c r="AC378" s="38"/>
      <c r="AD378" s="41"/>
      <c r="AE378" s="42"/>
      <c r="AF378" s="234"/>
      <c r="AG378" s="680"/>
      <c r="AH378" s="653"/>
      <c r="AI378" s="653"/>
      <c r="AJ378" s="653"/>
      <c r="AK378" s="653"/>
      <c r="AL378" s="653"/>
      <c r="AM378" s="635"/>
      <c r="AN378" s="653"/>
      <c r="AO378" s="653"/>
      <c r="AP378" s="648"/>
      <c r="AQ378" s="646"/>
      <c r="AR378" s="646"/>
      <c r="AS378" s="646"/>
      <c r="AT378" s="690"/>
      <c r="AU378" s="629"/>
    </row>
    <row r="379" spans="1:47" ht="45" customHeight="1" x14ac:dyDescent="0.25">
      <c r="A379" s="638"/>
      <c r="B379" s="657"/>
      <c r="C379" s="633"/>
      <c r="D379" s="55" t="s">
        <v>7</v>
      </c>
      <c r="E379" s="128"/>
      <c r="F379" s="126"/>
      <c r="G379" s="126"/>
      <c r="H379" s="126"/>
      <c r="I379" s="126"/>
      <c r="J379" s="126"/>
      <c r="K379" s="126"/>
      <c r="L379" s="126"/>
      <c r="M379" s="129"/>
      <c r="N379" s="129"/>
      <c r="O379" s="129"/>
      <c r="P379" s="129"/>
      <c r="Q379" s="129"/>
      <c r="R379" s="86"/>
      <c r="S379" s="77"/>
      <c r="T379" s="77"/>
      <c r="U379" s="77"/>
      <c r="V379" s="77"/>
      <c r="W379" s="77"/>
      <c r="X379" s="77"/>
      <c r="Y379" s="77"/>
      <c r="Z379" s="77"/>
      <c r="AA379" s="87"/>
      <c r="AB379" s="246"/>
      <c r="AC379" s="38"/>
      <c r="AD379" s="41"/>
      <c r="AE379" s="42"/>
      <c r="AF379" s="234"/>
      <c r="AG379" s="680"/>
      <c r="AH379" s="653"/>
      <c r="AI379" s="653"/>
      <c r="AJ379" s="653"/>
      <c r="AK379" s="653"/>
      <c r="AL379" s="653"/>
      <c r="AM379" s="635"/>
      <c r="AN379" s="653"/>
      <c r="AO379" s="653"/>
      <c r="AP379" s="648"/>
      <c r="AQ379" s="646"/>
      <c r="AR379" s="646"/>
      <c r="AS379" s="646"/>
      <c r="AT379" s="690"/>
      <c r="AU379" s="629"/>
    </row>
    <row r="380" spans="1:47" ht="45" customHeight="1" x14ac:dyDescent="0.25">
      <c r="A380" s="638"/>
      <c r="B380" s="657"/>
      <c r="C380" s="633"/>
      <c r="D380" s="57" t="s">
        <v>97</v>
      </c>
      <c r="E380" s="128"/>
      <c r="F380" s="126"/>
      <c r="G380" s="126"/>
      <c r="H380" s="126"/>
      <c r="I380" s="126"/>
      <c r="J380" s="126"/>
      <c r="K380" s="126"/>
      <c r="L380" s="126"/>
      <c r="M380" s="129"/>
      <c r="N380" s="129"/>
      <c r="O380" s="129"/>
      <c r="P380" s="129"/>
      <c r="Q380" s="129"/>
      <c r="R380" s="86"/>
      <c r="S380" s="77"/>
      <c r="T380" s="77"/>
      <c r="U380" s="77"/>
      <c r="V380" s="77"/>
      <c r="W380" s="77"/>
      <c r="X380" s="77"/>
      <c r="Y380" s="77"/>
      <c r="Z380" s="77"/>
      <c r="AA380" s="87"/>
      <c r="AB380" s="246"/>
      <c r="AC380" s="38"/>
      <c r="AD380" s="41"/>
      <c r="AE380" s="42"/>
      <c r="AF380" s="234"/>
      <c r="AG380" s="680"/>
      <c r="AH380" s="653"/>
      <c r="AI380" s="653"/>
      <c r="AJ380" s="653"/>
      <c r="AK380" s="653"/>
      <c r="AL380" s="653"/>
      <c r="AM380" s="635"/>
      <c r="AN380" s="653"/>
      <c r="AO380" s="653"/>
      <c r="AP380" s="648"/>
      <c r="AQ380" s="646"/>
      <c r="AR380" s="646"/>
      <c r="AS380" s="646"/>
      <c r="AT380" s="690"/>
      <c r="AU380" s="629"/>
    </row>
    <row r="381" spans="1:47" ht="45" customHeight="1" thickBot="1" x14ac:dyDescent="0.3">
      <c r="A381" s="638"/>
      <c r="B381" s="657"/>
      <c r="C381" s="633"/>
      <c r="D381" s="56" t="s">
        <v>100</v>
      </c>
      <c r="E381" s="128"/>
      <c r="F381" s="126"/>
      <c r="G381" s="126"/>
      <c r="H381" s="126"/>
      <c r="I381" s="126"/>
      <c r="J381" s="126"/>
      <c r="K381" s="126"/>
      <c r="L381" s="126"/>
      <c r="M381" s="129"/>
      <c r="N381" s="129"/>
      <c r="O381" s="129"/>
      <c r="P381" s="129"/>
      <c r="Q381" s="129"/>
      <c r="R381" s="86"/>
      <c r="S381" s="77"/>
      <c r="T381" s="77"/>
      <c r="U381" s="77"/>
      <c r="V381" s="77"/>
      <c r="W381" s="77"/>
      <c r="X381" s="77"/>
      <c r="Y381" s="77"/>
      <c r="Z381" s="77"/>
      <c r="AA381" s="87"/>
      <c r="AB381" s="246"/>
      <c r="AC381" s="38"/>
      <c r="AD381" s="41"/>
      <c r="AE381" s="42"/>
      <c r="AF381" s="234"/>
      <c r="AG381" s="681"/>
      <c r="AH381" s="634"/>
      <c r="AI381" s="634"/>
      <c r="AJ381" s="634"/>
      <c r="AK381" s="634"/>
      <c r="AL381" s="634"/>
      <c r="AM381" s="635"/>
      <c r="AN381" s="634"/>
      <c r="AO381" s="634"/>
      <c r="AP381" s="648"/>
      <c r="AQ381" s="647"/>
      <c r="AR381" s="647"/>
      <c r="AS381" s="647"/>
      <c r="AT381" s="691"/>
      <c r="AU381" s="629"/>
    </row>
    <row r="382" spans="1:47" ht="45" customHeight="1" x14ac:dyDescent="0.25">
      <c r="A382" s="638"/>
      <c r="B382" s="657"/>
      <c r="C382" s="633" t="s">
        <v>209</v>
      </c>
      <c r="D382" s="54" t="s">
        <v>95</v>
      </c>
      <c r="E382" s="128"/>
      <c r="F382" s="126"/>
      <c r="G382" s="126"/>
      <c r="H382" s="126"/>
      <c r="I382" s="126"/>
      <c r="J382" s="126"/>
      <c r="K382" s="126"/>
      <c r="L382" s="126"/>
      <c r="M382" s="129"/>
      <c r="N382" s="129"/>
      <c r="O382" s="129"/>
      <c r="P382" s="129"/>
      <c r="Q382" s="129"/>
      <c r="R382" s="86"/>
      <c r="S382" s="77"/>
      <c r="T382" s="77"/>
      <c r="U382" s="77"/>
      <c r="V382" s="77"/>
      <c r="W382" s="77"/>
      <c r="X382" s="77"/>
      <c r="Y382" s="77"/>
      <c r="Z382" s="77"/>
      <c r="AA382" s="87"/>
      <c r="AB382" s="246"/>
      <c r="AC382" s="38"/>
      <c r="AD382" s="41"/>
      <c r="AE382" s="42"/>
      <c r="AF382" s="234"/>
      <c r="AG382" s="679" t="s">
        <v>209</v>
      </c>
      <c r="AH382" s="652" t="s">
        <v>225</v>
      </c>
      <c r="AI382" s="652" t="s">
        <v>225</v>
      </c>
      <c r="AJ382" s="652" t="s">
        <v>225</v>
      </c>
      <c r="AK382" s="652" t="s">
        <v>226</v>
      </c>
      <c r="AL382" s="652" t="s">
        <v>241</v>
      </c>
      <c r="AM382" s="635" t="s">
        <v>240</v>
      </c>
      <c r="AN382" s="652">
        <v>37102</v>
      </c>
      <c r="AO382" s="652">
        <v>38674</v>
      </c>
      <c r="AP382" s="648" t="s">
        <v>228</v>
      </c>
      <c r="AQ382" s="645" t="s">
        <v>228</v>
      </c>
      <c r="AR382" s="645" t="s">
        <v>228</v>
      </c>
      <c r="AS382" s="645" t="s">
        <v>228</v>
      </c>
      <c r="AT382" s="689">
        <v>93248</v>
      </c>
      <c r="AU382" s="629"/>
    </row>
    <row r="383" spans="1:47" ht="45" customHeight="1" x14ac:dyDescent="0.25">
      <c r="A383" s="638"/>
      <c r="B383" s="657"/>
      <c r="C383" s="633"/>
      <c r="D383" s="55" t="s">
        <v>6</v>
      </c>
      <c r="E383" s="128"/>
      <c r="F383" s="126"/>
      <c r="G383" s="126"/>
      <c r="H383" s="126"/>
      <c r="I383" s="126"/>
      <c r="J383" s="126"/>
      <c r="K383" s="126"/>
      <c r="L383" s="126"/>
      <c r="M383" s="129"/>
      <c r="N383" s="129"/>
      <c r="O383" s="129"/>
      <c r="P383" s="129"/>
      <c r="Q383" s="129"/>
      <c r="R383" s="86"/>
      <c r="S383" s="77"/>
      <c r="T383" s="77"/>
      <c r="U383" s="77"/>
      <c r="V383" s="77"/>
      <c r="W383" s="77"/>
      <c r="X383" s="77"/>
      <c r="Y383" s="77"/>
      <c r="Z383" s="77"/>
      <c r="AA383" s="87"/>
      <c r="AB383" s="246"/>
      <c r="AC383" s="38"/>
      <c r="AD383" s="41"/>
      <c r="AE383" s="42"/>
      <c r="AF383" s="234"/>
      <c r="AG383" s="680"/>
      <c r="AH383" s="653"/>
      <c r="AI383" s="653"/>
      <c r="AJ383" s="653"/>
      <c r="AK383" s="653"/>
      <c r="AL383" s="653"/>
      <c r="AM383" s="635"/>
      <c r="AN383" s="653"/>
      <c r="AO383" s="653"/>
      <c r="AP383" s="648"/>
      <c r="AQ383" s="646"/>
      <c r="AR383" s="646"/>
      <c r="AS383" s="646"/>
      <c r="AT383" s="690"/>
      <c r="AU383" s="629"/>
    </row>
    <row r="384" spans="1:47" ht="45" customHeight="1" x14ac:dyDescent="0.25">
      <c r="A384" s="638"/>
      <c r="B384" s="657"/>
      <c r="C384" s="633"/>
      <c r="D384" s="57" t="s">
        <v>96</v>
      </c>
      <c r="E384" s="128"/>
      <c r="F384" s="126"/>
      <c r="G384" s="126"/>
      <c r="H384" s="126"/>
      <c r="I384" s="126"/>
      <c r="J384" s="126"/>
      <c r="K384" s="126"/>
      <c r="L384" s="126"/>
      <c r="M384" s="129"/>
      <c r="N384" s="129"/>
      <c r="O384" s="129"/>
      <c r="P384" s="129"/>
      <c r="Q384" s="129"/>
      <c r="R384" s="86"/>
      <c r="S384" s="77"/>
      <c r="T384" s="77"/>
      <c r="U384" s="77"/>
      <c r="V384" s="77"/>
      <c r="W384" s="77"/>
      <c r="X384" s="77"/>
      <c r="Y384" s="77"/>
      <c r="Z384" s="77"/>
      <c r="AA384" s="87"/>
      <c r="AB384" s="246"/>
      <c r="AC384" s="38"/>
      <c r="AD384" s="41"/>
      <c r="AE384" s="42"/>
      <c r="AF384" s="234"/>
      <c r="AG384" s="680"/>
      <c r="AH384" s="653"/>
      <c r="AI384" s="653"/>
      <c r="AJ384" s="653"/>
      <c r="AK384" s="653"/>
      <c r="AL384" s="653"/>
      <c r="AM384" s="635"/>
      <c r="AN384" s="653"/>
      <c r="AO384" s="653"/>
      <c r="AP384" s="648"/>
      <c r="AQ384" s="646"/>
      <c r="AR384" s="646"/>
      <c r="AS384" s="646"/>
      <c r="AT384" s="690"/>
      <c r="AU384" s="629"/>
    </row>
    <row r="385" spans="1:47" ht="45" customHeight="1" x14ac:dyDescent="0.25">
      <c r="A385" s="638"/>
      <c r="B385" s="657"/>
      <c r="C385" s="633"/>
      <c r="D385" s="55" t="s">
        <v>7</v>
      </c>
      <c r="E385" s="128"/>
      <c r="F385" s="126"/>
      <c r="G385" s="126"/>
      <c r="H385" s="126"/>
      <c r="I385" s="126"/>
      <c r="J385" s="126"/>
      <c r="K385" s="126"/>
      <c r="L385" s="126"/>
      <c r="M385" s="129"/>
      <c r="N385" s="129"/>
      <c r="O385" s="129"/>
      <c r="P385" s="129"/>
      <c r="Q385" s="129"/>
      <c r="R385" s="86"/>
      <c r="S385" s="77"/>
      <c r="T385" s="77"/>
      <c r="U385" s="77"/>
      <c r="V385" s="77"/>
      <c r="W385" s="77"/>
      <c r="X385" s="77"/>
      <c r="Y385" s="77"/>
      <c r="Z385" s="77"/>
      <c r="AA385" s="87"/>
      <c r="AB385" s="246"/>
      <c r="AC385" s="38"/>
      <c r="AD385" s="41"/>
      <c r="AE385" s="42"/>
      <c r="AF385" s="234"/>
      <c r="AG385" s="680"/>
      <c r="AH385" s="653"/>
      <c r="AI385" s="653"/>
      <c r="AJ385" s="653"/>
      <c r="AK385" s="653"/>
      <c r="AL385" s="653"/>
      <c r="AM385" s="635"/>
      <c r="AN385" s="653"/>
      <c r="AO385" s="653"/>
      <c r="AP385" s="648"/>
      <c r="AQ385" s="646"/>
      <c r="AR385" s="646"/>
      <c r="AS385" s="646"/>
      <c r="AT385" s="690"/>
      <c r="AU385" s="629"/>
    </row>
    <row r="386" spans="1:47" ht="45" customHeight="1" x14ac:dyDescent="0.25">
      <c r="A386" s="638"/>
      <c r="B386" s="657"/>
      <c r="C386" s="633"/>
      <c r="D386" s="57" t="s">
        <v>97</v>
      </c>
      <c r="E386" s="128"/>
      <c r="F386" s="126"/>
      <c r="G386" s="126"/>
      <c r="H386" s="126"/>
      <c r="I386" s="126"/>
      <c r="J386" s="126"/>
      <c r="K386" s="126"/>
      <c r="L386" s="126"/>
      <c r="M386" s="129"/>
      <c r="N386" s="129"/>
      <c r="O386" s="129"/>
      <c r="P386" s="129"/>
      <c r="Q386" s="129"/>
      <c r="R386" s="86"/>
      <c r="S386" s="77"/>
      <c r="T386" s="77"/>
      <c r="U386" s="77"/>
      <c r="V386" s="77"/>
      <c r="W386" s="77"/>
      <c r="X386" s="77"/>
      <c r="Y386" s="77"/>
      <c r="Z386" s="77"/>
      <c r="AA386" s="87"/>
      <c r="AB386" s="246"/>
      <c r="AC386" s="38"/>
      <c r="AD386" s="41"/>
      <c r="AE386" s="42"/>
      <c r="AF386" s="234"/>
      <c r="AG386" s="680"/>
      <c r="AH386" s="653"/>
      <c r="AI386" s="653"/>
      <c r="AJ386" s="653"/>
      <c r="AK386" s="653"/>
      <c r="AL386" s="653"/>
      <c r="AM386" s="635"/>
      <c r="AN386" s="653"/>
      <c r="AO386" s="653"/>
      <c r="AP386" s="648"/>
      <c r="AQ386" s="646"/>
      <c r="AR386" s="646"/>
      <c r="AS386" s="646"/>
      <c r="AT386" s="690"/>
      <c r="AU386" s="629"/>
    </row>
    <row r="387" spans="1:47" ht="45" customHeight="1" thickBot="1" x14ac:dyDescent="0.3">
      <c r="A387" s="638"/>
      <c r="B387" s="657"/>
      <c r="C387" s="633"/>
      <c r="D387" s="56" t="s">
        <v>100</v>
      </c>
      <c r="E387" s="128"/>
      <c r="F387" s="126"/>
      <c r="G387" s="126"/>
      <c r="H387" s="126"/>
      <c r="I387" s="126"/>
      <c r="J387" s="126"/>
      <c r="K387" s="126"/>
      <c r="L387" s="126"/>
      <c r="M387" s="129"/>
      <c r="N387" s="129"/>
      <c r="O387" s="129"/>
      <c r="P387" s="129"/>
      <c r="Q387" s="129"/>
      <c r="R387" s="86"/>
      <c r="S387" s="77"/>
      <c r="T387" s="77"/>
      <c r="U387" s="77"/>
      <c r="V387" s="77"/>
      <c r="W387" s="77"/>
      <c r="X387" s="77"/>
      <c r="Y387" s="77"/>
      <c r="Z387" s="77"/>
      <c r="AA387" s="87"/>
      <c r="AB387" s="246"/>
      <c r="AC387" s="38"/>
      <c r="AD387" s="41"/>
      <c r="AE387" s="42"/>
      <c r="AF387" s="234"/>
      <c r="AG387" s="681"/>
      <c r="AH387" s="634"/>
      <c r="AI387" s="634"/>
      <c r="AJ387" s="634"/>
      <c r="AK387" s="634"/>
      <c r="AL387" s="634"/>
      <c r="AM387" s="635"/>
      <c r="AN387" s="634"/>
      <c r="AO387" s="634"/>
      <c r="AP387" s="648"/>
      <c r="AQ387" s="647"/>
      <c r="AR387" s="647"/>
      <c r="AS387" s="647"/>
      <c r="AT387" s="691"/>
      <c r="AU387" s="629"/>
    </row>
    <row r="388" spans="1:47" ht="45" customHeight="1" x14ac:dyDescent="0.25">
      <c r="A388" s="638"/>
      <c r="B388" s="657"/>
      <c r="C388" s="633" t="s">
        <v>222</v>
      </c>
      <c r="D388" s="54" t="s">
        <v>95</v>
      </c>
      <c r="E388" s="128"/>
      <c r="F388" s="126"/>
      <c r="G388" s="126"/>
      <c r="H388" s="126"/>
      <c r="I388" s="126"/>
      <c r="J388" s="126"/>
      <c r="K388" s="126"/>
      <c r="L388" s="126"/>
      <c r="M388" s="129"/>
      <c r="N388" s="129"/>
      <c r="O388" s="129"/>
      <c r="P388" s="129"/>
      <c r="Q388" s="129"/>
      <c r="R388" s="86"/>
      <c r="S388" s="77"/>
      <c r="T388" s="77"/>
      <c r="U388" s="77"/>
      <c r="V388" s="77"/>
      <c r="W388" s="77"/>
      <c r="X388" s="77"/>
      <c r="Y388" s="77"/>
      <c r="Z388" s="77"/>
      <c r="AA388" s="87"/>
      <c r="AB388" s="246"/>
      <c r="AC388" s="38"/>
      <c r="AD388" s="41"/>
      <c r="AE388" s="42"/>
      <c r="AF388" s="234"/>
      <c r="AG388" s="679" t="s">
        <v>222</v>
      </c>
      <c r="AH388" s="652" t="s">
        <v>225</v>
      </c>
      <c r="AI388" s="652" t="s">
        <v>225</v>
      </c>
      <c r="AJ388" s="652" t="s">
        <v>225</v>
      </c>
      <c r="AK388" s="652" t="s">
        <v>226</v>
      </c>
      <c r="AL388" s="652" t="s">
        <v>241</v>
      </c>
      <c r="AM388" s="635" t="s">
        <v>240</v>
      </c>
      <c r="AN388" s="652">
        <v>39611</v>
      </c>
      <c r="AO388" s="652">
        <v>43209</v>
      </c>
      <c r="AP388" s="648" t="s">
        <v>228</v>
      </c>
      <c r="AQ388" s="645" t="s">
        <v>228</v>
      </c>
      <c r="AR388" s="645" t="s">
        <v>228</v>
      </c>
      <c r="AS388" s="645" t="s">
        <v>228</v>
      </c>
      <c r="AT388" s="689">
        <v>109254</v>
      </c>
      <c r="AU388" s="629"/>
    </row>
    <row r="389" spans="1:47" ht="45" customHeight="1" x14ac:dyDescent="0.25">
      <c r="A389" s="638"/>
      <c r="B389" s="657"/>
      <c r="C389" s="633"/>
      <c r="D389" s="55" t="s">
        <v>6</v>
      </c>
      <c r="E389" s="128"/>
      <c r="F389" s="126"/>
      <c r="G389" s="126"/>
      <c r="H389" s="126"/>
      <c r="I389" s="126"/>
      <c r="J389" s="126"/>
      <c r="K389" s="126"/>
      <c r="L389" s="126"/>
      <c r="M389" s="129"/>
      <c r="N389" s="129"/>
      <c r="O389" s="129"/>
      <c r="P389" s="129"/>
      <c r="Q389" s="129"/>
      <c r="R389" s="86"/>
      <c r="S389" s="77"/>
      <c r="T389" s="77"/>
      <c r="U389" s="77"/>
      <c r="V389" s="77"/>
      <c r="W389" s="77"/>
      <c r="X389" s="77"/>
      <c r="Y389" s="77"/>
      <c r="Z389" s="77"/>
      <c r="AA389" s="87"/>
      <c r="AB389" s="246"/>
      <c r="AC389" s="38"/>
      <c r="AD389" s="41"/>
      <c r="AE389" s="42"/>
      <c r="AF389" s="234"/>
      <c r="AG389" s="680"/>
      <c r="AH389" s="653"/>
      <c r="AI389" s="653"/>
      <c r="AJ389" s="653"/>
      <c r="AK389" s="653"/>
      <c r="AL389" s="653"/>
      <c r="AM389" s="635"/>
      <c r="AN389" s="653"/>
      <c r="AO389" s="653"/>
      <c r="AP389" s="648"/>
      <c r="AQ389" s="646"/>
      <c r="AR389" s="646"/>
      <c r="AS389" s="646"/>
      <c r="AT389" s="690"/>
      <c r="AU389" s="629"/>
    </row>
    <row r="390" spans="1:47" ht="45" customHeight="1" x14ac:dyDescent="0.25">
      <c r="A390" s="638"/>
      <c r="B390" s="657"/>
      <c r="C390" s="633"/>
      <c r="D390" s="57" t="s">
        <v>96</v>
      </c>
      <c r="E390" s="128"/>
      <c r="F390" s="126"/>
      <c r="G390" s="126"/>
      <c r="H390" s="126"/>
      <c r="I390" s="126"/>
      <c r="J390" s="126"/>
      <c r="K390" s="126"/>
      <c r="L390" s="126"/>
      <c r="M390" s="129"/>
      <c r="N390" s="129"/>
      <c r="O390" s="129"/>
      <c r="P390" s="129"/>
      <c r="Q390" s="129"/>
      <c r="R390" s="86"/>
      <c r="S390" s="77"/>
      <c r="T390" s="77"/>
      <c r="U390" s="77"/>
      <c r="V390" s="77"/>
      <c r="W390" s="77"/>
      <c r="X390" s="77"/>
      <c r="Y390" s="77"/>
      <c r="Z390" s="77"/>
      <c r="AA390" s="87"/>
      <c r="AB390" s="246"/>
      <c r="AC390" s="38"/>
      <c r="AD390" s="41"/>
      <c r="AE390" s="42"/>
      <c r="AF390" s="234"/>
      <c r="AG390" s="680"/>
      <c r="AH390" s="653"/>
      <c r="AI390" s="653"/>
      <c r="AJ390" s="653"/>
      <c r="AK390" s="653"/>
      <c r="AL390" s="653"/>
      <c r="AM390" s="635"/>
      <c r="AN390" s="653"/>
      <c r="AO390" s="653"/>
      <c r="AP390" s="648"/>
      <c r="AQ390" s="646"/>
      <c r="AR390" s="646"/>
      <c r="AS390" s="646"/>
      <c r="AT390" s="690"/>
      <c r="AU390" s="629"/>
    </row>
    <row r="391" spans="1:47" ht="45" customHeight="1" x14ac:dyDescent="0.25">
      <c r="A391" s="638"/>
      <c r="B391" s="657"/>
      <c r="C391" s="633"/>
      <c r="D391" s="55" t="s">
        <v>7</v>
      </c>
      <c r="E391" s="128"/>
      <c r="F391" s="126"/>
      <c r="G391" s="126"/>
      <c r="H391" s="126"/>
      <c r="I391" s="126"/>
      <c r="J391" s="126"/>
      <c r="K391" s="126"/>
      <c r="L391" s="126"/>
      <c r="M391" s="129"/>
      <c r="N391" s="129"/>
      <c r="O391" s="129"/>
      <c r="P391" s="129"/>
      <c r="Q391" s="129"/>
      <c r="R391" s="86"/>
      <c r="S391" s="77"/>
      <c r="T391" s="77"/>
      <c r="U391" s="77"/>
      <c r="V391" s="77"/>
      <c r="W391" s="77"/>
      <c r="X391" s="77"/>
      <c r="Y391" s="77"/>
      <c r="Z391" s="77"/>
      <c r="AA391" s="87"/>
      <c r="AB391" s="246"/>
      <c r="AC391" s="38"/>
      <c r="AD391" s="41"/>
      <c r="AE391" s="42"/>
      <c r="AF391" s="234"/>
      <c r="AG391" s="680"/>
      <c r="AH391" s="653"/>
      <c r="AI391" s="653"/>
      <c r="AJ391" s="653"/>
      <c r="AK391" s="653"/>
      <c r="AL391" s="653"/>
      <c r="AM391" s="635"/>
      <c r="AN391" s="653"/>
      <c r="AO391" s="653"/>
      <c r="AP391" s="648"/>
      <c r="AQ391" s="646"/>
      <c r="AR391" s="646"/>
      <c r="AS391" s="646"/>
      <c r="AT391" s="690"/>
      <c r="AU391" s="629"/>
    </row>
    <row r="392" spans="1:47" ht="45" customHeight="1" x14ac:dyDescent="0.25">
      <c r="A392" s="638"/>
      <c r="B392" s="657"/>
      <c r="C392" s="633"/>
      <c r="D392" s="57" t="s">
        <v>97</v>
      </c>
      <c r="E392" s="128"/>
      <c r="F392" s="126"/>
      <c r="G392" s="126"/>
      <c r="H392" s="126"/>
      <c r="I392" s="126"/>
      <c r="J392" s="126"/>
      <c r="K392" s="126"/>
      <c r="L392" s="126"/>
      <c r="M392" s="129"/>
      <c r="N392" s="129"/>
      <c r="O392" s="129"/>
      <c r="P392" s="129"/>
      <c r="Q392" s="129"/>
      <c r="R392" s="86"/>
      <c r="S392" s="77"/>
      <c r="T392" s="77"/>
      <c r="U392" s="77"/>
      <c r="V392" s="77"/>
      <c r="W392" s="77"/>
      <c r="X392" s="77"/>
      <c r="Y392" s="77"/>
      <c r="Z392" s="77"/>
      <c r="AA392" s="87"/>
      <c r="AB392" s="246"/>
      <c r="AC392" s="38"/>
      <c r="AD392" s="41"/>
      <c r="AE392" s="42"/>
      <c r="AF392" s="234"/>
      <c r="AG392" s="680"/>
      <c r="AH392" s="653"/>
      <c r="AI392" s="653"/>
      <c r="AJ392" s="653"/>
      <c r="AK392" s="653"/>
      <c r="AL392" s="653"/>
      <c r="AM392" s="635"/>
      <c r="AN392" s="653"/>
      <c r="AO392" s="653"/>
      <c r="AP392" s="648"/>
      <c r="AQ392" s="646"/>
      <c r="AR392" s="646"/>
      <c r="AS392" s="646"/>
      <c r="AT392" s="690"/>
      <c r="AU392" s="629"/>
    </row>
    <row r="393" spans="1:47" ht="45" customHeight="1" thickBot="1" x14ac:dyDescent="0.3">
      <c r="A393" s="638"/>
      <c r="B393" s="657"/>
      <c r="C393" s="633"/>
      <c r="D393" s="56" t="s">
        <v>100</v>
      </c>
      <c r="E393" s="128"/>
      <c r="F393" s="126"/>
      <c r="G393" s="126"/>
      <c r="H393" s="126"/>
      <c r="I393" s="126"/>
      <c r="J393" s="126"/>
      <c r="K393" s="126"/>
      <c r="L393" s="126"/>
      <c r="M393" s="129"/>
      <c r="N393" s="129"/>
      <c r="O393" s="129"/>
      <c r="P393" s="129"/>
      <c r="Q393" s="129"/>
      <c r="R393" s="86"/>
      <c r="S393" s="77"/>
      <c r="T393" s="77"/>
      <c r="U393" s="77"/>
      <c r="V393" s="77"/>
      <c r="W393" s="77"/>
      <c r="X393" s="77"/>
      <c r="Y393" s="77"/>
      <c r="Z393" s="77"/>
      <c r="AA393" s="87"/>
      <c r="AB393" s="246"/>
      <c r="AC393" s="38"/>
      <c r="AD393" s="41"/>
      <c r="AE393" s="42"/>
      <c r="AF393" s="234"/>
      <c r="AG393" s="681"/>
      <c r="AH393" s="634"/>
      <c r="AI393" s="634"/>
      <c r="AJ393" s="634"/>
      <c r="AK393" s="634"/>
      <c r="AL393" s="634"/>
      <c r="AM393" s="635"/>
      <c r="AN393" s="634"/>
      <c r="AO393" s="634"/>
      <c r="AP393" s="648"/>
      <c r="AQ393" s="647"/>
      <c r="AR393" s="647"/>
      <c r="AS393" s="647"/>
      <c r="AT393" s="691"/>
      <c r="AU393" s="629"/>
    </row>
    <row r="394" spans="1:47" ht="45" customHeight="1" x14ac:dyDescent="0.25">
      <c r="A394" s="638"/>
      <c r="B394" s="657"/>
      <c r="C394" s="633" t="s">
        <v>206</v>
      </c>
      <c r="D394" s="54" t="s">
        <v>95</v>
      </c>
      <c r="E394" s="128"/>
      <c r="F394" s="126"/>
      <c r="G394" s="126"/>
      <c r="H394" s="126"/>
      <c r="I394" s="126"/>
      <c r="J394" s="126"/>
      <c r="K394" s="126"/>
      <c r="L394" s="126"/>
      <c r="M394" s="129"/>
      <c r="N394" s="129"/>
      <c r="O394" s="129"/>
      <c r="P394" s="129"/>
      <c r="Q394" s="129"/>
      <c r="R394" s="86"/>
      <c r="S394" s="77"/>
      <c r="T394" s="77"/>
      <c r="U394" s="77"/>
      <c r="V394" s="77"/>
      <c r="W394" s="77"/>
      <c r="X394" s="77"/>
      <c r="Y394" s="77"/>
      <c r="Z394" s="77"/>
      <c r="AA394" s="87"/>
      <c r="AB394" s="246"/>
      <c r="AC394" s="38"/>
      <c r="AD394" s="41"/>
      <c r="AE394" s="42"/>
      <c r="AF394" s="234"/>
      <c r="AG394" s="679" t="s">
        <v>232</v>
      </c>
      <c r="AH394" s="652" t="s">
        <v>225</v>
      </c>
      <c r="AI394" s="652" t="s">
        <v>225</v>
      </c>
      <c r="AJ394" s="652" t="s">
        <v>225</v>
      </c>
      <c r="AK394" s="652" t="s">
        <v>226</v>
      </c>
      <c r="AL394" s="652" t="s">
        <v>241</v>
      </c>
      <c r="AM394" s="635" t="s">
        <v>240</v>
      </c>
      <c r="AN394" s="652">
        <v>118748</v>
      </c>
      <c r="AO394" s="652">
        <v>132822</v>
      </c>
      <c r="AP394" s="648" t="s">
        <v>228</v>
      </c>
      <c r="AQ394" s="645" t="s">
        <v>228</v>
      </c>
      <c r="AR394" s="645" t="s">
        <v>228</v>
      </c>
      <c r="AS394" s="645" t="s">
        <v>228</v>
      </c>
      <c r="AT394" s="689">
        <v>22438</v>
      </c>
      <c r="AU394" s="629"/>
    </row>
    <row r="395" spans="1:47" ht="45" customHeight="1" x14ac:dyDescent="0.25">
      <c r="A395" s="638"/>
      <c r="B395" s="657"/>
      <c r="C395" s="633"/>
      <c r="D395" s="55" t="s">
        <v>6</v>
      </c>
      <c r="E395" s="128"/>
      <c r="F395" s="126"/>
      <c r="G395" s="126"/>
      <c r="H395" s="126"/>
      <c r="I395" s="126"/>
      <c r="J395" s="126"/>
      <c r="K395" s="126"/>
      <c r="L395" s="126"/>
      <c r="M395" s="129"/>
      <c r="N395" s="129"/>
      <c r="O395" s="129"/>
      <c r="P395" s="129"/>
      <c r="Q395" s="129"/>
      <c r="R395" s="86"/>
      <c r="S395" s="77"/>
      <c r="T395" s="77"/>
      <c r="U395" s="77"/>
      <c r="V395" s="77"/>
      <c r="W395" s="77"/>
      <c r="X395" s="77"/>
      <c r="Y395" s="77"/>
      <c r="Z395" s="77"/>
      <c r="AA395" s="87"/>
      <c r="AB395" s="246"/>
      <c r="AC395" s="38"/>
      <c r="AD395" s="41"/>
      <c r="AE395" s="42"/>
      <c r="AF395" s="234"/>
      <c r="AG395" s="680"/>
      <c r="AH395" s="653"/>
      <c r="AI395" s="653"/>
      <c r="AJ395" s="653"/>
      <c r="AK395" s="653"/>
      <c r="AL395" s="653"/>
      <c r="AM395" s="635"/>
      <c r="AN395" s="653"/>
      <c r="AO395" s="653"/>
      <c r="AP395" s="648"/>
      <c r="AQ395" s="646"/>
      <c r="AR395" s="646"/>
      <c r="AS395" s="646"/>
      <c r="AT395" s="690"/>
      <c r="AU395" s="629"/>
    </row>
    <row r="396" spans="1:47" ht="45" customHeight="1" x14ac:dyDescent="0.25">
      <c r="A396" s="638"/>
      <c r="B396" s="657"/>
      <c r="C396" s="633"/>
      <c r="D396" s="57" t="s">
        <v>96</v>
      </c>
      <c r="E396" s="128"/>
      <c r="F396" s="126"/>
      <c r="G396" s="126"/>
      <c r="H396" s="126"/>
      <c r="I396" s="126"/>
      <c r="J396" s="126"/>
      <c r="K396" s="126"/>
      <c r="L396" s="126"/>
      <c r="M396" s="129"/>
      <c r="N396" s="129"/>
      <c r="O396" s="129"/>
      <c r="P396" s="129"/>
      <c r="Q396" s="129"/>
      <c r="R396" s="86"/>
      <c r="S396" s="77"/>
      <c r="T396" s="77"/>
      <c r="U396" s="77"/>
      <c r="V396" s="77"/>
      <c r="W396" s="77"/>
      <c r="X396" s="77"/>
      <c r="Y396" s="77"/>
      <c r="Z396" s="77"/>
      <c r="AA396" s="87"/>
      <c r="AB396" s="246"/>
      <c r="AC396" s="38"/>
      <c r="AD396" s="41"/>
      <c r="AE396" s="42"/>
      <c r="AF396" s="234"/>
      <c r="AG396" s="680"/>
      <c r="AH396" s="653"/>
      <c r="AI396" s="653"/>
      <c r="AJ396" s="653"/>
      <c r="AK396" s="653"/>
      <c r="AL396" s="653"/>
      <c r="AM396" s="635"/>
      <c r="AN396" s="653"/>
      <c r="AO396" s="653"/>
      <c r="AP396" s="648"/>
      <c r="AQ396" s="646"/>
      <c r="AR396" s="646"/>
      <c r="AS396" s="646"/>
      <c r="AT396" s="690"/>
      <c r="AU396" s="629"/>
    </row>
    <row r="397" spans="1:47" ht="45" customHeight="1" x14ac:dyDescent="0.25">
      <c r="A397" s="638"/>
      <c r="B397" s="657"/>
      <c r="C397" s="633"/>
      <c r="D397" s="55" t="s">
        <v>7</v>
      </c>
      <c r="E397" s="128"/>
      <c r="F397" s="126"/>
      <c r="G397" s="126"/>
      <c r="H397" s="126"/>
      <c r="I397" s="126"/>
      <c r="J397" s="126"/>
      <c r="K397" s="126"/>
      <c r="L397" s="126"/>
      <c r="M397" s="129"/>
      <c r="N397" s="129"/>
      <c r="O397" s="129"/>
      <c r="P397" s="129"/>
      <c r="Q397" s="129"/>
      <c r="R397" s="86"/>
      <c r="S397" s="77"/>
      <c r="T397" s="77"/>
      <c r="U397" s="77"/>
      <c r="V397" s="77"/>
      <c r="W397" s="77"/>
      <c r="X397" s="77"/>
      <c r="Y397" s="77"/>
      <c r="Z397" s="77"/>
      <c r="AA397" s="87"/>
      <c r="AB397" s="246"/>
      <c r="AC397" s="38"/>
      <c r="AD397" s="41"/>
      <c r="AE397" s="42"/>
      <c r="AF397" s="234"/>
      <c r="AG397" s="680"/>
      <c r="AH397" s="653"/>
      <c r="AI397" s="653"/>
      <c r="AJ397" s="653"/>
      <c r="AK397" s="653"/>
      <c r="AL397" s="653"/>
      <c r="AM397" s="635"/>
      <c r="AN397" s="653"/>
      <c r="AO397" s="653"/>
      <c r="AP397" s="648"/>
      <c r="AQ397" s="646"/>
      <c r="AR397" s="646"/>
      <c r="AS397" s="646"/>
      <c r="AT397" s="690"/>
      <c r="AU397" s="629"/>
    </row>
    <row r="398" spans="1:47" ht="45" customHeight="1" x14ac:dyDescent="0.25">
      <c r="A398" s="638"/>
      <c r="B398" s="657"/>
      <c r="C398" s="633"/>
      <c r="D398" s="57" t="s">
        <v>97</v>
      </c>
      <c r="E398" s="128"/>
      <c r="F398" s="126"/>
      <c r="G398" s="126"/>
      <c r="H398" s="126"/>
      <c r="I398" s="126"/>
      <c r="J398" s="126"/>
      <c r="K398" s="126"/>
      <c r="L398" s="126"/>
      <c r="M398" s="129"/>
      <c r="N398" s="129"/>
      <c r="O398" s="129"/>
      <c r="P398" s="129"/>
      <c r="Q398" s="129"/>
      <c r="R398" s="86"/>
      <c r="S398" s="77"/>
      <c r="T398" s="77"/>
      <c r="U398" s="77"/>
      <c r="V398" s="77"/>
      <c r="W398" s="77"/>
      <c r="X398" s="77"/>
      <c r="Y398" s="77"/>
      <c r="Z398" s="77"/>
      <c r="AA398" s="87"/>
      <c r="AB398" s="246"/>
      <c r="AC398" s="38"/>
      <c r="AD398" s="41"/>
      <c r="AE398" s="42"/>
      <c r="AF398" s="234"/>
      <c r="AG398" s="680"/>
      <c r="AH398" s="653"/>
      <c r="AI398" s="653"/>
      <c r="AJ398" s="653"/>
      <c r="AK398" s="653"/>
      <c r="AL398" s="653"/>
      <c r="AM398" s="635"/>
      <c r="AN398" s="653"/>
      <c r="AO398" s="653"/>
      <c r="AP398" s="648"/>
      <c r="AQ398" s="646"/>
      <c r="AR398" s="646"/>
      <c r="AS398" s="646"/>
      <c r="AT398" s="690"/>
      <c r="AU398" s="629"/>
    </row>
    <row r="399" spans="1:47" ht="45" customHeight="1" thickBot="1" x14ac:dyDescent="0.3">
      <c r="A399" s="638"/>
      <c r="B399" s="657"/>
      <c r="C399" s="633"/>
      <c r="D399" s="56" t="s">
        <v>100</v>
      </c>
      <c r="E399" s="128"/>
      <c r="F399" s="126"/>
      <c r="G399" s="126"/>
      <c r="H399" s="126"/>
      <c r="I399" s="126"/>
      <c r="J399" s="126"/>
      <c r="K399" s="126"/>
      <c r="L399" s="126"/>
      <c r="M399" s="129"/>
      <c r="N399" s="129"/>
      <c r="O399" s="129"/>
      <c r="P399" s="129"/>
      <c r="Q399" s="129"/>
      <c r="R399" s="86"/>
      <c r="S399" s="77"/>
      <c r="T399" s="77"/>
      <c r="U399" s="77"/>
      <c r="V399" s="77"/>
      <c r="W399" s="77"/>
      <c r="X399" s="77"/>
      <c r="Y399" s="77"/>
      <c r="Z399" s="77"/>
      <c r="AA399" s="87"/>
      <c r="AB399" s="246"/>
      <c r="AC399" s="38"/>
      <c r="AD399" s="41"/>
      <c r="AE399" s="42"/>
      <c r="AF399" s="234"/>
      <c r="AG399" s="681"/>
      <c r="AH399" s="634"/>
      <c r="AI399" s="634"/>
      <c r="AJ399" s="634"/>
      <c r="AK399" s="634"/>
      <c r="AL399" s="634"/>
      <c r="AM399" s="635"/>
      <c r="AN399" s="634"/>
      <c r="AO399" s="634"/>
      <c r="AP399" s="648"/>
      <c r="AQ399" s="647"/>
      <c r="AR399" s="647"/>
      <c r="AS399" s="647"/>
      <c r="AT399" s="691"/>
      <c r="AU399" s="629"/>
    </row>
    <row r="400" spans="1:47" ht="45" customHeight="1" x14ac:dyDescent="0.25">
      <c r="A400" s="638"/>
      <c r="B400" s="657"/>
      <c r="C400" s="633" t="s">
        <v>462</v>
      </c>
      <c r="D400" s="54" t="s">
        <v>95</v>
      </c>
      <c r="E400" s="128"/>
      <c r="F400" s="126"/>
      <c r="G400" s="126"/>
      <c r="H400" s="126"/>
      <c r="I400" s="126"/>
      <c r="J400" s="126"/>
      <c r="K400" s="126"/>
      <c r="L400" s="126"/>
      <c r="M400" s="129"/>
      <c r="N400" s="129">
        <v>98</v>
      </c>
      <c r="O400" s="129">
        <v>38</v>
      </c>
      <c r="P400" s="129"/>
      <c r="Q400" s="129"/>
      <c r="R400" s="86"/>
      <c r="S400" s="77"/>
      <c r="T400" s="77"/>
      <c r="U400" s="77"/>
      <c r="V400" s="77"/>
      <c r="W400" s="77"/>
      <c r="X400" s="77"/>
      <c r="Y400" s="77"/>
      <c r="Z400" s="77"/>
      <c r="AA400" s="87">
        <v>98</v>
      </c>
      <c r="AB400" s="246">
        <v>19</v>
      </c>
      <c r="AC400" s="38"/>
      <c r="AD400" s="41"/>
      <c r="AE400" s="42"/>
      <c r="AF400" s="234"/>
      <c r="AG400" s="679" t="s">
        <v>223</v>
      </c>
      <c r="AH400" s="652" t="s">
        <v>225</v>
      </c>
      <c r="AI400" s="652" t="s">
        <v>225</v>
      </c>
      <c r="AJ400" s="652">
        <v>10007</v>
      </c>
      <c r="AK400" s="652" t="s">
        <v>226</v>
      </c>
      <c r="AL400" s="652" t="s">
        <v>241</v>
      </c>
      <c r="AM400" s="635" t="s">
        <v>240</v>
      </c>
      <c r="AN400" s="652">
        <v>9562</v>
      </c>
      <c r="AO400" s="652">
        <v>9141</v>
      </c>
      <c r="AP400" s="648" t="s">
        <v>228</v>
      </c>
      <c r="AQ400" s="645" t="s">
        <v>228</v>
      </c>
      <c r="AR400" s="645" t="s">
        <v>228</v>
      </c>
      <c r="AS400" s="645" t="s">
        <v>228</v>
      </c>
      <c r="AT400" s="689">
        <v>9351</v>
      </c>
      <c r="AU400" s="629"/>
    </row>
    <row r="401" spans="1:47" ht="45" customHeight="1" x14ac:dyDescent="0.25">
      <c r="A401" s="638"/>
      <c r="B401" s="657"/>
      <c r="C401" s="633"/>
      <c r="D401" s="55" t="s">
        <v>6</v>
      </c>
      <c r="E401" s="128"/>
      <c r="F401" s="126"/>
      <c r="G401" s="126"/>
      <c r="H401" s="126"/>
      <c r="I401" s="126"/>
      <c r="J401" s="126"/>
      <c r="K401" s="126"/>
      <c r="L401" s="126"/>
      <c r="M401" s="129"/>
      <c r="N401" s="129">
        <f>+N400*$N$275/$N$274</f>
        <v>962203.2</v>
      </c>
      <c r="O401" s="129" t="s">
        <v>463</v>
      </c>
      <c r="P401" s="129"/>
      <c r="Q401" s="129"/>
      <c r="R401" s="86"/>
      <c r="S401" s="77"/>
      <c r="T401" s="77"/>
      <c r="U401" s="77"/>
      <c r="V401" s="77"/>
      <c r="W401" s="77"/>
      <c r="X401" s="77"/>
      <c r="Y401" s="77"/>
      <c r="Z401" s="77"/>
      <c r="AA401" s="129">
        <f>+AA400*$AA$275/$AA$274</f>
        <v>1405063.4278002698</v>
      </c>
      <c r="AB401" s="129" t="s">
        <v>464</v>
      </c>
      <c r="AC401" s="38"/>
      <c r="AD401" s="41"/>
      <c r="AE401" s="42"/>
      <c r="AF401" s="234"/>
      <c r="AG401" s="680"/>
      <c r="AH401" s="653"/>
      <c r="AI401" s="653"/>
      <c r="AJ401" s="653"/>
      <c r="AK401" s="653"/>
      <c r="AL401" s="653"/>
      <c r="AM401" s="635"/>
      <c r="AN401" s="653"/>
      <c r="AO401" s="653"/>
      <c r="AP401" s="648"/>
      <c r="AQ401" s="646"/>
      <c r="AR401" s="646"/>
      <c r="AS401" s="646"/>
      <c r="AT401" s="690"/>
      <c r="AU401" s="629"/>
    </row>
    <row r="402" spans="1:47" ht="45" customHeight="1" x14ac:dyDescent="0.25">
      <c r="A402" s="638"/>
      <c r="B402" s="657"/>
      <c r="C402" s="633"/>
      <c r="D402" s="57" t="s">
        <v>96</v>
      </c>
      <c r="E402" s="128"/>
      <c r="F402" s="126"/>
      <c r="G402" s="126"/>
      <c r="H402" s="126"/>
      <c r="I402" s="126"/>
      <c r="J402" s="126"/>
      <c r="K402" s="126"/>
      <c r="L402" s="126"/>
      <c r="M402" s="129"/>
      <c r="N402" s="129"/>
      <c r="O402" s="129"/>
      <c r="P402" s="129"/>
      <c r="Q402" s="129"/>
      <c r="R402" s="86"/>
      <c r="S402" s="77"/>
      <c r="T402" s="77"/>
      <c r="U402" s="77"/>
      <c r="V402" s="77"/>
      <c r="W402" s="77"/>
      <c r="X402" s="77"/>
      <c r="Y402" s="77"/>
      <c r="Z402" s="77"/>
      <c r="AA402" s="87"/>
      <c r="AB402" s="246"/>
      <c r="AC402" s="38"/>
      <c r="AD402" s="41"/>
      <c r="AE402" s="42"/>
      <c r="AF402" s="234"/>
      <c r="AG402" s="680"/>
      <c r="AH402" s="653"/>
      <c r="AI402" s="653"/>
      <c r="AJ402" s="653"/>
      <c r="AK402" s="653"/>
      <c r="AL402" s="653"/>
      <c r="AM402" s="635"/>
      <c r="AN402" s="653"/>
      <c r="AO402" s="653"/>
      <c r="AP402" s="648"/>
      <c r="AQ402" s="646"/>
      <c r="AR402" s="646"/>
      <c r="AS402" s="646"/>
      <c r="AT402" s="690"/>
      <c r="AU402" s="629"/>
    </row>
    <row r="403" spans="1:47" ht="45" customHeight="1" x14ac:dyDescent="0.25">
      <c r="A403" s="638"/>
      <c r="B403" s="657"/>
      <c r="C403" s="633"/>
      <c r="D403" s="55" t="s">
        <v>7</v>
      </c>
      <c r="E403" s="128"/>
      <c r="F403" s="126"/>
      <c r="G403" s="126"/>
      <c r="H403" s="126"/>
      <c r="I403" s="126"/>
      <c r="J403" s="126"/>
      <c r="K403" s="126"/>
      <c r="L403" s="126"/>
      <c r="M403" s="129"/>
      <c r="N403" s="129"/>
      <c r="O403" s="129"/>
      <c r="P403" s="129"/>
      <c r="Q403" s="129"/>
      <c r="R403" s="86"/>
      <c r="S403" s="77"/>
      <c r="T403" s="77"/>
      <c r="U403" s="77"/>
      <c r="V403" s="77"/>
      <c r="W403" s="77"/>
      <c r="X403" s="77"/>
      <c r="Y403" s="77"/>
      <c r="Z403" s="77"/>
      <c r="AA403" s="87"/>
      <c r="AB403" s="246"/>
      <c r="AC403" s="38"/>
      <c r="AD403" s="41"/>
      <c r="AE403" s="42"/>
      <c r="AF403" s="234"/>
      <c r="AG403" s="680"/>
      <c r="AH403" s="653"/>
      <c r="AI403" s="653"/>
      <c r="AJ403" s="653"/>
      <c r="AK403" s="653"/>
      <c r="AL403" s="653"/>
      <c r="AM403" s="635"/>
      <c r="AN403" s="653"/>
      <c r="AO403" s="653"/>
      <c r="AP403" s="648"/>
      <c r="AQ403" s="646"/>
      <c r="AR403" s="646"/>
      <c r="AS403" s="646"/>
      <c r="AT403" s="690"/>
      <c r="AU403" s="629"/>
    </row>
    <row r="404" spans="1:47" ht="45" customHeight="1" x14ac:dyDescent="0.25">
      <c r="A404" s="638"/>
      <c r="B404" s="657"/>
      <c r="C404" s="633"/>
      <c r="D404" s="57" t="s">
        <v>97</v>
      </c>
      <c r="E404" s="128"/>
      <c r="F404" s="126"/>
      <c r="G404" s="126"/>
      <c r="H404" s="126"/>
      <c r="I404" s="126"/>
      <c r="J404" s="126"/>
      <c r="K404" s="126"/>
      <c r="L404" s="126"/>
      <c r="M404" s="129"/>
      <c r="N404" s="129"/>
      <c r="O404" s="129">
        <v>98</v>
      </c>
      <c r="P404" s="129"/>
      <c r="Q404" s="129"/>
      <c r="R404" s="86"/>
      <c r="S404" s="77"/>
      <c r="T404" s="77"/>
      <c r="U404" s="77"/>
      <c r="V404" s="77"/>
      <c r="W404" s="77"/>
      <c r="X404" s="77"/>
      <c r="Y404" s="77"/>
      <c r="Z404" s="77"/>
      <c r="AA404" s="87"/>
      <c r="AB404" s="129">
        <v>38</v>
      </c>
      <c r="AC404" s="38"/>
      <c r="AD404" s="41"/>
      <c r="AE404" s="42"/>
      <c r="AF404" s="234"/>
      <c r="AG404" s="680"/>
      <c r="AH404" s="653"/>
      <c r="AI404" s="653"/>
      <c r="AJ404" s="653"/>
      <c r="AK404" s="653"/>
      <c r="AL404" s="653"/>
      <c r="AM404" s="635"/>
      <c r="AN404" s="653"/>
      <c r="AO404" s="653"/>
      <c r="AP404" s="648"/>
      <c r="AQ404" s="646"/>
      <c r="AR404" s="646"/>
      <c r="AS404" s="646"/>
      <c r="AT404" s="690"/>
      <c r="AU404" s="629"/>
    </row>
    <row r="405" spans="1:47" ht="45" customHeight="1" thickBot="1" x14ac:dyDescent="0.3">
      <c r="A405" s="638"/>
      <c r="B405" s="657"/>
      <c r="C405" s="633"/>
      <c r="D405" s="56" t="s">
        <v>100</v>
      </c>
      <c r="E405" s="128"/>
      <c r="F405" s="126"/>
      <c r="G405" s="126"/>
      <c r="H405" s="126"/>
      <c r="I405" s="126"/>
      <c r="J405" s="126"/>
      <c r="K405" s="126"/>
      <c r="L405" s="126"/>
      <c r="M405" s="129"/>
      <c r="N405" s="129"/>
      <c r="O405" s="129">
        <v>962203.2</v>
      </c>
      <c r="P405" s="129"/>
      <c r="Q405" s="129"/>
      <c r="R405" s="86"/>
      <c r="S405" s="77"/>
      <c r="T405" s="77"/>
      <c r="U405" s="77"/>
      <c r="V405" s="77"/>
      <c r="W405" s="77"/>
      <c r="X405" s="77"/>
      <c r="Y405" s="77"/>
      <c r="Z405" s="77"/>
      <c r="AA405" s="87"/>
      <c r="AB405" s="129">
        <v>321171.04216388229</v>
      </c>
      <c r="AC405" s="38"/>
      <c r="AD405" s="41"/>
      <c r="AE405" s="42"/>
      <c r="AF405" s="234"/>
      <c r="AG405" s="681"/>
      <c r="AH405" s="634"/>
      <c r="AI405" s="634"/>
      <c r="AJ405" s="634"/>
      <c r="AK405" s="634"/>
      <c r="AL405" s="634"/>
      <c r="AM405" s="635"/>
      <c r="AN405" s="634"/>
      <c r="AO405" s="634"/>
      <c r="AP405" s="648"/>
      <c r="AQ405" s="647"/>
      <c r="AR405" s="647"/>
      <c r="AS405" s="647"/>
      <c r="AT405" s="691"/>
      <c r="AU405" s="629"/>
    </row>
    <row r="406" spans="1:47" ht="45" customHeight="1" x14ac:dyDescent="0.25">
      <c r="A406" s="638"/>
      <c r="B406" s="657"/>
      <c r="C406" s="633" t="s">
        <v>465</v>
      </c>
      <c r="D406" s="54" t="s">
        <v>95</v>
      </c>
      <c r="E406" s="128"/>
      <c r="F406" s="126"/>
      <c r="G406" s="126"/>
      <c r="H406" s="126"/>
      <c r="I406" s="126"/>
      <c r="J406" s="126"/>
      <c r="K406" s="126"/>
      <c r="L406" s="126"/>
      <c r="M406" s="129"/>
      <c r="N406" s="129">
        <v>98</v>
      </c>
      <c r="O406" s="129">
        <v>60</v>
      </c>
      <c r="P406" s="129"/>
      <c r="Q406" s="129"/>
      <c r="R406" s="86"/>
      <c r="S406" s="77"/>
      <c r="T406" s="77"/>
      <c r="U406" s="77"/>
      <c r="V406" s="77"/>
      <c r="W406" s="77"/>
      <c r="X406" s="77"/>
      <c r="Y406" s="77"/>
      <c r="Z406" s="77"/>
      <c r="AA406" s="87">
        <v>98</v>
      </c>
      <c r="AB406" s="246">
        <v>19</v>
      </c>
      <c r="AC406" s="38"/>
      <c r="AD406" s="41"/>
      <c r="AE406" s="42"/>
      <c r="AF406" s="234"/>
      <c r="AG406" s="679" t="s">
        <v>223</v>
      </c>
      <c r="AH406" s="652" t="s">
        <v>225</v>
      </c>
      <c r="AI406" s="652" t="s">
        <v>225</v>
      </c>
      <c r="AJ406" s="652">
        <v>10009</v>
      </c>
      <c r="AK406" s="652" t="s">
        <v>226</v>
      </c>
      <c r="AL406" s="652" t="s">
        <v>241</v>
      </c>
      <c r="AM406" s="635" t="s">
        <v>240</v>
      </c>
      <c r="AN406" s="652">
        <v>9562</v>
      </c>
      <c r="AO406" s="652">
        <v>9141</v>
      </c>
      <c r="AP406" s="648" t="s">
        <v>228</v>
      </c>
      <c r="AQ406" s="645" t="s">
        <v>228</v>
      </c>
      <c r="AR406" s="645" t="s">
        <v>228</v>
      </c>
      <c r="AS406" s="645" t="s">
        <v>228</v>
      </c>
      <c r="AT406" s="689">
        <v>9351</v>
      </c>
      <c r="AU406" s="629"/>
    </row>
    <row r="407" spans="1:47" ht="45" customHeight="1" x14ac:dyDescent="0.25">
      <c r="A407" s="638"/>
      <c r="B407" s="657"/>
      <c r="C407" s="633"/>
      <c r="D407" s="55" t="s">
        <v>6</v>
      </c>
      <c r="E407" s="128"/>
      <c r="F407" s="126"/>
      <c r="G407" s="126"/>
      <c r="H407" s="126"/>
      <c r="I407" s="126"/>
      <c r="J407" s="126"/>
      <c r="K407" s="126"/>
      <c r="L407" s="126"/>
      <c r="M407" s="129"/>
      <c r="N407" s="129">
        <f>+N406*$N$275/$N$274</f>
        <v>962203.2</v>
      </c>
      <c r="O407" s="129" t="s">
        <v>450</v>
      </c>
      <c r="P407" s="129"/>
      <c r="Q407" s="129"/>
      <c r="R407" s="86"/>
      <c r="S407" s="77"/>
      <c r="T407" s="77"/>
      <c r="U407" s="77"/>
      <c r="V407" s="77"/>
      <c r="W407" s="77"/>
      <c r="X407" s="77"/>
      <c r="Y407" s="77"/>
      <c r="Z407" s="77"/>
      <c r="AA407" s="129">
        <f>+AA406*$AA$275/$AA$274</f>
        <v>1405063.4278002698</v>
      </c>
      <c r="AB407" s="129" t="s">
        <v>464</v>
      </c>
      <c r="AC407" s="38"/>
      <c r="AD407" s="41"/>
      <c r="AE407" s="42"/>
      <c r="AF407" s="234"/>
      <c r="AG407" s="680"/>
      <c r="AH407" s="653"/>
      <c r="AI407" s="653"/>
      <c r="AJ407" s="653"/>
      <c r="AK407" s="653"/>
      <c r="AL407" s="653"/>
      <c r="AM407" s="635"/>
      <c r="AN407" s="653"/>
      <c r="AO407" s="653"/>
      <c r="AP407" s="648"/>
      <c r="AQ407" s="646"/>
      <c r="AR407" s="646"/>
      <c r="AS407" s="646"/>
      <c r="AT407" s="690"/>
      <c r="AU407" s="629"/>
    </row>
    <row r="408" spans="1:47" ht="45" customHeight="1" x14ac:dyDescent="0.25">
      <c r="A408" s="638"/>
      <c r="B408" s="657"/>
      <c r="C408" s="633"/>
      <c r="D408" s="57" t="s">
        <v>96</v>
      </c>
      <c r="E408" s="128"/>
      <c r="F408" s="126"/>
      <c r="G408" s="126"/>
      <c r="H408" s="126"/>
      <c r="I408" s="126"/>
      <c r="J408" s="126"/>
      <c r="K408" s="126"/>
      <c r="L408" s="126"/>
      <c r="M408" s="129"/>
      <c r="N408" s="129"/>
      <c r="O408" s="129"/>
      <c r="P408" s="129"/>
      <c r="Q408" s="129"/>
      <c r="R408" s="86"/>
      <c r="S408" s="77"/>
      <c r="T408" s="77"/>
      <c r="U408" s="77"/>
      <c r="V408" s="77"/>
      <c r="W408" s="77"/>
      <c r="X408" s="77"/>
      <c r="Y408" s="77"/>
      <c r="Z408" s="77"/>
      <c r="AA408" s="87"/>
      <c r="AB408" s="246"/>
      <c r="AC408" s="38"/>
      <c r="AD408" s="41"/>
      <c r="AE408" s="42"/>
      <c r="AF408" s="234"/>
      <c r="AG408" s="680"/>
      <c r="AH408" s="653"/>
      <c r="AI408" s="653"/>
      <c r="AJ408" s="653"/>
      <c r="AK408" s="653"/>
      <c r="AL408" s="653"/>
      <c r="AM408" s="635"/>
      <c r="AN408" s="653"/>
      <c r="AO408" s="653"/>
      <c r="AP408" s="648"/>
      <c r="AQ408" s="646"/>
      <c r="AR408" s="646"/>
      <c r="AS408" s="646"/>
      <c r="AT408" s="690"/>
      <c r="AU408" s="629"/>
    </row>
    <row r="409" spans="1:47" ht="45" customHeight="1" x14ac:dyDescent="0.25">
      <c r="A409" s="638"/>
      <c r="B409" s="657"/>
      <c r="C409" s="633"/>
      <c r="D409" s="55" t="s">
        <v>7</v>
      </c>
      <c r="E409" s="128"/>
      <c r="F409" s="126"/>
      <c r="G409" s="126"/>
      <c r="H409" s="126"/>
      <c r="I409" s="126"/>
      <c r="J409" s="126"/>
      <c r="K409" s="126"/>
      <c r="L409" s="126"/>
      <c r="M409" s="129"/>
      <c r="N409" s="129"/>
      <c r="O409" s="129"/>
      <c r="P409" s="129"/>
      <c r="Q409" s="129"/>
      <c r="R409" s="86"/>
      <c r="S409" s="77"/>
      <c r="T409" s="77"/>
      <c r="U409" s="77"/>
      <c r="V409" s="77"/>
      <c r="W409" s="77"/>
      <c r="X409" s="77"/>
      <c r="Y409" s="77"/>
      <c r="Z409" s="77"/>
      <c r="AA409" s="87"/>
      <c r="AB409" s="246"/>
      <c r="AC409" s="38"/>
      <c r="AD409" s="41"/>
      <c r="AE409" s="42"/>
      <c r="AF409" s="234"/>
      <c r="AG409" s="680"/>
      <c r="AH409" s="653"/>
      <c r="AI409" s="653"/>
      <c r="AJ409" s="653"/>
      <c r="AK409" s="653"/>
      <c r="AL409" s="653"/>
      <c r="AM409" s="635"/>
      <c r="AN409" s="653"/>
      <c r="AO409" s="653"/>
      <c r="AP409" s="648"/>
      <c r="AQ409" s="646"/>
      <c r="AR409" s="646"/>
      <c r="AS409" s="646"/>
      <c r="AT409" s="690"/>
      <c r="AU409" s="629"/>
    </row>
    <row r="410" spans="1:47" ht="45" customHeight="1" x14ac:dyDescent="0.25">
      <c r="A410" s="638"/>
      <c r="B410" s="657"/>
      <c r="C410" s="633"/>
      <c r="D410" s="57" t="s">
        <v>97</v>
      </c>
      <c r="E410" s="128"/>
      <c r="F410" s="126"/>
      <c r="G410" s="126"/>
      <c r="H410" s="126"/>
      <c r="I410" s="126"/>
      <c r="J410" s="126"/>
      <c r="K410" s="126"/>
      <c r="L410" s="126"/>
      <c r="M410" s="129"/>
      <c r="N410" s="129"/>
      <c r="O410" s="129">
        <v>98</v>
      </c>
      <c r="P410" s="129"/>
      <c r="Q410" s="129"/>
      <c r="R410" s="86"/>
      <c r="S410" s="77"/>
      <c r="T410" s="77"/>
      <c r="U410" s="77"/>
      <c r="V410" s="77"/>
      <c r="W410" s="77"/>
      <c r="X410" s="77"/>
      <c r="Y410" s="77"/>
      <c r="Z410" s="77"/>
      <c r="AA410" s="87"/>
      <c r="AB410" s="129">
        <v>38</v>
      </c>
      <c r="AC410" s="38"/>
      <c r="AD410" s="41"/>
      <c r="AE410" s="42"/>
      <c r="AF410" s="234"/>
      <c r="AG410" s="680"/>
      <c r="AH410" s="653"/>
      <c r="AI410" s="653"/>
      <c r="AJ410" s="653"/>
      <c r="AK410" s="653"/>
      <c r="AL410" s="653"/>
      <c r="AM410" s="635"/>
      <c r="AN410" s="653"/>
      <c r="AO410" s="653"/>
      <c r="AP410" s="648"/>
      <c r="AQ410" s="646"/>
      <c r="AR410" s="646"/>
      <c r="AS410" s="646"/>
      <c r="AT410" s="690"/>
      <c r="AU410" s="629"/>
    </row>
    <row r="411" spans="1:47" ht="45" customHeight="1" thickBot="1" x14ac:dyDescent="0.3">
      <c r="A411" s="638"/>
      <c r="B411" s="657"/>
      <c r="C411" s="633"/>
      <c r="D411" s="56" t="s">
        <v>100</v>
      </c>
      <c r="E411" s="128"/>
      <c r="F411" s="126"/>
      <c r="G411" s="126"/>
      <c r="H411" s="126"/>
      <c r="I411" s="126"/>
      <c r="J411" s="126"/>
      <c r="K411" s="126"/>
      <c r="L411" s="126"/>
      <c r="M411" s="129"/>
      <c r="N411" s="129"/>
      <c r="O411" s="129">
        <v>962203.2</v>
      </c>
      <c r="P411" s="129"/>
      <c r="Q411" s="129"/>
      <c r="R411" s="86"/>
      <c r="S411" s="77"/>
      <c r="T411" s="77"/>
      <c r="U411" s="77"/>
      <c r="V411" s="77"/>
      <c r="W411" s="77"/>
      <c r="X411" s="77"/>
      <c r="Y411" s="77"/>
      <c r="Z411" s="77"/>
      <c r="AA411" s="87"/>
      <c r="AB411" s="129">
        <v>321171.04216388229</v>
      </c>
      <c r="AC411" s="38"/>
      <c r="AD411" s="41"/>
      <c r="AE411" s="42"/>
      <c r="AF411" s="234"/>
      <c r="AG411" s="681"/>
      <c r="AH411" s="634"/>
      <c r="AI411" s="634"/>
      <c r="AJ411" s="634"/>
      <c r="AK411" s="634"/>
      <c r="AL411" s="634"/>
      <c r="AM411" s="635"/>
      <c r="AN411" s="634"/>
      <c r="AO411" s="634"/>
      <c r="AP411" s="648"/>
      <c r="AQ411" s="647"/>
      <c r="AR411" s="647"/>
      <c r="AS411" s="647"/>
      <c r="AT411" s="691"/>
      <c r="AU411" s="629"/>
    </row>
    <row r="412" spans="1:47" ht="45" customHeight="1" x14ac:dyDescent="0.25">
      <c r="A412" s="638"/>
      <c r="B412" s="657"/>
      <c r="C412" s="633" t="s">
        <v>233</v>
      </c>
      <c r="D412" s="54" t="s">
        <v>95</v>
      </c>
      <c r="E412" s="128"/>
      <c r="F412" s="126"/>
      <c r="G412" s="126"/>
      <c r="H412" s="126"/>
      <c r="I412" s="126"/>
      <c r="J412" s="126"/>
      <c r="K412" s="126"/>
      <c r="L412" s="126"/>
      <c r="M412" s="129"/>
      <c r="N412" s="129"/>
      <c r="O412" s="129"/>
      <c r="P412" s="129"/>
      <c r="Q412" s="129"/>
      <c r="R412" s="86"/>
      <c r="S412" s="77"/>
      <c r="T412" s="77"/>
      <c r="U412" s="77"/>
      <c r="V412" s="77"/>
      <c r="W412" s="77"/>
      <c r="X412" s="77"/>
      <c r="Y412" s="77"/>
      <c r="Z412" s="77"/>
      <c r="AA412" s="87"/>
      <c r="AB412" s="246"/>
      <c r="AC412" s="38"/>
      <c r="AD412" s="41"/>
      <c r="AE412" s="42"/>
      <c r="AF412" s="234"/>
      <c r="AG412" s="679" t="s">
        <v>233</v>
      </c>
      <c r="AH412" s="652" t="s">
        <v>225</v>
      </c>
      <c r="AI412" s="652" t="s">
        <v>225</v>
      </c>
      <c r="AJ412" s="652" t="s">
        <v>225</v>
      </c>
      <c r="AK412" s="652" t="s">
        <v>226</v>
      </c>
      <c r="AL412" s="652" t="s">
        <v>241</v>
      </c>
      <c r="AM412" s="635" t="s">
        <v>240</v>
      </c>
      <c r="AN412" s="652">
        <v>179866</v>
      </c>
      <c r="AO412" s="652">
        <v>192751</v>
      </c>
      <c r="AP412" s="648" t="s">
        <v>228</v>
      </c>
      <c r="AQ412" s="645" t="s">
        <v>228</v>
      </c>
      <c r="AR412" s="645" t="s">
        <v>228</v>
      </c>
      <c r="AS412" s="645" t="s">
        <v>228</v>
      </c>
      <c r="AT412" s="689">
        <v>348023</v>
      </c>
      <c r="AU412" s="629"/>
    </row>
    <row r="413" spans="1:47" ht="45" customHeight="1" x14ac:dyDescent="0.25">
      <c r="A413" s="638"/>
      <c r="B413" s="657"/>
      <c r="C413" s="633"/>
      <c r="D413" s="55" t="s">
        <v>6</v>
      </c>
      <c r="E413" s="128"/>
      <c r="F413" s="126"/>
      <c r="G413" s="126"/>
      <c r="H413" s="126"/>
      <c r="I413" s="126"/>
      <c r="J413" s="126"/>
      <c r="K413" s="126"/>
      <c r="L413" s="126"/>
      <c r="M413" s="129"/>
      <c r="N413" s="129"/>
      <c r="O413" s="129"/>
      <c r="P413" s="129"/>
      <c r="Q413" s="129"/>
      <c r="R413" s="86"/>
      <c r="S413" s="77"/>
      <c r="T413" s="77"/>
      <c r="U413" s="77"/>
      <c r="V413" s="77"/>
      <c r="W413" s="77"/>
      <c r="X413" s="77"/>
      <c r="Y413" s="77"/>
      <c r="Z413" s="77"/>
      <c r="AA413" s="87"/>
      <c r="AB413" s="246"/>
      <c r="AC413" s="38"/>
      <c r="AD413" s="41"/>
      <c r="AE413" s="42"/>
      <c r="AF413" s="234"/>
      <c r="AG413" s="680"/>
      <c r="AH413" s="653"/>
      <c r="AI413" s="653"/>
      <c r="AJ413" s="653"/>
      <c r="AK413" s="653"/>
      <c r="AL413" s="653"/>
      <c r="AM413" s="635"/>
      <c r="AN413" s="653"/>
      <c r="AO413" s="653"/>
      <c r="AP413" s="648"/>
      <c r="AQ413" s="646"/>
      <c r="AR413" s="646"/>
      <c r="AS413" s="646"/>
      <c r="AT413" s="690"/>
      <c r="AU413" s="629"/>
    </row>
    <row r="414" spans="1:47" ht="45" customHeight="1" x14ac:dyDescent="0.25">
      <c r="A414" s="638"/>
      <c r="B414" s="657"/>
      <c r="C414" s="633"/>
      <c r="D414" s="57" t="s">
        <v>96</v>
      </c>
      <c r="E414" s="128"/>
      <c r="F414" s="126"/>
      <c r="G414" s="126"/>
      <c r="H414" s="126"/>
      <c r="I414" s="126"/>
      <c r="J414" s="126"/>
      <c r="K414" s="126"/>
      <c r="L414" s="126"/>
      <c r="M414" s="129"/>
      <c r="N414" s="129"/>
      <c r="O414" s="129"/>
      <c r="P414" s="129"/>
      <c r="Q414" s="129"/>
      <c r="R414" s="86"/>
      <c r="S414" s="77"/>
      <c r="T414" s="77"/>
      <c r="U414" s="77"/>
      <c r="V414" s="77"/>
      <c r="W414" s="77"/>
      <c r="X414" s="77"/>
      <c r="Y414" s="77"/>
      <c r="Z414" s="77"/>
      <c r="AA414" s="87"/>
      <c r="AB414" s="246"/>
      <c r="AC414" s="38"/>
      <c r="AD414" s="41"/>
      <c r="AE414" s="42"/>
      <c r="AF414" s="234"/>
      <c r="AG414" s="680"/>
      <c r="AH414" s="653"/>
      <c r="AI414" s="653"/>
      <c r="AJ414" s="653"/>
      <c r="AK414" s="653"/>
      <c r="AL414" s="653"/>
      <c r="AM414" s="635"/>
      <c r="AN414" s="653"/>
      <c r="AO414" s="653"/>
      <c r="AP414" s="648"/>
      <c r="AQ414" s="646"/>
      <c r="AR414" s="646"/>
      <c r="AS414" s="646"/>
      <c r="AT414" s="690"/>
      <c r="AU414" s="629"/>
    </row>
    <row r="415" spans="1:47" ht="45" customHeight="1" x14ac:dyDescent="0.25">
      <c r="A415" s="638"/>
      <c r="B415" s="657"/>
      <c r="C415" s="633"/>
      <c r="D415" s="55" t="s">
        <v>7</v>
      </c>
      <c r="E415" s="128"/>
      <c r="F415" s="126"/>
      <c r="G415" s="126"/>
      <c r="H415" s="126"/>
      <c r="I415" s="126"/>
      <c r="J415" s="126"/>
      <c r="K415" s="126"/>
      <c r="L415" s="126"/>
      <c r="M415" s="129"/>
      <c r="N415" s="129"/>
      <c r="O415" s="129"/>
      <c r="P415" s="129"/>
      <c r="Q415" s="129"/>
      <c r="R415" s="86"/>
      <c r="S415" s="77"/>
      <c r="T415" s="77"/>
      <c r="U415" s="77"/>
      <c r="V415" s="77"/>
      <c r="W415" s="77"/>
      <c r="X415" s="77"/>
      <c r="Y415" s="77"/>
      <c r="Z415" s="77"/>
      <c r="AA415" s="87"/>
      <c r="AB415" s="246"/>
      <c r="AC415" s="38"/>
      <c r="AD415" s="41"/>
      <c r="AE415" s="42"/>
      <c r="AF415" s="234"/>
      <c r="AG415" s="680"/>
      <c r="AH415" s="653"/>
      <c r="AI415" s="653"/>
      <c r="AJ415" s="653"/>
      <c r="AK415" s="653"/>
      <c r="AL415" s="653"/>
      <c r="AM415" s="635"/>
      <c r="AN415" s="653"/>
      <c r="AO415" s="653"/>
      <c r="AP415" s="648"/>
      <c r="AQ415" s="646"/>
      <c r="AR415" s="646"/>
      <c r="AS415" s="646"/>
      <c r="AT415" s="690"/>
      <c r="AU415" s="629"/>
    </row>
    <row r="416" spans="1:47" ht="45" customHeight="1" x14ac:dyDescent="0.25">
      <c r="A416" s="638"/>
      <c r="B416" s="657"/>
      <c r="C416" s="633"/>
      <c r="D416" s="57" t="s">
        <v>97</v>
      </c>
      <c r="E416" s="128"/>
      <c r="F416" s="126"/>
      <c r="G416" s="126"/>
      <c r="H416" s="126"/>
      <c r="I416" s="126"/>
      <c r="J416" s="126"/>
      <c r="K416" s="126"/>
      <c r="L416" s="126"/>
      <c r="M416" s="129"/>
      <c r="N416" s="129"/>
      <c r="O416" s="129"/>
      <c r="P416" s="129"/>
      <c r="Q416" s="129"/>
      <c r="R416" s="86"/>
      <c r="S416" s="77"/>
      <c r="T416" s="77"/>
      <c r="U416" s="77"/>
      <c r="V416" s="77"/>
      <c r="W416" s="77"/>
      <c r="X416" s="77"/>
      <c r="Y416" s="77"/>
      <c r="Z416" s="77"/>
      <c r="AA416" s="87"/>
      <c r="AB416" s="246"/>
      <c r="AC416" s="38"/>
      <c r="AD416" s="41"/>
      <c r="AE416" s="42"/>
      <c r="AF416" s="234"/>
      <c r="AG416" s="680"/>
      <c r="AH416" s="653"/>
      <c r="AI416" s="653"/>
      <c r="AJ416" s="653"/>
      <c r="AK416" s="653"/>
      <c r="AL416" s="653"/>
      <c r="AM416" s="635"/>
      <c r="AN416" s="653"/>
      <c r="AO416" s="653"/>
      <c r="AP416" s="648"/>
      <c r="AQ416" s="646"/>
      <c r="AR416" s="646"/>
      <c r="AS416" s="646"/>
      <c r="AT416" s="690"/>
      <c r="AU416" s="629"/>
    </row>
    <row r="417" spans="1:47" ht="45" customHeight="1" thickBot="1" x14ac:dyDescent="0.3">
      <c r="A417" s="638"/>
      <c r="B417" s="657"/>
      <c r="C417" s="633"/>
      <c r="D417" s="56" t="s">
        <v>100</v>
      </c>
      <c r="E417" s="128"/>
      <c r="F417" s="126"/>
      <c r="G417" s="126"/>
      <c r="H417" s="126"/>
      <c r="I417" s="126"/>
      <c r="J417" s="126"/>
      <c r="K417" s="126"/>
      <c r="L417" s="126"/>
      <c r="M417" s="129"/>
      <c r="N417" s="129"/>
      <c r="O417" s="129"/>
      <c r="P417" s="129"/>
      <c r="Q417" s="129"/>
      <c r="R417" s="86"/>
      <c r="S417" s="77"/>
      <c r="T417" s="77"/>
      <c r="U417" s="77"/>
      <c r="V417" s="77"/>
      <c r="W417" s="77"/>
      <c r="X417" s="77"/>
      <c r="Y417" s="77"/>
      <c r="Z417" s="77"/>
      <c r="AA417" s="87"/>
      <c r="AB417" s="246"/>
      <c r="AC417" s="38"/>
      <c r="AD417" s="41"/>
      <c r="AE417" s="42"/>
      <c r="AF417" s="234"/>
      <c r="AG417" s="681"/>
      <c r="AH417" s="634"/>
      <c r="AI417" s="634"/>
      <c r="AJ417" s="634"/>
      <c r="AK417" s="634"/>
      <c r="AL417" s="634"/>
      <c r="AM417" s="635"/>
      <c r="AN417" s="634"/>
      <c r="AO417" s="634"/>
      <c r="AP417" s="648"/>
      <c r="AQ417" s="647"/>
      <c r="AR417" s="647"/>
      <c r="AS417" s="647"/>
      <c r="AT417" s="691"/>
      <c r="AU417" s="629"/>
    </row>
    <row r="418" spans="1:47" ht="45" customHeight="1" x14ac:dyDescent="0.25">
      <c r="A418" s="638"/>
      <c r="B418" s="657"/>
      <c r="C418" s="633" t="s">
        <v>205</v>
      </c>
      <c r="D418" s="54" t="s">
        <v>95</v>
      </c>
      <c r="E418" s="128"/>
      <c r="F418" s="126"/>
      <c r="G418" s="126"/>
      <c r="H418" s="126"/>
      <c r="I418" s="126"/>
      <c r="J418" s="126"/>
      <c r="K418" s="126"/>
      <c r="L418" s="126"/>
      <c r="M418" s="129"/>
      <c r="N418" s="129"/>
      <c r="O418" s="129"/>
      <c r="P418" s="129"/>
      <c r="Q418" s="129"/>
      <c r="R418" s="86"/>
      <c r="S418" s="77"/>
      <c r="T418" s="77"/>
      <c r="U418" s="77"/>
      <c r="V418" s="77"/>
      <c r="W418" s="77"/>
      <c r="X418" s="77"/>
      <c r="Y418" s="77"/>
      <c r="Z418" s="77"/>
      <c r="AA418" s="87"/>
      <c r="AB418" s="246"/>
      <c r="AC418" s="38"/>
      <c r="AD418" s="41"/>
      <c r="AE418" s="42"/>
      <c r="AF418" s="234"/>
      <c r="AG418" s="679" t="s">
        <v>205</v>
      </c>
      <c r="AH418" s="652" t="s">
        <v>225</v>
      </c>
      <c r="AI418" s="652" t="s">
        <v>225</v>
      </c>
      <c r="AJ418" s="652" t="s">
        <v>225</v>
      </c>
      <c r="AK418" s="652" t="s">
        <v>226</v>
      </c>
      <c r="AL418" s="652" t="s">
        <v>241</v>
      </c>
      <c r="AM418" s="635" t="s">
        <v>240</v>
      </c>
      <c r="AN418" s="652">
        <v>303282</v>
      </c>
      <c r="AO418" s="652">
        <v>318086</v>
      </c>
      <c r="AP418" s="648" t="s">
        <v>228</v>
      </c>
      <c r="AQ418" s="645" t="s">
        <v>228</v>
      </c>
      <c r="AR418" s="645" t="s">
        <v>228</v>
      </c>
      <c r="AS418" s="645" t="s">
        <v>228</v>
      </c>
      <c r="AT418" s="689">
        <v>392220</v>
      </c>
      <c r="AU418" s="629"/>
    </row>
    <row r="419" spans="1:47" ht="45" customHeight="1" x14ac:dyDescent="0.25">
      <c r="A419" s="638"/>
      <c r="B419" s="657"/>
      <c r="C419" s="633"/>
      <c r="D419" s="55" t="s">
        <v>6</v>
      </c>
      <c r="E419" s="128"/>
      <c r="F419" s="126"/>
      <c r="G419" s="126"/>
      <c r="H419" s="126"/>
      <c r="I419" s="126"/>
      <c r="J419" s="126"/>
      <c r="K419" s="126"/>
      <c r="L419" s="126"/>
      <c r="M419" s="129"/>
      <c r="N419" s="129"/>
      <c r="O419" s="129"/>
      <c r="P419" s="129"/>
      <c r="Q419" s="129"/>
      <c r="R419" s="86"/>
      <c r="S419" s="77"/>
      <c r="T419" s="77"/>
      <c r="U419" s="77"/>
      <c r="V419" s="77"/>
      <c r="W419" s="77"/>
      <c r="X419" s="77"/>
      <c r="Y419" s="77"/>
      <c r="Z419" s="77"/>
      <c r="AA419" s="87"/>
      <c r="AB419" s="246"/>
      <c r="AC419" s="38"/>
      <c r="AD419" s="41"/>
      <c r="AE419" s="42"/>
      <c r="AF419" s="234"/>
      <c r="AG419" s="680"/>
      <c r="AH419" s="653"/>
      <c r="AI419" s="653"/>
      <c r="AJ419" s="653"/>
      <c r="AK419" s="653"/>
      <c r="AL419" s="653"/>
      <c r="AM419" s="635"/>
      <c r="AN419" s="653"/>
      <c r="AO419" s="653"/>
      <c r="AP419" s="648"/>
      <c r="AQ419" s="646"/>
      <c r="AR419" s="646"/>
      <c r="AS419" s="646"/>
      <c r="AT419" s="690"/>
      <c r="AU419" s="629"/>
    </row>
    <row r="420" spans="1:47" ht="45" customHeight="1" x14ac:dyDescent="0.25">
      <c r="A420" s="638"/>
      <c r="B420" s="657"/>
      <c r="C420" s="633"/>
      <c r="D420" s="57" t="s">
        <v>96</v>
      </c>
      <c r="E420" s="128"/>
      <c r="F420" s="126"/>
      <c r="G420" s="126"/>
      <c r="H420" s="126"/>
      <c r="I420" s="126"/>
      <c r="J420" s="126"/>
      <c r="K420" s="126"/>
      <c r="L420" s="126"/>
      <c r="M420" s="129"/>
      <c r="N420" s="129"/>
      <c r="O420" s="129"/>
      <c r="P420" s="129"/>
      <c r="Q420" s="129"/>
      <c r="R420" s="86"/>
      <c r="S420" s="77"/>
      <c r="T420" s="77"/>
      <c r="U420" s="77"/>
      <c r="V420" s="77"/>
      <c r="W420" s="77"/>
      <c r="X420" s="77"/>
      <c r="Y420" s="77"/>
      <c r="Z420" s="77"/>
      <c r="AA420" s="87"/>
      <c r="AB420" s="246"/>
      <c r="AC420" s="38"/>
      <c r="AD420" s="41"/>
      <c r="AE420" s="42"/>
      <c r="AF420" s="234"/>
      <c r="AG420" s="680"/>
      <c r="AH420" s="653"/>
      <c r="AI420" s="653"/>
      <c r="AJ420" s="653"/>
      <c r="AK420" s="653"/>
      <c r="AL420" s="653"/>
      <c r="AM420" s="635"/>
      <c r="AN420" s="653"/>
      <c r="AO420" s="653"/>
      <c r="AP420" s="648"/>
      <c r="AQ420" s="646"/>
      <c r="AR420" s="646"/>
      <c r="AS420" s="646"/>
      <c r="AT420" s="690"/>
      <c r="AU420" s="629"/>
    </row>
    <row r="421" spans="1:47" ht="45" customHeight="1" x14ac:dyDescent="0.25">
      <c r="A421" s="638"/>
      <c r="B421" s="657"/>
      <c r="C421" s="633"/>
      <c r="D421" s="55" t="s">
        <v>7</v>
      </c>
      <c r="E421" s="128"/>
      <c r="F421" s="126"/>
      <c r="G421" s="126"/>
      <c r="H421" s="126"/>
      <c r="I421" s="126"/>
      <c r="J421" s="126"/>
      <c r="K421" s="126"/>
      <c r="L421" s="126"/>
      <c r="M421" s="129"/>
      <c r="N421" s="129"/>
      <c r="O421" s="129"/>
      <c r="P421" s="129"/>
      <c r="Q421" s="129"/>
      <c r="R421" s="86"/>
      <c r="S421" s="77"/>
      <c r="T421" s="77"/>
      <c r="U421" s="77"/>
      <c r="V421" s="77"/>
      <c r="W421" s="77"/>
      <c r="X421" s="77"/>
      <c r="Y421" s="77"/>
      <c r="Z421" s="77"/>
      <c r="AA421" s="87"/>
      <c r="AB421" s="246"/>
      <c r="AC421" s="38"/>
      <c r="AD421" s="41"/>
      <c r="AE421" s="42"/>
      <c r="AF421" s="234"/>
      <c r="AG421" s="680"/>
      <c r="AH421" s="653"/>
      <c r="AI421" s="653"/>
      <c r="AJ421" s="653"/>
      <c r="AK421" s="653"/>
      <c r="AL421" s="653"/>
      <c r="AM421" s="635"/>
      <c r="AN421" s="653"/>
      <c r="AO421" s="653"/>
      <c r="AP421" s="648"/>
      <c r="AQ421" s="646"/>
      <c r="AR421" s="646"/>
      <c r="AS421" s="646"/>
      <c r="AT421" s="690"/>
      <c r="AU421" s="629"/>
    </row>
    <row r="422" spans="1:47" ht="45" customHeight="1" x14ac:dyDescent="0.25">
      <c r="A422" s="638"/>
      <c r="B422" s="657"/>
      <c r="C422" s="633"/>
      <c r="D422" s="57" t="s">
        <v>97</v>
      </c>
      <c r="E422" s="128"/>
      <c r="F422" s="126"/>
      <c r="G422" s="126"/>
      <c r="H422" s="126"/>
      <c r="I422" s="126"/>
      <c r="J422" s="126"/>
      <c r="K422" s="126"/>
      <c r="L422" s="126"/>
      <c r="M422" s="129"/>
      <c r="N422" s="129"/>
      <c r="O422" s="129"/>
      <c r="P422" s="129"/>
      <c r="Q422" s="129"/>
      <c r="R422" s="86"/>
      <c r="S422" s="77"/>
      <c r="T422" s="77"/>
      <c r="U422" s="77"/>
      <c r="V422" s="77"/>
      <c r="W422" s="77"/>
      <c r="X422" s="77"/>
      <c r="Y422" s="77"/>
      <c r="Z422" s="77"/>
      <c r="AA422" s="87"/>
      <c r="AB422" s="246"/>
      <c r="AC422" s="38"/>
      <c r="AD422" s="41"/>
      <c r="AE422" s="42"/>
      <c r="AF422" s="234"/>
      <c r="AG422" s="680"/>
      <c r="AH422" s="653"/>
      <c r="AI422" s="653"/>
      <c r="AJ422" s="653"/>
      <c r="AK422" s="653"/>
      <c r="AL422" s="653"/>
      <c r="AM422" s="635"/>
      <c r="AN422" s="653"/>
      <c r="AO422" s="653"/>
      <c r="AP422" s="648"/>
      <c r="AQ422" s="646"/>
      <c r="AR422" s="646"/>
      <c r="AS422" s="646"/>
      <c r="AT422" s="690"/>
      <c r="AU422" s="629"/>
    </row>
    <row r="423" spans="1:47" ht="45" customHeight="1" thickBot="1" x14ac:dyDescent="0.3">
      <c r="A423" s="638"/>
      <c r="B423" s="657"/>
      <c r="C423" s="633"/>
      <c r="D423" s="56" t="s">
        <v>100</v>
      </c>
      <c r="E423" s="128"/>
      <c r="F423" s="126"/>
      <c r="G423" s="126"/>
      <c r="H423" s="126"/>
      <c r="I423" s="126"/>
      <c r="J423" s="126"/>
      <c r="K423" s="126"/>
      <c r="L423" s="126"/>
      <c r="M423" s="129"/>
      <c r="N423" s="129"/>
      <c r="O423" s="129"/>
      <c r="P423" s="129"/>
      <c r="Q423" s="129"/>
      <c r="R423" s="86"/>
      <c r="S423" s="79"/>
      <c r="T423" s="77"/>
      <c r="U423" s="77"/>
      <c r="V423" s="77"/>
      <c r="W423" s="77"/>
      <c r="X423" s="77"/>
      <c r="Y423" s="77"/>
      <c r="Z423" s="77"/>
      <c r="AA423" s="87"/>
      <c r="AB423" s="246"/>
      <c r="AC423" s="38"/>
      <c r="AD423" s="41"/>
      <c r="AE423" s="42"/>
      <c r="AF423" s="234"/>
      <c r="AG423" s="681"/>
      <c r="AH423" s="634"/>
      <c r="AI423" s="634"/>
      <c r="AJ423" s="634"/>
      <c r="AK423" s="634"/>
      <c r="AL423" s="634"/>
      <c r="AM423" s="635"/>
      <c r="AN423" s="634"/>
      <c r="AO423" s="634"/>
      <c r="AP423" s="648"/>
      <c r="AQ423" s="647"/>
      <c r="AR423" s="647"/>
      <c r="AS423" s="647"/>
      <c r="AT423" s="691"/>
      <c r="AU423" s="629"/>
    </row>
    <row r="424" spans="1:47" ht="45" customHeight="1" x14ac:dyDescent="0.25">
      <c r="A424" s="638"/>
      <c r="B424" s="657"/>
      <c r="C424" s="633" t="s">
        <v>234</v>
      </c>
      <c r="D424" s="54" t="s">
        <v>95</v>
      </c>
      <c r="E424" s="128">
        <f>12204271-2945519</f>
        <v>9258752</v>
      </c>
      <c r="F424" s="126">
        <v>9258752</v>
      </c>
      <c r="G424" s="126"/>
      <c r="H424" s="126"/>
      <c r="I424" s="126"/>
      <c r="J424" s="126"/>
      <c r="K424" s="126"/>
      <c r="L424" s="126"/>
      <c r="M424" s="129"/>
      <c r="N424" s="129">
        <v>1759</v>
      </c>
      <c r="O424" s="129">
        <v>943</v>
      </c>
      <c r="P424" s="129"/>
      <c r="Q424" s="129"/>
      <c r="R424" s="86"/>
      <c r="S424" s="77"/>
      <c r="T424" s="77"/>
      <c r="U424" s="77"/>
      <c r="V424" s="77"/>
      <c r="W424" s="77"/>
      <c r="X424" s="77"/>
      <c r="Y424" s="77"/>
      <c r="Z424" s="77"/>
      <c r="AA424" s="87"/>
      <c r="AB424" s="250">
        <v>58</v>
      </c>
      <c r="AC424" s="38"/>
      <c r="AD424" s="41"/>
      <c r="AE424" s="42"/>
      <c r="AF424" s="234"/>
      <c r="AG424" s="643" t="s">
        <v>235</v>
      </c>
      <c r="AH424" s="652" t="s">
        <v>225</v>
      </c>
      <c r="AI424" s="652" t="s">
        <v>225</v>
      </c>
      <c r="AJ424" s="652" t="s">
        <v>225</v>
      </c>
      <c r="AK424" s="652" t="s">
        <v>226</v>
      </c>
      <c r="AL424" s="652" t="s">
        <v>241</v>
      </c>
      <c r="AM424" s="635" t="s">
        <v>240</v>
      </c>
      <c r="AN424" s="688">
        <v>3679380</v>
      </c>
      <c r="AO424" s="688">
        <v>4036395</v>
      </c>
      <c r="AP424" s="648" t="s">
        <v>228</v>
      </c>
      <c r="AQ424" s="645" t="s">
        <v>228</v>
      </c>
      <c r="AR424" s="645" t="s">
        <v>228</v>
      </c>
      <c r="AS424" s="645" t="s">
        <v>228</v>
      </c>
      <c r="AT424" s="628">
        <v>5381869</v>
      </c>
      <c r="AU424" s="629"/>
    </row>
    <row r="425" spans="1:47" ht="45" customHeight="1" x14ac:dyDescent="0.25">
      <c r="A425" s="638"/>
      <c r="B425" s="657"/>
      <c r="C425" s="633"/>
      <c r="D425" s="55" t="s">
        <v>6</v>
      </c>
      <c r="E425" s="128"/>
      <c r="F425" s="126"/>
      <c r="G425" s="126"/>
      <c r="H425" s="126"/>
      <c r="I425" s="126"/>
      <c r="J425" s="126"/>
      <c r="K425" s="126"/>
      <c r="L425" s="126"/>
      <c r="M425" s="129"/>
      <c r="N425" s="129">
        <f>+N424*$N$275/$N$274</f>
        <v>17270565.600000001</v>
      </c>
      <c r="O425" s="129" t="s">
        <v>466</v>
      </c>
      <c r="P425" s="129"/>
      <c r="Q425" s="129"/>
      <c r="R425" s="86"/>
      <c r="S425" s="77"/>
      <c r="T425" s="77"/>
      <c r="U425" s="77"/>
      <c r="V425" s="77"/>
      <c r="W425" s="77"/>
      <c r="X425" s="77"/>
      <c r="Y425" s="77"/>
      <c r="Z425" s="77"/>
      <c r="AA425" s="87"/>
      <c r="AB425" s="246" t="s">
        <v>467</v>
      </c>
      <c r="AC425" s="38"/>
      <c r="AD425" s="41"/>
      <c r="AE425" s="42"/>
      <c r="AF425" s="234"/>
      <c r="AG425" s="643"/>
      <c r="AH425" s="653"/>
      <c r="AI425" s="653"/>
      <c r="AJ425" s="653"/>
      <c r="AK425" s="653"/>
      <c r="AL425" s="653"/>
      <c r="AM425" s="635"/>
      <c r="AN425" s="672"/>
      <c r="AO425" s="672"/>
      <c r="AP425" s="648"/>
      <c r="AQ425" s="646"/>
      <c r="AR425" s="646"/>
      <c r="AS425" s="646"/>
      <c r="AT425" s="628"/>
      <c r="AU425" s="629"/>
    </row>
    <row r="426" spans="1:47" ht="45" customHeight="1" x14ac:dyDescent="0.25">
      <c r="A426" s="638"/>
      <c r="B426" s="657"/>
      <c r="C426" s="633"/>
      <c r="D426" s="57" t="s">
        <v>96</v>
      </c>
      <c r="E426" s="128"/>
      <c r="F426" s="126"/>
      <c r="G426" s="126"/>
      <c r="H426" s="126"/>
      <c r="I426" s="126"/>
      <c r="J426" s="126"/>
      <c r="K426" s="126"/>
      <c r="L426" s="126"/>
      <c r="M426" s="129"/>
      <c r="N426" s="129"/>
      <c r="O426" s="129"/>
      <c r="P426" s="129"/>
      <c r="Q426" s="129"/>
      <c r="R426" s="86"/>
      <c r="S426" s="77"/>
      <c r="T426" s="77"/>
      <c r="U426" s="77"/>
      <c r="V426" s="77"/>
      <c r="W426" s="77"/>
      <c r="X426" s="77"/>
      <c r="Y426" s="77"/>
      <c r="Z426" s="77"/>
      <c r="AA426" s="87"/>
      <c r="AB426" s="246"/>
      <c r="AC426" s="38"/>
      <c r="AD426" s="41"/>
      <c r="AE426" s="42"/>
      <c r="AF426" s="234"/>
      <c r="AG426" s="643"/>
      <c r="AH426" s="653"/>
      <c r="AI426" s="653"/>
      <c r="AJ426" s="653"/>
      <c r="AK426" s="653"/>
      <c r="AL426" s="653"/>
      <c r="AM426" s="635"/>
      <c r="AN426" s="672"/>
      <c r="AO426" s="672"/>
      <c r="AP426" s="648"/>
      <c r="AQ426" s="646"/>
      <c r="AR426" s="646"/>
      <c r="AS426" s="646"/>
      <c r="AT426" s="628"/>
      <c r="AU426" s="629"/>
    </row>
    <row r="427" spans="1:47" ht="45" customHeight="1" x14ac:dyDescent="0.25">
      <c r="A427" s="638"/>
      <c r="B427" s="657"/>
      <c r="C427" s="633"/>
      <c r="D427" s="55" t="s">
        <v>7</v>
      </c>
      <c r="E427" s="128"/>
      <c r="F427" s="126"/>
      <c r="G427" s="126"/>
      <c r="H427" s="126"/>
      <c r="I427" s="126"/>
      <c r="J427" s="126"/>
      <c r="K427" s="126"/>
      <c r="L427" s="126"/>
      <c r="M427" s="129"/>
      <c r="N427" s="129"/>
      <c r="O427" s="129"/>
      <c r="P427" s="129"/>
      <c r="Q427" s="129"/>
      <c r="R427" s="86"/>
      <c r="S427" s="77"/>
      <c r="T427" s="77"/>
      <c r="U427" s="77"/>
      <c r="V427" s="77"/>
      <c r="W427" s="77"/>
      <c r="X427" s="77"/>
      <c r="Y427" s="77"/>
      <c r="Z427" s="77"/>
      <c r="AA427" s="87"/>
      <c r="AB427" s="246"/>
      <c r="AC427" s="38"/>
      <c r="AD427" s="41"/>
      <c r="AE427" s="42"/>
      <c r="AF427" s="234"/>
      <c r="AG427" s="643"/>
      <c r="AH427" s="653"/>
      <c r="AI427" s="653"/>
      <c r="AJ427" s="653"/>
      <c r="AK427" s="653"/>
      <c r="AL427" s="653"/>
      <c r="AM427" s="635"/>
      <c r="AN427" s="672"/>
      <c r="AO427" s="672"/>
      <c r="AP427" s="648"/>
      <c r="AQ427" s="646"/>
      <c r="AR427" s="646"/>
      <c r="AS427" s="646"/>
      <c r="AT427" s="628"/>
      <c r="AU427" s="629"/>
    </row>
    <row r="428" spans="1:47" ht="45" customHeight="1" x14ac:dyDescent="0.25">
      <c r="A428" s="638"/>
      <c r="B428" s="657"/>
      <c r="C428" s="633"/>
      <c r="D428" s="57" t="s">
        <v>97</v>
      </c>
      <c r="E428" s="128"/>
      <c r="F428" s="126"/>
      <c r="G428" s="126"/>
      <c r="H428" s="126"/>
      <c r="I428" s="126"/>
      <c r="J428" s="126"/>
      <c r="K428" s="126"/>
      <c r="L428" s="126"/>
      <c r="M428" s="129"/>
      <c r="N428" s="129"/>
      <c r="O428" s="129"/>
      <c r="P428" s="129"/>
      <c r="Q428" s="129"/>
      <c r="R428" s="86"/>
      <c r="S428" s="77"/>
      <c r="T428" s="77"/>
      <c r="U428" s="77"/>
      <c r="V428" s="77"/>
      <c r="W428" s="77"/>
      <c r="X428" s="77"/>
      <c r="Y428" s="77"/>
      <c r="Z428" s="77"/>
      <c r="AA428" s="87"/>
      <c r="AB428" s="246"/>
      <c r="AC428" s="38"/>
      <c r="AD428" s="41"/>
      <c r="AE428" s="42"/>
      <c r="AF428" s="234"/>
      <c r="AG428" s="643"/>
      <c r="AH428" s="653"/>
      <c r="AI428" s="653"/>
      <c r="AJ428" s="653"/>
      <c r="AK428" s="653"/>
      <c r="AL428" s="653"/>
      <c r="AM428" s="635"/>
      <c r="AN428" s="672"/>
      <c r="AO428" s="672"/>
      <c r="AP428" s="648"/>
      <c r="AQ428" s="646"/>
      <c r="AR428" s="646"/>
      <c r="AS428" s="646"/>
      <c r="AT428" s="628"/>
      <c r="AU428" s="629"/>
    </row>
    <row r="429" spans="1:47" ht="45" customHeight="1" thickBot="1" x14ac:dyDescent="0.3">
      <c r="A429" s="638"/>
      <c r="B429" s="657"/>
      <c r="C429" s="633"/>
      <c r="D429" s="56" t="s">
        <v>100</v>
      </c>
      <c r="E429" s="128"/>
      <c r="F429" s="126"/>
      <c r="G429" s="126"/>
      <c r="H429" s="126"/>
      <c r="I429" s="126"/>
      <c r="J429" s="126"/>
      <c r="K429" s="126"/>
      <c r="L429" s="126"/>
      <c r="M429" s="129"/>
      <c r="N429" s="129"/>
      <c r="O429" s="129"/>
      <c r="P429" s="129"/>
      <c r="Q429" s="129"/>
      <c r="R429" s="86"/>
      <c r="S429" s="77"/>
      <c r="T429" s="77"/>
      <c r="U429" s="77"/>
      <c r="V429" s="77"/>
      <c r="W429" s="77"/>
      <c r="X429" s="77"/>
      <c r="Y429" s="77"/>
      <c r="Z429" s="77"/>
      <c r="AA429" s="87"/>
      <c r="AB429" s="246"/>
      <c r="AC429" s="38"/>
      <c r="AD429" s="41"/>
      <c r="AE429" s="42"/>
      <c r="AF429" s="234"/>
      <c r="AG429" s="643"/>
      <c r="AH429" s="634"/>
      <c r="AI429" s="634"/>
      <c r="AJ429" s="634"/>
      <c r="AK429" s="634"/>
      <c r="AL429" s="634"/>
      <c r="AM429" s="635"/>
      <c r="AN429" s="674"/>
      <c r="AO429" s="674"/>
      <c r="AP429" s="648"/>
      <c r="AQ429" s="647"/>
      <c r="AR429" s="647"/>
      <c r="AS429" s="647"/>
      <c r="AT429" s="628"/>
      <c r="AU429" s="629"/>
    </row>
    <row r="430" spans="1:47" ht="45" customHeight="1" x14ac:dyDescent="0.25">
      <c r="A430" s="638"/>
      <c r="B430" s="657"/>
      <c r="C430" s="633" t="s">
        <v>236</v>
      </c>
      <c r="D430" s="54" t="s">
        <v>95</v>
      </c>
      <c r="E430" s="128"/>
      <c r="F430" s="126"/>
      <c r="G430" s="126"/>
      <c r="H430" s="126"/>
      <c r="I430" s="126"/>
      <c r="J430" s="126"/>
      <c r="K430" s="126"/>
      <c r="L430" s="126"/>
      <c r="M430" s="129"/>
      <c r="N430" s="129">
        <f t="shared" ref="N430:N435" si="3">+N286+N316+N364+N400+N424</f>
        <v>2500</v>
      </c>
      <c r="O430" s="250">
        <v>2500</v>
      </c>
      <c r="P430" s="129"/>
      <c r="Q430" s="129"/>
      <c r="R430" s="86"/>
      <c r="S430" s="77"/>
      <c r="T430" s="77"/>
      <c r="U430" s="77"/>
      <c r="V430" s="77"/>
      <c r="W430" s="77"/>
      <c r="X430" s="77"/>
      <c r="Y430" s="77"/>
      <c r="Z430" s="77"/>
      <c r="AA430" s="129">
        <f t="shared" ref="AA430:AA435" si="4">+AA286+AA316+AA364+AA400+AA424</f>
        <v>741</v>
      </c>
      <c r="AB430" s="292">
        <v>1257</v>
      </c>
      <c r="AC430" s="113"/>
      <c r="AD430" s="41"/>
      <c r="AE430" s="42"/>
      <c r="AF430" s="234"/>
      <c r="AG430" s="643" t="s">
        <v>235</v>
      </c>
      <c r="AH430" s="633" t="s">
        <v>225</v>
      </c>
      <c r="AI430" s="633" t="s">
        <v>237</v>
      </c>
      <c r="AJ430" s="633" t="s">
        <v>238</v>
      </c>
      <c r="AK430" s="633" t="s">
        <v>226</v>
      </c>
      <c r="AL430" s="652" t="s">
        <v>241</v>
      </c>
      <c r="AM430" s="635" t="s">
        <v>240</v>
      </c>
      <c r="AN430" s="688">
        <v>3679380</v>
      </c>
      <c r="AO430" s="688">
        <v>4036395</v>
      </c>
      <c r="AP430" s="627" t="s">
        <v>228</v>
      </c>
      <c r="AQ430" s="627" t="s">
        <v>228</v>
      </c>
      <c r="AR430" s="627" t="s">
        <v>228</v>
      </c>
      <c r="AS430" s="627" t="s">
        <v>228</v>
      </c>
      <c r="AT430" s="628">
        <v>7715777</v>
      </c>
      <c r="AU430" s="629"/>
    </row>
    <row r="431" spans="1:47" ht="45" customHeight="1" x14ac:dyDescent="0.25">
      <c r="A431" s="638"/>
      <c r="B431" s="657"/>
      <c r="C431" s="633"/>
      <c r="D431" s="55" t="s">
        <v>6</v>
      </c>
      <c r="E431" s="128"/>
      <c r="F431" s="126"/>
      <c r="G431" s="126"/>
      <c r="H431" s="126"/>
      <c r="I431" s="126"/>
      <c r="J431" s="126"/>
      <c r="K431" s="126"/>
      <c r="L431" s="126"/>
      <c r="M431" s="129"/>
      <c r="N431" s="129">
        <f t="shared" si="3"/>
        <v>24546000</v>
      </c>
      <c r="O431" s="129">
        <v>24546000</v>
      </c>
      <c r="P431" s="129"/>
      <c r="Q431" s="129"/>
      <c r="R431" s="86"/>
      <c r="S431" s="77"/>
      <c r="T431" s="77"/>
      <c r="U431" s="77"/>
      <c r="V431" s="77"/>
      <c r="W431" s="77"/>
      <c r="X431" s="77"/>
      <c r="Y431" s="77"/>
      <c r="Z431" s="77"/>
      <c r="AA431" s="129">
        <f t="shared" si="4"/>
        <v>10623999.999999998</v>
      </c>
      <c r="AB431" s="126" t="s">
        <v>467</v>
      </c>
      <c r="AC431" s="293"/>
      <c r="AD431" s="41"/>
      <c r="AE431" s="42"/>
      <c r="AF431" s="234"/>
      <c r="AG431" s="643"/>
      <c r="AH431" s="633"/>
      <c r="AI431" s="633"/>
      <c r="AJ431" s="633"/>
      <c r="AK431" s="633"/>
      <c r="AL431" s="653"/>
      <c r="AM431" s="635"/>
      <c r="AN431" s="672"/>
      <c r="AO431" s="672"/>
      <c r="AP431" s="627"/>
      <c r="AQ431" s="627"/>
      <c r="AR431" s="627"/>
      <c r="AS431" s="627"/>
      <c r="AT431" s="628"/>
      <c r="AU431" s="629"/>
    </row>
    <row r="432" spans="1:47" ht="45" customHeight="1" x14ac:dyDescent="0.25">
      <c r="A432" s="638"/>
      <c r="B432" s="657"/>
      <c r="C432" s="633"/>
      <c r="D432" s="57" t="s">
        <v>96</v>
      </c>
      <c r="E432" s="128"/>
      <c r="F432" s="126"/>
      <c r="G432" s="126"/>
      <c r="H432" s="126"/>
      <c r="I432" s="126"/>
      <c r="J432" s="126"/>
      <c r="K432" s="126"/>
      <c r="L432" s="126"/>
      <c r="M432" s="129"/>
      <c r="N432" s="129">
        <f t="shared" si="3"/>
        <v>0</v>
      </c>
      <c r="O432" s="129"/>
      <c r="P432" s="129"/>
      <c r="Q432" s="129"/>
      <c r="R432" s="86"/>
      <c r="S432" s="77"/>
      <c r="T432" s="77"/>
      <c r="U432" s="77"/>
      <c r="V432" s="77"/>
      <c r="W432" s="77"/>
      <c r="X432" s="77"/>
      <c r="Y432" s="77"/>
      <c r="Z432" s="77"/>
      <c r="AA432" s="129">
        <f t="shared" si="4"/>
        <v>0</v>
      </c>
      <c r="AB432" s="246"/>
      <c r="AC432" s="38"/>
      <c r="AD432" s="41"/>
      <c r="AE432" s="42"/>
      <c r="AF432" s="234"/>
      <c r="AG432" s="643"/>
      <c r="AH432" s="633"/>
      <c r="AI432" s="633"/>
      <c r="AJ432" s="633"/>
      <c r="AK432" s="633"/>
      <c r="AL432" s="653"/>
      <c r="AM432" s="635"/>
      <c r="AN432" s="672"/>
      <c r="AO432" s="672"/>
      <c r="AP432" s="627"/>
      <c r="AQ432" s="627"/>
      <c r="AR432" s="627"/>
      <c r="AS432" s="627"/>
      <c r="AT432" s="628"/>
      <c r="AU432" s="629"/>
    </row>
    <row r="433" spans="1:47" ht="45" customHeight="1" x14ac:dyDescent="0.25">
      <c r="A433" s="638"/>
      <c r="B433" s="657"/>
      <c r="C433" s="633"/>
      <c r="D433" s="55" t="s">
        <v>7</v>
      </c>
      <c r="E433" s="128"/>
      <c r="F433" s="126"/>
      <c r="G433" s="126"/>
      <c r="H433" s="126"/>
      <c r="I433" s="126"/>
      <c r="J433" s="126"/>
      <c r="K433" s="126"/>
      <c r="L433" s="126"/>
      <c r="M433" s="129"/>
      <c r="N433" s="129">
        <f t="shared" si="3"/>
        <v>0</v>
      </c>
      <c r="O433" s="129"/>
      <c r="P433" s="129"/>
      <c r="Q433" s="129"/>
      <c r="R433" s="86"/>
      <c r="S433" s="77"/>
      <c r="T433" s="77"/>
      <c r="U433" s="77"/>
      <c r="V433" s="77"/>
      <c r="W433" s="77"/>
      <c r="X433" s="77"/>
      <c r="Y433" s="77"/>
      <c r="Z433" s="77"/>
      <c r="AA433" s="129">
        <f t="shared" si="4"/>
        <v>0</v>
      </c>
      <c r="AB433" s="246"/>
      <c r="AC433" s="38"/>
      <c r="AD433" s="41"/>
      <c r="AE433" s="42"/>
      <c r="AF433" s="234"/>
      <c r="AG433" s="643"/>
      <c r="AH433" s="633"/>
      <c r="AI433" s="633"/>
      <c r="AJ433" s="633"/>
      <c r="AK433" s="633"/>
      <c r="AL433" s="653"/>
      <c r="AM433" s="635"/>
      <c r="AN433" s="672"/>
      <c r="AO433" s="672"/>
      <c r="AP433" s="627"/>
      <c r="AQ433" s="627"/>
      <c r="AR433" s="627"/>
      <c r="AS433" s="627"/>
      <c r="AT433" s="628"/>
      <c r="AU433" s="629"/>
    </row>
    <row r="434" spans="1:47" ht="45" customHeight="1" x14ac:dyDescent="0.25">
      <c r="A434" s="638"/>
      <c r="B434" s="657"/>
      <c r="C434" s="633"/>
      <c r="D434" s="57" t="s">
        <v>97</v>
      </c>
      <c r="E434" s="128"/>
      <c r="F434" s="126"/>
      <c r="G434" s="126"/>
      <c r="H434" s="126"/>
      <c r="I434" s="126"/>
      <c r="J434" s="126"/>
      <c r="K434" s="126"/>
      <c r="L434" s="126"/>
      <c r="M434" s="129"/>
      <c r="N434" s="129">
        <f t="shared" si="3"/>
        <v>0</v>
      </c>
      <c r="O434" s="129">
        <v>2500</v>
      </c>
      <c r="P434" s="129"/>
      <c r="Q434" s="129"/>
      <c r="R434" s="86"/>
      <c r="S434" s="77"/>
      <c r="T434" s="77"/>
      <c r="U434" s="77"/>
      <c r="V434" s="77"/>
      <c r="W434" s="77"/>
      <c r="X434" s="77"/>
      <c r="Y434" s="77"/>
      <c r="Z434" s="77"/>
      <c r="AA434" s="129">
        <f t="shared" si="4"/>
        <v>0</v>
      </c>
      <c r="AB434" s="129">
        <v>1197</v>
      </c>
      <c r="AC434" s="38"/>
      <c r="AD434" s="41"/>
      <c r="AE434" s="42"/>
      <c r="AF434" s="234"/>
      <c r="AG434" s="643"/>
      <c r="AH434" s="633"/>
      <c r="AI434" s="633"/>
      <c r="AJ434" s="633"/>
      <c r="AK434" s="633"/>
      <c r="AL434" s="653"/>
      <c r="AM434" s="635"/>
      <c r="AN434" s="672"/>
      <c r="AO434" s="672"/>
      <c r="AP434" s="627"/>
      <c r="AQ434" s="627"/>
      <c r="AR434" s="627"/>
      <c r="AS434" s="627"/>
      <c r="AT434" s="628"/>
      <c r="AU434" s="629"/>
    </row>
    <row r="435" spans="1:47" ht="45" customHeight="1" thickBot="1" x14ac:dyDescent="0.3">
      <c r="A435" s="639"/>
      <c r="B435" s="658"/>
      <c r="C435" s="633"/>
      <c r="D435" s="56" t="s">
        <v>100</v>
      </c>
      <c r="E435" s="141"/>
      <c r="F435" s="127"/>
      <c r="G435" s="126"/>
      <c r="H435" s="126"/>
      <c r="I435" s="126"/>
      <c r="J435" s="126"/>
      <c r="K435" s="126"/>
      <c r="L435" s="126"/>
      <c r="M435" s="129"/>
      <c r="N435" s="129">
        <f t="shared" si="3"/>
        <v>0</v>
      </c>
      <c r="O435" s="129">
        <v>24546000</v>
      </c>
      <c r="P435" s="129"/>
      <c r="Q435" s="129"/>
      <c r="R435" s="86"/>
      <c r="S435" s="77"/>
      <c r="T435" s="77"/>
      <c r="U435" s="77"/>
      <c r="V435" s="77"/>
      <c r="W435" s="77"/>
      <c r="X435" s="77"/>
      <c r="Y435" s="77"/>
      <c r="Z435" s="77"/>
      <c r="AA435" s="129">
        <f t="shared" si="4"/>
        <v>0</v>
      </c>
      <c r="AB435" s="129">
        <v>11752624.800000001</v>
      </c>
      <c r="AC435" s="38"/>
      <c r="AD435" s="41"/>
      <c r="AE435" s="42"/>
      <c r="AF435" s="234"/>
      <c r="AG435" s="643"/>
      <c r="AH435" s="633"/>
      <c r="AI435" s="633"/>
      <c r="AJ435" s="633"/>
      <c r="AK435" s="633"/>
      <c r="AL435" s="634"/>
      <c r="AM435" s="635"/>
      <c r="AN435" s="674"/>
      <c r="AO435" s="674"/>
      <c r="AP435" s="627"/>
      <c r="AQ435" s="627"/>
      <c r="AR435" s="627"/>
      <c r="AS435" s="627"/>
      <c r="AT435" s="628"/>
      <c r="AU435" s="629"/>
    </row>
    <row r="436" spans="1:47" ht="45" customHeight="1" x14ac:dyDescent="0.25">
      <c r="A436" s="637">
        <v>4</v>
      </c>
      <c r="B436" s="656" t="s">
        <v>195</v>
      </c>
      <c r="C436" s="633" t="s">
        <v>224</v>
      </c>
      <c r="D436" s="54" t="s">
        <v>95</v>
      </c>
      <c r="E436" s="141">
        <f>+[2]INVERSIÓN!H28</f>
        <v>0.05</v>
      </c>
      <c r="F436" s="142">
        <f>+[2]INVERSIÓN!I28</f>
        <v>0.05</v>
      </c>
      <c r="G436" s="126"/>
      <c r="H436" s="126"/>
      <c r="I436" s="126"/>
      <c r="J436" s="126"/>
      <c r="K436" s="126"/>
      <c r="L436" s="126"/>
      <c r="M436" s="143">
        <f>+F436</f>
        <v>0.05</v>
      </c>
      <c r="N436" s="129">
        <f>+[2]INVERSIÓN!K28</f>
        <v>0.05</v>
      </c>
      <c r="O436" s="129">
        <v>0.05</v>
      </c>
      <c r="P436" s="129"/>
      <c r="Q436" s="129"/>
      <c r="R436" s="86"/>
      <c r="S436" s="135"/>
      <c r="T436" s="135"/>
      <c r="U436" s="135"/>
      <c r="V436" s="135"/>
      <c r="W436" s="135"/>
      <c r="X436" s="135"/>
      <c r="Y436" s="135"/>
      <c r="Z436" s="135">
        <f>+[2]INVERSIÓN!J28</f>
        <v>0</v>
      </c>
      <c r="AA436" s="136">
        <f>+[2]INVERSIÓN!DX28</f>
        <v>0.01</v>
      </c>
      <c r="AB436" s="254">
        <v>0.02</v>
      </c>
      <c r="AC436" s="38"/>
      <c r="AD436" s="45"/>
      <c r="AE436" s="43"/>
      <c r="AF436" s="235"/>
      <c r="AG436" s="655" t="s">
        <v>224</v>
      </c>
      <c r="AH436" s="635" t="s">
        <v>241</v>
      </c>
      <c r="AI436" s="635" t="s">
        <v>241</v>
      </c>
      <c r="AJ436" s="635" t="s">
        <v>241</v>
      </c>
      <c r="AK436" s="633" t="s">
        <v>226</v>
      </c>
      <c r="AL436" s="635"/>
      <c r="AM436" s="635" t="s">
        <v>240</v>
      </c>
      <c r="AN436" s="635"/>
      <c r="AO436" s="635"/>
      <c r="AP436" s="627" t="s">
        <v>228</v>
      </c>
      <c r="AQ436" s="627" t="s">
        <v>228</v>
      </c>
      <c r="AR436" s="627" t="s">
        <v>228</v>
      </c>
      <c r="AS436" s="627" t="s">
        <v>228</v>
      </c>
      <c r="AT436" s="628">
        <v>7715777</v>
      </c>
      <c r="AU436" s="629"/>
    </row>
    <row r="437" spans="1:47" ht="45" customHeight="1" x14ac:dyDescent="0.25">
      <c r="A437" s="638"/>
      <c r="B437" s="657"/>
      <c r="C437" s="633"/>
      <c r="D437" s="55" t="s">
        <v>6</v>
      </c>
      <c r="E437" s="141">
        <f>+[2]INVERSIÓN!H29</f>
        <v>90000000</v>
      </c>
      <c r="F437" s="142">
        <f>+[2]INVERSIÓN!I29</f>
        <v>90000000</v>
      </c>
      <c r="G437" s="137"/>
      <c r="H437" s="137"/>
      <c r="I437" s="137"/>
      <c r="J437" s="137"/>
      <c r="K437" s="137"/>
      <c r="L437" s="137"/>
      <c r="M437" s="143">
        <f t="shared" ref="M437:M441" si="5">+F437</f>
        <v>90000000</v>
      </c>
      <c r="N437" s="129">
        <f>+[2]INVERSIÓN!K29</f>
        <v>90000000</v>
      </c>
      <c r="O437" s="129">
        <v>90000000</v>
      </c>
      <c r="P437" s="147"/>
      <c r="Q437" s="147"/>
      <c r="R437" s="249"/>
      <c r="S437" s="140"/>
      <c r="T437" s="140"/>
      <c r="U437" s="140"/>
      <c r="V437" s="140"/>
      <c r="W437" s="140"/>
      <c r="X437" s="140"/>
      <c r="Y437" s="140"/>
      <c r="Z437" s="135">
        <f>+[2]INVERSIÓN!J29</f>
        <v>0</v>
      </c>
      <c r="AA437" s="136">
        <f>+[2]INVERSIÓN!DX29</f>
        <v>69812000</v>
      </c>
      <c r="AB437" s="254">
        <v>69812000</v>
      </c>
      <c r="AC437" s="44"/>
      <c r="AD437" s="36"/>
      <c r="AE437" s="41"/>
      <c r="AF437" s="236"/>
      <c r="AG437" s="655"/>
      <c r="AH437" s="635"/>
      <c r="AI437" s="635"/>
      <c r="AJ437" s="635"/>
      <c r="AK437" s="633"/>
      <c r="AL437" s="635"/>
      <c r="AM437" s="635"/>
      <c r="AN437" s="635"/>
      <c r="AO437" s="635"/>
      <c r="AP437" s="627"/>
      <c r="AQ437" s="627"/>
      <c r="AR437" s="627"/>
      <c r="AS437" s="627"/>
      <c r="AT437" s="628"/>
      <c r="AU437" s="629"/>
    </row>
    <row r="438" spans="1:47" ht="45" customHeight="1" x14ac:dyDescent="0.25">
      <c r="A438" s="638"/>
      <c r="B438" s="657"/>
      <c r="C438" s="633"/>
      <c r="D438" s="57" t="s">
        <v>96</v>
      </c>
      <c r="E438" s="141" t="e">
        <f>+[2]INVERSIÓN!H30</f>
        <v>#REF!</v>
      </c>
      <c r="F438" s="142" t="e">
        <f>+[2]INVERSIÓN!I30</f>
        <v>#REF!</v>
      </c>
      <c r="G438" s="137"/>
      <c r="H438" s="137"/>
      <c r="I438" s="137"/>
      <c r="J438" s="137"/>
      <c r="K438" s="137"/>
      <c r="L438" s="137"/>
      <c r="M438" s="143" t="e">
        <f t="shared" si="5"/>
        <v>#REF!</v>
      </c>
      <c r="N438" s="129" t="e">
        <f>+[2]INVERSIÓN!K30</f>
        <v>#REF!</v>
      </c>
      <c r="O438" s="129">
        <v>0</v>
      </c>
      <c r="P438" s="147"/>
      <c r="Q438" s="147"/>
      <c r="R438" s="249"/>
      <c r="S438" s="140"/>
      <c r="T438" s="140"/>
      <c r="U438" s="140"/>
      <c r="V438" s="140"/>
      <c r="W438" s="140"/>
      <c r="X438" s="140"/>
      <c r="Y438" s="140"/>
      <c r="Z438" s="135" t="e">
        <f>+[2]INVERSIÓN!J30</f>
        <v>#REF!</v>
      </c>
      <c r="AA438" s="136" t="e">
        <f>+[2]INVERSIÓN!DX30</f>
        <v>#REF!</v>
      </c>
      <c r="AB438" s="254">
        <v>0</v>
      </c>
      <c r="AC438" s="44"/>
      <c r="AD438" s="36"/>
      <c r="AE438" s="41"/>
      <c r="AF438" s="236"/>
      <c r="AG438" s="655"/>
      <c r="AH438" s="635"/>
      <c r="AI438" s="635"/>
      <c r="AJ438" s="635"/>
      <c r="AK438" s="633"/>
      <c r="AL438" s="635"/>
      <c r="AM438" s="635"/>
      <c r="AN438" s="635"/>
      <c r="AO438" s="635"/>
      <c r="AP438" s="627"/>
      <c r="AQ438" s="627"/>
      <c r="AR438" s="627"/>
      <c r="AS438" s="627"/>
      <c r="AT438" s="628"/>
      <c r="AU438" s="629"/>
    </row>
    <row r="439" spans="1:47" ht="45" customHeight="1" x14ac:dyDescent="0.25">
      <c r="A439" s="638"/>
      <c r="B439" s="657"/>
      <c r="C439" s="633"/>
      <c r="D439" s="55" t="s">
        <v>7</v>
      </c>
      <c r="E439" s="141" t="e">
        <f>+[2]INVERSIÓN!H31</f>
        <v>#REF!</v>
      </c>
      <c r="F439" s="142" t="e">
        <f>+[2]INVERSIÓN!I31</f>
        <v>#REF!</v>
      </c>
      <c r="G439" s="137"/>
      <c r="H439" s="137"/>
      <c r="I439" s="137"/>
      <c r="J439" s="137"/>
      <c r="K439" s="137"/>
      <c r="L439" s="137"/>
      <c r="M439" s="143" t="e">
        <f t="shared" si="5"/>
        <v>#REF!</v>
      </c>
      <c r="N439" s="129" t="e">
        <f>+[2]INVERSIÓN!K31</f>
        <v>#REF!</v>
      </c>
      <c r="O439" s="129">
        <v>0</v>
      </c>
      <c r="P439" s="147"/>
      <c r="Q439" s="147"/>
      <c r="R439" s="249"/>
      <c r="S439" s="140"/>
      <c r="T439" s="140"/>
      <c r="U439" s="140"/>
      <c r="V439" s="140"/>
      <c r="W439" s="140"/>
      <c r="X439" s="140"/>
      <c r="Y439" s="140"/>
      <c r="Z439" s="135" t="e">
        <f>+[2]INVERSIÓN!J31</f>
        <v>#REF!</v>
      </c>
      <c r="AA439" s="136" t="e">
        <f>+[2]INVERSIÓN!DX31</f>
        <v>#REF!</v>
      </c>
      <c r="AB439" s="254">
        <v>0</v>
      </c>
      <c r="AC439" s="44"/>
      <c r="AD439" s="36"/>
      <c r="AE439" s="41"/>
      <c r="AF439" s="236"/>
      <c r="AG439" s="655"/>
      <c r="AH439" s="635"/>
      <c r="AI439" s="635"/>
      <c r="AJ439" s="635"/>
      <c r="AK439" s="633"/>
      <c r="AL439" s="635"/>
      <c r="AM439" s="635"/>
      <c r="AN439" s="635"/>
      <c r="AO439" s="635"/>
      <c r="AP439" s="627"/>
      <c r="AQ439" s="627"/>
      <c r="AR439" s="627"/>
      <c r="AS439" s="627"/>
      <c r="AT439" s="628"/>
      <c r="AU439" s="629"/>
    </row>
    <row r="440" spans="1:47" ht="45" customHeight="1" x14ac:dyDescent="0.25">
      <c r="A440" s="638"/>
      <c r="B440" s="657"/>
      <c r="C440" s="633"/>
      <c r="D440" s="57" t="s">
        <v>97</v>
      </c>
      <c r="E440" s="141">
        <f>+[2]INVERSIÓN!H32</f>
        <v>0.05</v>
      </c>
      <c r="F440" s="142">
        <f>+[2]INVERSIÓN!I32</f>
        <v>0.05</v>
      </c>
      <c r="G440" s="126"/>
      <c r="H440" s="126"/>
      <c r="I440" s="126"/>
      <c r="J440" s="126"/>
      <c r="K440" s="126"/>
      <c r="L440" s="126"/>
      <c r="M440" s="143">
        <f t="shared" si="5"/>
        <v>0.05</v>
      </c>
      <c r="N440" s="129">
        <f>+[2]INVERSIÓN!K32</f>
        <v>0.05</v>
      </c>
      <c r="O440" s="129">
        <v>0.05</v>
      </c>
      <c r="P440" s="129"/>
      <c r="Q440" s="129"/>
      <c r="R440" s="86"/>
      <c r="S440" s="86"/>
      <c r="T440" s="86"/>
      <c r="U440" s="86"/>
      <c r="V440" s="86"/>
      <c r="W440" s="86"/>
      <c r="X440" s="86"/>
      <c r="Y440" s="86"/>
      <c r="Z440" s="135">
        <f>+[2]INVERSIÓN!J32</f>
        <v>0</v>
      </c>
      <c r="AA440" s="136">
        <f>+[2]INVERSIÓN!DX32</f>
        <v>0.01</v>
      </c>
      <c r="AB440" s="254">
        <v>0.01</v>
      </c>
      <c r="AC440" s="38"/>
      <c r="AD440" s="36"/>
      <c r="AE440" s="38"/>
      <c r="AF440" s="237"/>
      <c r="AG440" s="655"/>
      <c r="AH440" s="635"/>
      <c r="AI440" s="635"/>
      <c r="AJ440" s="635"/>
      <c r="AK440" s="633"/>
      <c r="AL440" s="635"/>
      <c r="AM440" s="635"/>
      <c r="AN440" s="635"/>
      <c r="AO440" s="635"/>
      <c r="AP440" s="627"/>
      <c r="AQ440" s="627"/>
      <c r="AR440" s="627"/>
      <c r="AS440" s="627"/>
      <c r="AT440" s="628"/>
      <c r="AU440" s="629"/>
    </row>
    <row r="441" spans="1:47" ht="45" customHeight="1" thickBot="1" x14ac:dyDescent="0.3">
      <c r="A441" s="638"/>
      <c r="B441" s="657"/>
      <c r="C441" s="633"/>
      <c r="D441" s="56" t="s">
        <v>100</v>
      </c>
      <c r="E441" s="141">
        <f>+[2]INVERSIÓN!H33</f>
        <v>90000000</v>
      </c>
      <c r="F441" s="142">
        <f>+[2]INVERSIÓN!I33</f>
        <v>90000000</v>
      </c>
      <c r="G441" s="138"/>
      <c r="H441" s="138"/>
      <c r="I441" s="138"/>
      <c r="J441" s="138"/>
      <c r="K441" s="138"/>
      <c r="L441" s="138"/>
      <c r="M441" s="143">
        <f t="shared" si="5"/>
        <v>90000000</v>
      </c>
      <c r="N441" s="129">
        <f>+[2]INVERSIÓN!K33</f>
        <v>90000000</v>
      </c>
      <c r="O441" s="129">
        <v>90000000</v>
      </c>
      <c r="P441" s="151"/>
      <c r="Q441" s="151"/>
      <c r="R441" s="135"/>
      <c r="S441" s="135"/>
      <c r="T441" s="135"/>
      <c r="U441" s="135"/>
      <c r="V441" s="135"/>
      <c r="W441" s="135"/>
      <c r="X441" s="135"/>
      <c r="Y441" s="135"/>
      <c r="Z441" s="135">
        <f>+[2]INVERSIÓN!J33</f>
        <v>0</v>
      </c>
      <c r="AA441" s="136">
        <f>+[2]INVERSIÓN!DX33</f>
        <v>69812000</v>
      </c>
      <c r="AB441" s="254">
        <v>69812000</v>
      </c>
      <c r="AC441" s="44"/>
      <c r="AD441" s="36"/>
      <c r="AE441" s="43"/>
      <c r="AF441" s="235"/>
      <c r="AG441" s="655"/>
      <c r="AH441" s="635"/>
      <c r="AI441" s="635"/>
      <c r="AJ441" s="635"/>
      <c r="AK441" s="633"/>
      <c r="AL441" s="635"/>
      <c r="AM441" s="635"/>
      <c r="AN441" s="635"/>
      <c r="AO441" s="635"/>
      <c r="AP441" s="627"/>
      <c r="AQ441" s="627"/>
      <c r="AR441" s="627"/>
      <c r="AS441" s="627"/>
      <c r="AT441" s="628"/>
      <c r="AU441" s="629"/>
    </row>
    <row r="442" spans="1:47" ht="45" customHeight="1" x14ac:dyDescent="0.25">
      <c r="A442" s="638"/>
      <c r="B442" s="657"/>
      <c r="C442" s="633" t="s">
        <v>236</v>
      </c>
      <c r="D442" s="54" t="s">
        <v>95</v>
      </c>
      <c r="E442" s="141">
        <f>+E436</f>
        <v>0.05</v>
      </c>
      <c r="F442" s="142">
        <f>+F436</f>
        <v>0.05</v>
      </c>
      <c r="G442" s="144"/>
      <c r="H442" s="144"/>
      <c r="I442" s="144"/>
      <c r="J442" s="144"/>
      <c r="K442" s="144"/>
      <c r="L442" s="144"/>
      <c r="M442" s="143">
        <f>+F442</f>
        <v>0.05</v>
      </c>
      <c r="N442" s="129">
        <f>+N436</f>
        <v>0.05</v>
      </c>
      <c r="O442" s="129">
        <v>0.05</v>
      </c>
      <c r="P442" s="129"/>
      <c r="Q442" s="129"/>
      <c r="R442" s="86"/>
      <c r="S442" s="77"/>
      <c r="T442" s="77"/>
      <c r="U442" s="77"/>
      <c r="V442" s="77"/>
      <c r="W442" s="77"/>
      <c r="X442" s="77"/>
      <c r="Y442" s="77"/>
      <c r="Z442" s="77"/>
      <c r="AA442" s="86">
        <f>+AA436</f>
        <v>0.01</v>
      </c>
      <c r="AB442" s="255">
        <v>0.02</v>
      </c>
      <c r="AC442" s="38"/>
      <c r="AD442" s="41"/>
      <c r="AE442" s="42"/>
      <c r="AF442" s="234"/>
      <c r="AG442" s="643" t="s">
        <v>224</v>
      </c>
      <c r="AH442" s="635" t="s">
        <v>241</v>
      </c>
      <c r="AI442" s="635" t="s">
        <v>241</v>
      </c>
      <c r="AJ442" s="635" t="s">
        <v>241</v>
      </c>
      <c r="AK442" s="633" t="s">
        <v>226</v>
      </c>
      <c r="AL442" s="635"/>
      <c r="AM442" s="635" t="s">
        <v>240</v>
      </c>
      <c r="AN442" s="635"/>
      <c r="AO442" s="635"/>
      <c r="AP442" s="627" t="s">
        <v>228</v>
      </c>
      <c r="AQ442" s="627" t="s">
        <v>228</v>
      </c>
      <c r="AR442" s="627" t="s">
        <v>228</v>
      </c>
      <c r="AS442" s="627" t="s">
        <v>228</v>
      </c>
      <c r="AT442" s="628">
        <v>7715777</v>
      </c>
      <c r="AU442" s="629"/>
    </row>
    <row r="443" spans="1:47" ht="45" customHeight="1" x14ac:dyDescent="0.25">
      <c r="A443" s="638"/>
      <c r="B443" s="657"/>
      <c r="C443" s="633"/>
      <c r="D443" s="55" t="s">
        <v>6</v>
      </c>
      <c r="E443" s="141">
        <f t="shared" ref="E443:F447" si="6">+E437</f>
        <v>90000000</v>
      </c>
      <c r="F443" s="142">
        <f t="shared" si="6"/>
        <v>90000000</v>
      </c>
      <c r="G443" s="144"/>
      <c r="H443" s="144"/>
      <c r="I443" s="144"/>
      <c r="J443" s="144"/>
      <c r="K443" s="144"/>
      <c r="L443" s="144"/>
      <c r="M443" s="143">
        <f t="shared" ref="M443:M447" si="7">+F443</f>
        <v>90000000</v>
      </c>
      <c r="N443" s="129">
        <f t="shared" ref="N443:N447" si="8">+N437</f>
        <v>90000000</v>
      </c>
      <c r="O443" s="129">
        <v>90000000</v>
      </c>
      <c r="P443" s="129"/>
      <c r="Q443" s="129"/>
      <c r="R443" s="86"/>
      <c r="S443" s="77"/>
      <c r="T443" s="77"/>
      <c r="U443" s="77"/>
      <c r="V443" s="77"/>
      <c r="W443" s="77"/>
      <c r="X443" s="77"/>
      <c r="Y443" s="77"/>
      <c r="Z443" s="77"/>
      <c r="AA443" s="86">
        <f t="shared" ref="AA443:AA447" si="9">+AA437</f>
        <v>69812000</v>
      </c>
      <c r="AB443" s="255">
        <v>69812000</v>
      </c>
      <c r="AC443" s="38"/>
      <c r="AD443" s="41"/>
      <c r="AE443" s="42"/>
      <c r="AF443" s="234"/>
      <c r="AG443" s="643"/>
      <c r="AH443" s="635"/>
      <c r="AI443" s="635"/>
      <c r="AJ443" s="635"/>
      <c r="AK443" s="633"/>
      <c r="AL443" s="635"/>
      <c r="AM443" s="635"/>
      <c r="AN443" s="635"/>
      <c r="AO443" s="635"/>
      <c r="AP443" s="627"/>
      <c r="AQ443" s="627"/>
      <c r="AR443" s="627"/>
      <c r="AS443" s="627"/>
      <c r="AT443" s="628"/>
      <c r="AU443" s="629"/>
    </row>
    <row r="444" spans="1:47" ht="45" customHeight="1" x14ac:dyDescent="0.25">
      <c r="A444" s="638"/>
      <c r="B444" s="657"/>
      <c r="C444" s="633"/>
      <c r="D444" s="57" t="s">
        <v>96</v>
      </c>
      <c r="E444" s="141" t="e">
        <f t="shared" si="6"/>
        <v>#REF!</v>
      </c>
      <c r="F444" s="142" t="e">
        <f t="shared" si="6"/>
        <v>#REF!</v>
      </c>
      <c r="G444" s="144"/>
      <c r="H444" s="144"/>
      <c r="I444" s="144"/>
      <c r="J444" s="144"/>
      <c r="K444" s="144"/>
      <c r="L444" s="144"/>
      <c r="M444" s="143" t="e">
        <f t="shared" si="7"/>
        <v>#REF!</v>
      </c>
      <c r="N444" s="129" t="e">
        <f t="shared" si="8"/>
        <v>#REF!</v>
      </c>
      <c r="O444" s="129">
        <v>0</v>
      </c>
      <c r="P444" s="129"/>
      <c r="Q444" s="129"/>
      <c r="R444" s="86"/>
      <c r="S444" s="77"/>
      <c r="T444" s="77"/>
      <c r="U444" s="77"/>
      <c r="V444" s="77"/>
      <c r="W444" s="77"/>
      <c r="X444" s="77"/>
      <c r="Y444" s="77"/>
      <c r="Z444" s="77"/>
      <c r="AA444" s="86" t="e">
        <f t="shared" si="9"/>
        <v>#REF!</v>
      </c>
      <c r="AB444" s="255">
        <v>0</v>
      </c>
      <c r="AC444" s="38"/>
      <c r="AD444" s="41"/>
      <c r="AE444" s="42"/>
      <c r="AF444" s="234"/>
      <c r="AG444" s="643"/>
      <c r="AH444" s="635"/>
      <c r="AI444" s="635"/>
      <c r="AJ444" s="635"/>
      <c r="AK444" s="633"/>
      <c r="AL444" s="635"/>
      <c r="AM444" s="635"/>
      <c r="AN444" s="635"/>
      <c r="AO444" s="635"/>
      <c r="AP444" s="627"/>
      <c r="AQ444" s="627"/>
      <c r="AR444" s="627"/>
      <c r="AS444" s="627"/>
      <c r="AT444" s="628"/>
      <c r="AU444" s="629"/>
    </row>
    <row r="445" spans="1:47" ht="45" customHeight="1" x14ac:dyDescent="0.25">
      <c r="A445" s="638"/>
      <c r="B445" s="657"/>
      <c r="C445" s="633"/>
      <c r="D445" s="55" t="s">
        <v>7</v>
      </c>
      <c r="E445" s="141" t="e">
        <f t="shared" si="6"/>
        <v>#REF!</v>
      </c>
      <c r="F445" s="142" t="e">
        <f t="shared" si="6"/>
        <v>#REF!</v>
      </c>
      <c r="G445" s="144"/>
      <c r="H445" s="144"/>
      <c r="I445" s="144"/>
      <c r="J445" s="144"/>
      <c r="K445" s="144"/>
      <c r="L445" s="144"/>
      <c r="M445" s="143" t="e">
        <f t="shared" si="7"/>
        <v>#REF!</v>
      </c>
      <c r="N445" s="129" t="e">
        <f t="shared" si="8"/>
        <v>#REF!</v>
      </c>
      <c r="O445" s="129">
        <v>0</v>
      </c>
      <c r="P445" s="129"/>
      <c r="Q445" s="129"/>
      <c r="R445" s="86"/>
      <c r="S445" s="77"/>
      <c r="T445" s="77"/>
      <c r="U445" s="77"/>
      <c r="V445" s="77"/>
      <c r="W445" s="77"/>
      <c r="X445" s="77"/>
      <c r="Y445" s="77"/>
      <c r="Z445" s="77"/>
      <c r="AA445" s="86" t="e">
        <f t="shared" si="9"/>
        <v>#REF!</v>
      </c>
      <c r="AB445" s="255">
        <v>0</v>
      </c>
      <c r="AC445" s="38"/>
      <c r="AD445" s="41"/>
      <c r="AE445" s="42"/>
      <c r="AF445" s="234"/>
      <c r="AG445" s="643"/>
      <c r="AH445" s="635"/>
      <c r="AI445" s="635"/>
      <c r="AJ445" s="635"/>
      <c r="AK445" s="633"/>
      <c r="AL445" s="635"/>
      <c r="AM445" s="635"/>
      <c r="AN445" s="635"/>
      <c r="AO445" s="635"/>
      <c r="AP445" s="627"/>
      <c r="AQ445" s="627"/>
      <c r="AR445" s="627"/>
      <c r="AS445" s="627"/>
      <c r="AT445" s="628"/>
      <c r="AU445" s="629"/>
    </row>
    <row r="446" spans="1:47" ht="45" customHeight="1" x14ac:dyDescent="0.25">
      <c r="A446" s="638"/>
      <c r="B446" s="657"/>
      <c r="C446" s="633"/>
      <c r="D446" s="57" t="s">
        <v>97</v>
      </c>
      <c r="E446" s="141">
        <f t="shared" si="6"/>
        <v>0.05</v>
      </c>
      <c r="F446" s="142">
        <f t="shared" si="6"/>
        <v>0.05</v>
      </c>
      <c r="G446" s="144"/>
      <c r="H446" s="144"/>
      <c r="I446" s="144"/>
      <c r="J446" s="144"/>
      <c r="K446" s="144"/>
      <c r="L446" s="144"/>
      <c r="M446" s="143">
        <f t="shared" si="7"/>
        <v>0.05</v>
      </c>
      <c r="N446" s="129">
        <f t="shared" si="8"/>
        <v>0.05</v>
      </c>
      <c r="O446" s="129">
        <v>0.05</v>
      </c>
      <c r="P446" s="129"/>
      <c r="Q446" s="129"/>
      <c r="R446" s="86"/>
      <c r="S446" s="77"/>
      <c r="T446" s="77"/>
      <c r="U446" s="77"/>
      <c r="V446" s="77"/>
      <c r="W446" s="77"/>
      <c r="X446" s="77"/>
      <c r="Y446" s="77"/>
      <c r="Z446" s="77"/>
      <c r="AA446" s="86">
        <f t="shared" si="9"/>
        <v>0.01</v>
      </c>
      <c r="AB446" s="255">
        <v>0.01</v>
      </c>
      <c r="AC446" s="38"/>
      <c r="AD446" s="41"/>
      <c r="AE446" s="42"/>
      <c r="AF446" s="234"/>
      <c r="AG446" s="643"/>
      <c r="AH446" s="635"/>
      <c r="AI446" s="635"/>
      <c r="AJ446" s="635"/>
      <c r="AK446" s="633"/>
      <c r="AL446" s="635"/>
      <c r="AM446" s="635"/>
      <c r="AN446" s="635"/>
      <c r="AO446" s="635"/>
      <c r="AP446" s="627"/>
      <c r="AQ446" s="627"/>
      <c r="AR446" s="627"/>
      <c r="AS446" s="627"/>
      <c r="AT446" s="628"/>
      <c r="AU446" s="629"/>
    </row>
    <row r="447" spans="1:47" ht="45" customHeight="1" thickBot="1" x14ac:dyDescent="0.3">
      <c r="A447" s="639"/>
      <c r="B447" s="658"/>
      <c r="C447" s="633"/>
      <c r="D447" s="56" t="s">
        <v>100</v>
      </c>
      <c r="E447" s="141">
        <f t="shared" si="6"/>
        <v>90000000</v>
      </c>
      <c r="F447" s="142">
        <f t="shared" si="6"/>
        <v>90000000</v>
      </c>
      <c r="G447" s="144"/>
      <c r="H447" s="144"/>
      <c r="I447" s="144"/>
      <c r="J447" s="144"/>
      <c r="K447" s="144"/>
      <c r="L447" s="144"/>
      <c r="M447" s="143">
        <f t="shared" si="7"/>
        <v>90000000</v>
      </c>
      <c r="N447" s="129">
        <f t="shared" si="8"/>
        <v>90000000</v>
      </c>
      <c r="O447" s="129">
        <v>90000000</v>
      </c>
      <c r="P447" s="129"/>
      <c r="Q447" s="129"/>
      <c r="R447" s="86"/>
      <c r="S447" s="77"/>
      <c r="T447" s="77"/>
      <c r="U447" s="77"/>
      <c r="V447" s="77"/>
      <c r="W447" s="77"/>
      <c r="X447" s="77"/>
      <c r="Y447" s="77"/>
      <c r="Z447" s="77"/>
      <c r="AA447" s="86">
        <f t="shared" si="9"/>
        <v>69812000</v>
      </c>
      <c r="AB447" s="255">
        <v>69812000</v>
      </c>
      <c r="AC447" s="38"/>
      <c r="AD447" s="41"/>
      <c r="AE447" s="42"/>
      <c r="AF447" s="234"/>
      <c r="AG447" s="643"/>
      <c r="AH447" s="635"/>
      <c r="AI447" s="635"/>
      <c r="AJ447" s="635"/>
      <c r="AK447" s="633"/>
      <c r="AL447" s="635"/>
      <c r="AM447" s="635"/>
      <c r="AN447" s="635"/>
      <c r="AO447" s="635"/>
      <c r="AP447" s="627"/>
      <c r="AQ447" s="627"/>
      <c r="AR447" s="627"/>
      <c r="AS447" s="627"/>
      <c r="AT447" s="628"/>
      <c r="AU447" s="629"/>
    </row>
    <row r="448" spans="1:47" ht="45" customHeight="1" x14ac:dyDescent="0.25">
      <c r="A448" s="637">
        <v>5</v>
      </c>
      <c r="B448" s="656" t="s">
        <v>196</v>
      </c>
      <c r="C448" s="642" t="s">
        <v>224</v>
      </c>
      <c r="D448" s="54" t="s">
        <v>95</v>
      </c>
      <c r="E448" s="145">
        <f>+[2]INVERSIÓN!H34</f>
        <v>50</v>
      </c>
      <c r="F448" s="134">
        <f>+[2]INVERSIÓN!I34</f>
        <v>50</v>
      </c>
      <c r="G448" s="131"/>
      <c r="H448" s="131"/>
      <c r="I448" s="131"/>
      <c r="J448" s="131"/>
      <c r="K448" s="131"/>
      <c r="L448" s="131"/>
      <c r="M448" s="132">
        <f>+F448</f>
        <v>50</v>
      </c>
      <c r="N448" s="133">
        <f>+[2]INVERSIÓN!K34</f>
        <v>50</v>
      </c>
      <c r="O448" s="133">
        <v>50</v>
      </c>
      <c r="P448" s="132"/>
      <c r="Q448" s="132"/>
      <c r="R448" s="247"/>
      <c r="S448" s="135"/>
      <c r="T448" s="135"/>
      <c r="U448" s="135"/>
      <c r="V448" s="135"/>
      <c r="W448" s="135"/>
      <c r="X448" s="135"/>
      <c r="Y448" s="135"/>
      <c r="Z448" s="135">
        <f>+[2]INVERSIÓN!J34</f>
        <v>0</v>
      </c>
      <c r="AA448" s="136">
        <f>+[2]INVERSIÓN!DX34</f>
        <v>5</v>
      </c>
      <c r="AB448" s="254">
        <v>10</v>
      </c>
      <c r="AC448" s="43"/>
      <c r="AD448" s="43"/>
      <c r="AE448" s="43"/>
      <c r="AF448" s="135" t="s">
        <v>396</v>
      </c>
      <c r="AG448" s="643" t="s">
        <v>408</v>
      </c>
      <c r="AH448" s="633" t="s">
        <v>409</v>
      </c>
      <c r="AI448" s="633" t="s">
        <v>410</v>
      </c>
      <c r="AJ448" s="633" t="s">
        <v>411</v>
      </c>
      <c r="AK448" s="633" t="s">
        <v>226</v>
      </c>
      <c r="AL448" s="635" t="s">
        <v>241</v>
      </c>
      <c r="AM448" s="635" t="s">
        <v>242</v>
      </c>
      <c r="AN448" s="682" t="s">
        <v>412</v>
      </c>
      <c r="AO448" s="683"/>
      <c r="AP448" s="627" t="s">
        <v>228</v>
      </c>
      <c r="AQ448" s="627" t="s">
        <v>228</v>
      </c>
      <c r="AR448" s="627" t="s">
        <v>228</v>
      </c>
      <c r="AS448" s="627" t="s">
        <v>228</v>
      </c>
      <c r="AT448" s="628">
        <v>7715777</v>
      </c>
      <c r="AU448" s="629"/>
    </row>
    <row r="449" spans="1:47" ht="45" customHeight="1" x14ac:dyDescent="0.25">
      <c r="A449" s="638"/>
      <c r="B449" s="657"/>
      <c r="C449" s="642"/>
      <c r="D449" s="55" t="s">
        <v>6</v>
      </c>
      <c r="E449" s="145">
        <f>+[2]INVERSIÓN!H35</f>
        <v>668935490</v>
      </c>
      <c r="F449" s="134">
        <f>+[2]INVERSIÓN!I35</f>
        <v>668935490</v>
      </c>
      <c r="G449" s="137"/>
      <c r="H449" s="137"/>
      <c r="I449" s="137"/>
      <c r="J449" s="137"/>
      <c r="K449" s="137"/>
      <c r="L449" s="137"/>
      <c r="M449" s="132">
        <f t="shared" ref="M449:M453" si="10">+F449</f>
        <v>668935490</v>
      </c>
      <c r="N449" s="133">
        <f>+[2]INVERSIÓN!K35</f>
        <v>641192490</v>
      </c>
      <c r="O449" s="133">
        <v>641192490</v>
      </c>
      <c r="P449" s="147"/>
      <c r="Q449" s="147"/>
      <c r="R449" s="249"/>
      <c r="S449" s="140"/>
      <c r="T449" s="140"/>
      <c r="U449" s="140"/>
      <c r="V449" s="140"/>
      <c r="W449" s="140"/>
      <c r="X449" s="140"/>
      <c r="Y449" s="140"/>
      <c r="Z449" s="135">
        <f>+[2]INVERSIÓN!J35</f>
        <v>328110000</v>
      </c>
      <c r="AA449" s="136">
        <f>+[2]INVERSIÓN!DX35</f>
        <v>519353000</v>
      </c>
      <c r="AB449" s="254">
        <v>532019000</v>
      </c>
      <c r="AC449" s="44"/>
      <c r="AD449" s="36"/>
      <c r="AE449" s="41"/>
      <c r="AF449" s="236"/>
      <c r="AG449" s="643"/>
      <c r="AH449" s="633"/>
      <c r="AI449" s="633"/>
      <c r="AJ449" s="633"/>
      <c r="AK449" s="633"/>
      <c r="AL449" s="635"/>
      <c r="AM449" s="635"/>
      <c r="AN449" s="684"/>
      <c r="AO449" s="685"/>
      <c r="AP449" s="627"/>
      <c r="AQ449" s="627"/>
      <c r="AR449" s="627"/>
      <c r="AS449" s="627"/>
      <c r="AT449" s="628"/>
      <c r="AU449" s="629"/>
    </row>
    <row r="450" spans="1:47" ht="45" customHeight="1" x14ac:dyDescent="0.25">
      <c r="A450" s="638"/>
      <c r="B450" s="657"/>
      <c r="C450" s="642"/>
      <c r="D450" s="57" t="s">
        <v>96</v>
      </c>
      <c r="E450" s="145" t="e">
        <f>+[2]INVERSIÓN!H36</f>
        <v>#REF!</v>
      </c>
      <c r="F450" s="134" t="e">
        <f>+[2]INVERSIÓN!I36</f>
        <v>#REF!</v>
      </c>
      <c r="G450" s="126"/>
      <c r="H450" s="126"/>
      <c r="I450" s="126"/>
      <c r="J450" s="126"/>
      <c r="K450" s="126"/>
      <c r="L450" s="126"/>
      <c r="M450" s="132" t="e">
        <f t="shared" si="10"/>
        <v>#REF!</v>
      </c>
      <c r="N450" s="133" t="e">
        <f>+[2]INVERSIÓN!K36</f>
        <v>#REF!</v>
      </c>
      <c r="O450" s="133">
        <v>0</v>
      </c>
      <c r="P450" s="129"/>
      <c r="Q450" s="129"/>
      <c r="R450" s="86"/>
      <c r="S450" s="86"/>
      <c r="T450" s="86"/>
      <c r="U450" s="86"/>
      <c r="V450" s="86"/>
      <c r="W450" s="86"/>
      <c r="X450" s="86"/>
      <c r="Y450" s="86"/>
      <c r="Z450" s="135" t="e">
        <f>+[2]INVERSIÓN!J36</f>
        <v>#REF!</v>
      </c>
      <c r="AA450" s="136" t="e">
        <f>+[2]INVERSIÓN!DX36</f>
        <v>#REF!</v>
      </c>
      <c r="AB450" s="254">
        <v>0</v>
      </c>
      <c r="AC450" s="38"/>
      <c r="AD450" s="36"/>
      <c r="AE450" s="38"/>
      <c r="AF450" s="237"/>
      <c r="AG450" s="643"/>
      <c r="AH450" s="633"/>
      <c r="AI450" s="633"/>
      <c r="AJ450" s="633"/>
      <c r="AK450" s="633"/>
      <c r="AL450" s="635"/>
      <c r="AM450" s="635"/>
      <c r="AN450" s="684"/>
      <c r="AO450" s="685"/>
      <c r="AP450" s="627"/>
      <c r="AQ450" s="627"/>
      <c r="AR450" s="627"/>
      <c r="AS450" s="627"/>
      <c r="AT450" s="628"/>
      <c r="AU450" s="629"/>
    </row>
    <row r="451" spans="1:47" ht="45" customHeight="1" x14ac:dyDescent="0.25">
      <c r="A451" s="638"/>
      <c r="B451" s="657"/>
      <c r="C451" s="642"/>
      <c r="D451" s="55" t="s">
        <v>7</v>
      </c>
      <c r="E451" s="145" t="e">
        <f>+[2]INVERSIÓN!H37</f>
        <v>#REF!</v>
      </c>
      <c r="F451" s="134" t="e">
        <f>+[2]INVERSIÓN!I37</f>
        <v>#REF!</v>
      </c>
      <c r="G451" s="126"/>
      <c r="H451" s="126"/>
      <c r="I451" s="126"/>
      <c r="J451" s="126"/>
      <c r="K451" s="126"/>
      <c r="L451" s="126"/>
      <c r="M451" s="132" t="e">
        <f t="shared" si="10"/>
        <v>#REF!</v>
      </c>
      <c r="N451" s="133" t="e">
        <f>+[2]INVERSIÓN!K37</f>
        <v>#REF!</v>
      </c>
      <c r="O451" s="133">
        <v>0</v>
      </c>
      <c r="P451" s="129"/>
      <c r="Q451" s="129"/>
      <c r="R451" s="86"/>
      <c r="S451" s="86"/>
      <c r="T451" s="86"/>
      <c r="U451" s="86"/>
      <c r="V451" s="86"/>
      <c r="W451" s="86"/>
      <c r="X451" s="86"/>
      <c r="Y451" s="86"/>
      <c r="Z451" s="135" t="e">
        <f>+[2]INVERSIÓN!J37</f>
        <v>#REF!</v>
      </c>
      <c r="AA451" s="136" t="e">
        <f>+[2]INVERSIÓN!DX37</f>
        <v>#REF!</v>
      </c>
      <c r="AB451" s="254">
        <v>0</v>
      </c>
      <c r="AC451" s="38"/>
      <c r="AD451" s="36"/>
      <c r="AE451" s="38"/>
      <c r="AF451" s="237"/>
      <c r="AG451" s="643"/>
      <c r="AH451" s="633"/>
      <c r="AI451" s="633"/>
      <c r="AJ451" s="633"/>
      <c r="AK451" s="633"/>
      <c r="AL451" s="635"/>
      <c r="AM451" s="635"/>
      <c r="AN451" s="684"/>
      <c r="AO451" s="685"/>
      <c r="AP451" s="627"/>
      <c r="AQ451" s="627"/>
      <c r="AR451" s="627"/>
      <c r="AS451" s="627"/>
      <c r="AT451" s="628"/>
      <c r="AU451" s="629"/>
    </row>
    <row r="452" spans="1:47" ht="45" customHeight="1" x14ac:dyDescent="0.25">
      <c r="A452" s="638"/>
      <c r="B452" s="657"/>
      <c r="C452" s="642"/>
      <c r="D452" s="57" t="s">
        <v>97</v>
      </c>
      <c r="E452" s="145">
        <f>+[2]INVERSIÓN!H38</f>
        <v>50</v>
      </c>
      <c r="F452" s="134">
        <f>+[2]INVERSIÓN!I38</f>
        <v>50</v>
      </c>
      <c r="G452" s="126"/>
      <c r="H452" s="126"/>
      <c r="I452" s="126"/>
      <c r="J452" s="126"/>
      <c r="K452" s="126"/>
      <c r="L452" s="126"/>
      <c r="M452" s="132">
        <f t="shared" si="10"/>
        <v>50</v>
      </c>
      <c r="N452" s="133">
        <f>+[2]INVERSIÓN!K38</f>
        <v>50</v>
      </c>
      <c r="O452" s="133">
        <v>50</v>
      </c>
      <c r="P452" s="129"/>
      <c r="Q452" s="129"/>
      <c r="R452" s="86"/>
      <c r="S452" s="86"/>
      <c r="T452" s="86"/>
      <c r="U452" s="86"/>
      <c r="V452" s="86"/>
      <c r="W452" s="86"/>
      <c r="X452" s="86"/>
      <c r="Y452" s="86"/>
      <c r="Z452" s="135">
        <f>+[2]INVERSIÓN!J38</f>
        <v>0</v>
      </c>
      <c r="AA452" s="136">
        <f>+[2]INVERSIÓN!DX38</f>
        <v>5</v>
      </c>
      <c r="AB452" s="254">
        <v>10</v>
      </c>
      <c r="AC452" s="38"/>
      <c r="AD452" s="36"/>
      <c r="AE452" s="38"/>
      <c r="AF452" s="237"/>
      <c r="AG452" s="643"/>
      <c r="AH452" s="633"/>
      <c r="AI452" s="633"/>
      <c r="AJ452" s="633"/>
      <c r="AK452" s="633"/>
      <c r="AL452" s="635"/>
      <c r="AM452" s="635"/>
      <c r="AN452" s="684"/>
      <c r="AO452" s="685"/>
      <c r="AP452" s="627"/>
      <c r="AQ452" s="627"/>
      <c r="AR452" s="627"/>
      <c r="AS452" s="627"/>
      <c r="AT452" s="628"/>
      <c r="AU452" s="629"/>
    </row>
    <row r="453" spans="1:47" ht="45" customHeight="1" thickBot="1" x14ac:dyDescent="0.3">
      <c r="A453" s="638"/>
      <c r="B453" s="657"/>
      <c r="C453" s="642"/>
      <c r="D453" s="56" t="s">
        <v>100</v>
      </c>
      <c r="E453" s="145">
        <f>+[2]INVERSIÓN!H39</f>
        <v>668935490</v>
      </c>
      <c r="F453" s="134">
        <f>+[2]INVERSIÓN!I39</f>
        <v>668935490</v>
      </c>
      <c r="G453" s="138"/>
      <c r="H453" s="138"/>
      <c r="I453" s="138"/>
      <c r="J453" s="138"/>
      <c r="K453" s="138"/>
      <c r="L453" s="138"/>
      <c r="M453" s="132">
        <f t="shared" si="10"/>
        <v>668935490</v>
      </c>
      <c r="N453" s="133">
        <f>+[2]INVERSIÓN!K39</f>
        <v>641192490</v>
      </c>
      <c r="O453" s="133">
        <v>641192490</v>
      </c>
      <c r="P453" s="151"/>
      <c r="Q453" s="151"/>
      <c r="R453" s="135"/>
      <c r="S453" s="135"/>
      <c r="T453" s="135"/>
      <c r="U453" s="135"/>
      <c r="V453" s="135"/>
      <c r="W453" s="135"/>
      <c r="X453" s="135"/>
      <c r="Y453" s="135"/>
      <c r="Z453" s="135">
        <f>+[2]INVERSIÓN!J39</f>
        <v>328110000</v>
      </c>
      <c r="AA453" s="136">
        <f>+[2]INVERSIÓN!DX39</f>
        <v>519353000</v>
      </c>
      <c r="AB453" s="254">
        <v>532019000</v>
      </c>
      <c r="AC453" s="44"/>
      <c r="AD453" s="37"/>
      <c r="AE453" s="43"/>
      <c r="AF453" s="235"/>
      <c r="AG453" s="643"/>
      <c r="AH453" s="633"/>
      <c r="AI453" s="633"/>
      <c r="AJ453" s="633"/>
      <c r="AK453" s="633"/>
      <c r="AL453" s="635"/>
      <c r="AM453" s="635"/>
      <c r="AN453" s="686"/>
      <c r="AO453" s="687"/>
      <c r="AP453" s="627"/>
      <c r="AQ453" s="627"/>
      <c r="AR453" s="627"/>
      <c r="AS453" s="627"/>
      <c r="AT453" s="628"/>
      <c r="AU453" s="629"/>
    </row>
    <row r="454" spans="1:47" ht="45" customHeight="1" x14ac:dyDescent="0.25">
      <c r="A454" s="638"/>
      <c r="B454" s="657"/>
      <c r="C454" s="654" t="s">
        <v>213</v>
      </c>
      <c r="D454" s="54" t="s">
        <v>95</v>
      </c>
      <c r="E454" s="128"/>
      <c r="F454" s="126"/>
      <c r="G454" s="126"/>
      <c r="H454" s="126"/>
      <c r="I454" s="126"/>
      <c r="J454" s="126"/>
      <c r="K454" s="126"/>
      <c r="L454" s="126"/>
      <c r="M454" s="129"/>
      <c r="N454" s="129"/>
      <c r="O454" s="129"/>
      <c r="P454" s="129"/>
      <c r="Q454" s="129"/>
      <c r="R454" s="86"/>
      <c r="S454" s="135"/>
      <c r="T454" s="135"/>
      <c r="U454" s="135"/>
      <c r="V454" s="135"/>
      <c r="W454" s="135"/>
      <c r="X454" s="135"/>
      <c r="Y454" s="135"/>
      <c r="Z454" s="135"/>
      <c r="AA454" s="136"/>
      <c r="AB454" s="254"/>
      <c r="AC454" s="38"/>
      <c r="AD454" s="45"/>
      <c r="AE454" s="43"/>
      <c r="AF454" s="235"/>
      <c r="AG454" s="643" t="str">
        <f>+C454</f>
        <v>USAQUEN</v>
      </c>
      <c r="AH454" s="652" t="s">
        <v>225</v>
      </c>
      <c r="AI454" s="652" t="s">
        <v>225</v>
      </c>
      <c r="AJ454" s="652" t="s">
        <v>225</v>
      </c>
      <c r="AK454" s="652" t="s">
        <v>226</v>
      </c>
      <c r="AL454" s="635"/>
      <c r="AM454" s="635" t="s">
        <v>242</v>
      </c>
      <c r="AN454" s="635">
        <v>8185614</v>
      </c>
      <c r="AO454" s="635"/>
      <c r="AP454" s="627" t="s">
        <v>228</v>
      </c>
      <c r="AQ454" s="627" t="s">
        <v>228</v>
      </c>
      <c r="AR454" s="627" t="s">
        <v>228</v>
      </c>
      <c r="AS454" s="627" t="s">
        <v>228</v>
      </c>
      <c r="AT454" s="628">
        <v>8185614</v>
      </c>
      <c r="AU454" s="629"/>
    </row>
    <row r="455" spans="1:47" ht="45" customHeight="1" x14ac:dyDescent="0.25">
      <c r="A455" s="638"/>
      <c r="B455" s="657"/>
      <c r="C455" s="654"/>
      <c r="D455" s="55" t="s">
        <v>6</v>
      </c>
      <c r="E455" s="146"/>
      <c r="F455" s="137"/>
      <c r="G455" s="137"/>
      <c r="H455" s="137"/>
      <c r="I455" s="137"/>
      <c r="J455" s="137"/>
      <c r="K455" s="137"/>
      <c r="L455" s="137"/>
      <c r="M455" s="147"/>
      <c r="N455" s="148"/>
      <c r="O455" s="147"/>
      <c r="P455" s="147"/>
      <c r="Q455" s="147"/>
      <c r="R455" s="249"/>
      <c r="S455" s="140"/>
      <c r="T455" s="140"/>
      <c r="U455" s="140"/>
      <c r="V455" s="140"/>
      <c r="W455" s="140"/>
      <c r="X455" s="140"/>
      <c r="Y455" s="140"/>
      <c r="Z455" s="140"/>
      <c r="AA455" s="149"/>
      <c r="AB455" s="256"/>
      <c r="AC455" s="44"/>
      <c r="AD455" s="36"/>
      <c r="AE455" s="41"/>
      <c r="AF455" s="236"/>
      <c r="AG455" s="643"/>
      <c r="AH455" s="653"/>
      <c r="AI455" s="653"/>
      <c r="AJ455" s="653"/>
      <c r="AK455" s="653"/>
      <c r="AL455" s="635"/>
      <c r="AM455" s="635"/>
      <c r="AN455" s="635"/>
      <c r="AO455" s="635"/>
      <c r="AP455" s="627"/>
      <c r="AQ455" s="627"/>
      <c r="AR455" s="627"/>
      <c r="AS455" s="627"/>
      <c r="AT455" s="628"/>
      <c r="AU455" s="629"/>
    </row>
    <row r="456" spans="1:47" ht="45" customHeight="1" x14ac:dyDescent="0.25">
      <c r="A456" s="638"/>
      <c r="B456" s="657"/>
      <c r="C456" s="654"/>
      <c r="D456" s="57" t="s">
        <v>96</v>
      </c>
      <c r="E456" s="146"/>
      <c r="F456" s="137"/>
      <c r="G456" s="137"/>
      <c r="H456" s="137"/>
      <c r="I456" s="137"/>
      <c r="J456" s="137"/>
      <c r="K456" s="137"/>
      <c r="L456" s="137"/>
      <c r="M456" s="147"/>
      <c r="N456" s="148"/>
      <c r="O456" s="147"/>
      <c r="P456" s="147"/>
      <c r="Q456" s="147"/>
      <c r="R456" s="249"/>
      <c r="S456" s="140"/>
      <c r="T456" s="140"/>
      <c r="U456" s="140"/>
      <c r="V456" s="140"/>
      <c r="W456" s="140"/>
      <c r="X456" s="140"/>
      <c r="Y456" s="140"/>
      <c r="Z456" s="140"/>
      <c r="AA456" s="149"/>
      <c r="AB456" s="256"/>
      <c r="AC456" s="44"/>
      <c r="AD456" s="36"/>
      <c r="AE456" s="41"/>
      <c r="AF456" s="236"/>
      <c r="AG456" s="643"/>
      <c r="AH456" s="653"/>
      <c r="AI456" s="653"/>
      <c r="AJ456" s="653"/>
      <c r="AK456" s="653"/>
      <c r="AL456" s="635"/>
      <c r="AM456" s="635"/>
      <c r="AN456" s="635"/>
      <c r="AO456" s="635"/>
      <c r="AP456" s="627"/>
      <c r="AQ456" s="627"/>
      <c r="AR456" s="627"/>
      <c r="AS456" s="627"/>
      <c r="AT456" s="628"/>
      <c r="AU456" s="629"/>
    </row>
    <row r="457" spans="1:47" ht="45" customHeight="1" x14ac:dyDescent="0.25">
      <c r="A457" s="638"/>
      <c r="B457" s="657"/>
      <c r="C457" s="654"/>
      <c r="D457" s="55" t="s">
        <v>7</v>
      </c>
      <c r="E457" s="146"/>
      <c r="F457" s="137"/>
      <c r="G457" s="137"/>
      <c r="H457" s="137"/>
      <c r="I457" s="137"/>
      <c r="J457" s="137"/>
      <c r="K457" s="137"/>
      <c r="L457" s="137"/>
      <c r="M457" s="147"/>
      <c r="N457" s="148"/>
      <c r="O457" s="147"/>
      <c r="P457" s="147"/>
      <c r="Q457" s="147"/>
      <c r="R457" s="249"/>
      <c r="S457" s="140"/>
      <c r="T457" s="140"/>
      <c r="U457" s="140"/>
      <c r="V457" s="140"/>
      <c r="W457" s="140"/>
      <c r="X457" s="140"/>
      <c r="Y457" s="140"/>
      <c r="Z457" s="140"/>
      <c r="AA457" s="149"/>
      <c r="AB457" s="256"/>
      <c r="AC457" s="44"/>
      <c r="AD457" s="36"/>
      <c r="AE457" s="41"/>
      <c r="AF457" s="236"/>
      <c r="AG457" s="643"/>
      <c r="AH457" s="653"/>
      <c r="AI457" s="653"/>
      <c r="AJ457" s="653"/>
      <c r="AK457" s="653"/>
      <c r="AL457" s="635"/>
      <c r="AM457" s="635"/>
      <c r="AN457" s="635"/>
      <c r="AO457" s="635"/>
      <c r="AP457" s="627"/>
      <c r="AQ457" s="627"/>
      <c r="AR457" s="627"/>
      <c r="AS457" s="627"/>
      <c r="AT457" s="628"/>
      <c r="AU457" s="629"/>
    </row>
    <row r="458" spans="1:47" ht="45" customHeight="1" x14ac:dyDescent="0.25">
      <c r="A458" s="638"/>
      <c r="B458" s="657"/>
      <c r="C458" s="654"/>
      <c r="D458" s="57" t="s">
        <v>97</v>
      </c>
      <c r="E458" s="128"/>
      <c r="F458" s="126"/>
      <c r="G458" s="126"/>
      <c r="H458" s="126"/>
      <c r="I458" s="126"/>
      <c r="J458" s="126"/>
      <c r="K458" s="126"/>
      <c r="L458" s="126"/>
      <c r="M458" s="129"/>
      <c r="N458" s="129"/>
      <c r="O458" s="129"/>
      <c r="P458" s="129"/>
      <c r="Q458" s="129"/>
      <c r="R458" s="86"/>
      <c r="S458" s="86"/>
      <c r="T458" s="86"/>
      <c r="U458" s="86"/>
      <c r="V458" s="86"/>
      <c r="W458" s="86"/>
      <c r="X458" s="86"/>
      <c r="Y458" s="86"/>
      <c r="Z458" s="86"/>
      <c r="AA458" s="86"/>
      <c r="AB458" s="257"/>
      <c r="AC458" s="38"/>
      <c r="AD458" s="36"/>
      <c r="AE458" s="38"/>
      <c r="AF458" s="237"/>
      <c r="AG458" s="643"/>
      <c r="AH458" s="653"/>
      <c r="AI458" s="653"/>
      <c r="AJ458" s="653"/>
      <c r="AK458" s="653"/>
      <c r="AL458" s="635"/>
      <c r="AM458" s="635"/>
      <c r="AN458" s="635"/>
      <c r="AO458" s="635"/>
      <c r="AP458" s="627"/>
      <c r="AQ458" s="627"/>
      <c r="AR458" s="627"/>
      <c r="AS458" s="627"/>
      <c r="AT458" s="628"/>
      <c r="AU458" s="629"/>
    </row>
    <row r="459" spans="1:47" ht="45" customHeight="1" thickBot="1" x14ac:dyDescent="0.3">
      <c r="A459" s="638"/>
      <c r="B459" s="657"/>
      <c r="C459" s="654"/>
      <c r="D459" s="56" t="s">
        <v>100</v>
      </c>
      <c r="E459" s="150"/>
      <c r="F459" s="138"/>
      <c r="G459" s="138"/>
      <c r="H459" s="138"/>
      <c r="I459" s="138"/>
      <c r="J459" s="138"/>
      <c r="K459" s="138"/>
      <c r="L459" s="138"/>
      <c r="M459" s="151"/>
      <c r="N459" s="152"/>
      <c r="O459" s="151"/>
      <c r="P459" s="151"/>
      <c r="Q459" s="151"/>
      <c r="R459" s="135"/>
      <c r="S459" s="135"/>
      <c r="T459" s="135"/>
      <c r="U459" s="135"/>
      <c r="V459" s="135"/>
      <c r="W459" s="135"/>
      <c r="X459" s="135"/>
      <c r="Y459" s="135"/>
      <c r="Z459" s="135"/>
      <c r="AA459" s="136"/>
      <c r="AB459" s="254"/>
      <c r="AC459" s="44"/>
      <c r="AD459" s="36"/>
      <c r="AE459" s="43"/>
      <c r="AF459" s="235"/>
      <c r="AG459" s="643"/>
      <c r="AH459" s="634"/>
      <c r="AI459" s="634"/>
      <c r="AJ459" s="634"/>
      <c r="AK459" s="634"/>
      <c r="AL459" s="635"/>
      <c r="AM459" s="635"/>
      <c r="AN459" s="635"/>
      <c r="AO459" s="635"/>
      <c r="AP459" s="627"/>
      <c r="AQ459" s="627"/>
      <c r="AR459" s="627"/>
      <c r="AS459" s="627"/>
      <c r="AT459" s="628"/>
      <c r="AU459" s="629"/>
    </row>
    <row r="460" spans="1:47" ht="45" customHeight="1" x14ac:dyDescent="0.25">
      <c r="A460" s="638"/>
      <c r="B460" s="657"/>
      <c r="C460" s="665" t="s">
        <v>214</v>
      </c>
      <c r="D460" s="54" t="s">
        <v>95</v>
      </c>
      <c r="E460" s="128"/>
      <c r="F460" s="126"/>
      <c r="G460" s="126"/>
      <c r="H460" s="126"/>
      <c r="I460" s="126"/>
      <c r="J460" s="126"/>
      <c r="K460" s="126"/>
      <c r="L460" s="126"/>
      <c r="M460" s="129"/>
      <c r="N460" s="129"/>
      <c r="O460" s="129">
        <v>1</v>
      </c>
      <c r="P460" s="129"/>
      <c r="Q460" s="129"/>
      <c r="R460" s="86"/>
      <c r="S460" s="135"/>
      <c r="T460" s="135"/>
      <c r="U460" s="135"/>
      <c r="V460" s="135"/>
      <c r="W460" s="135"/>
      <c r="X460" s="135"/>
      <c r="Y460" s="135"/>
      <c r="Z460" s="135"/>
      <c r="AA460" s="136"/>
      <c r="AB460" s="254">
        <v>1</v>
      </c>
      <c r="AC460" s="38"/>
      <c r="AD460" s="45"/>
      <c r="AE460" s="43"/>
      <c r="AF460" s="235" t="s">
        <v>397</v>
      </c>
      <c r="AG460" s="643" t="str">
        <f t="shared" ref="AG460" si="11">+C460</f>
        <v>CHAPINERO</v>
      </c>
      <c r="AH460" s="652">
        <v>88</v>
      </c>
      <c r="AI460" s="652" t="s">
        <v>225</v>
      </c>
      <c r="AJ460" s="652" t="s">
        <v>225</v>
      </c>
      <c r="AK460" s="652" t="s">
        <v>226</v>
      </c>
      <c r="AL460" s="635"/>
      <c r="AM460" s="635" t="s">
        <v>242</v>
      </c>
      <c r="AN460" s="635">
        <v>8185614</v>
      </c>
      <c r="AO460" s="635"/>
      <c r="AP460" s="627" t="s">
        <v>228</v>
      </c>
      <c r="AQ460" s="627" t="s">
        <v>228</v>
      </c>
      <c r="AR460" s="627" t="s">
        <v>228</v>
      </c>
      <c r="AS460" s="627" t="s">
        <v>228</v>
      </c>
      <c r="AT460" s="628">
        <v>8185614</v>
      </c>
      <c r="AU460" s="629"/>
    </row>
    <row r="461" spans="1:47" ht="45" customHeight="1" x14ac:dyDescent="0.25">
      <c r="A461" s="638"/>
      <c r="B461" s="657"/>
      <c r="C461" s="666"/>
      <c r="D461" s="55" t="s">
        <v>6</v>
      </c>
      <c r="E461" s="146"/>
      <c r="F461" s="137"/>
      <c r="G461" s="137"/>
      <c r="H461" s="137"/>
      <c r="I461" s="137"/>
      <c r="J461" s="137"/>
      <c r="K461" s="137"/>
      <c r="L461" s="137"/>
      <c r="M461" s="147"/>
      <c r="N461" s="148"/>
      <c r="O461" s="147">
        <v>12823849.800000001</v>
      </c>
      <c r="P461" s="147"/>
      <c r="Q461" s="147"/>
      <c r="R461" s="249"/>
      <c r="S461" s="140"/>
      <c r="T461" s="140"/>
      <c r="U461" s="140"/>
      <c r="V461" s="140"/>
      <c r="W461" s="140"/>
      <c r="X461" s="140"/>
      <c r="Y461" s="140"/>
      <c r="Z461" s="140"/>
      <c r="AA461" s="149"/>
      <c r="AB461" s="147">
        <v>53201900</v>
      </c>
      <c r="AC461" s="44"/>
      <c r="AD461" s="36"/>
      <c r="AE461" s="41"/>
      <c r="AF461" s="236"/>
      <c r="AG461" s="643"/>
      <c r="AH461" s="653"/>
      <c r="AI461" s="653"/>
      <c r="AJ461" s="653"/>
      <c r="AK461" s="653"/>
      <c r="AL461" s="635"/>
      <c r="AM461" s="635"/>
      <c r="AN461" s="635"/>
      <c r="AO461" s="635"/>
      <c r="AP461" s="627"/>
      <c r="AQ461" s="627"/>
      <c r="AR461" s="627"/>
      <c r="AS461" s="627"/>
      <c r="AT461" s="628"/>
      <c r="AU461" s="629"/>
    </row>
    <row r="462" spans="1:47" ht="45" customHeight="1" x14ac:dyDescent="0.25">
      <c r="A462" s="638"/>
      <c r="B462" s="657"/>
      <c r="C462" s="666"/>
      <c r="D462" s="57" t="s">
        <v>96</v>
      </c>
      <c r="E462" s="146"/>
      <c r="F462" s="137"/>
      <c r="G462" s="137"/>
      <c r="H462" s="137"/>
      <c r="I462" s="137"/>
      <c r="J462" s="137"/>
      <c r="K462" s="137"/>
      <c r="L462" s="137"/>
      <c r="M462" s="147"/>
      <c r="N462" s="148"/>
      <c r="O462" s="147"/>
      <c r="P462" s="147"/>
      <c r="Q462" s="147"/>
      <c r="R462" s="249"/>
      <c r="S462" s="140"/>
      <c r="T462" s="140"/>
      <c r="U462" s="140"/>
      <c r="V462" s="140"/>
      <c r="W462" s="140"/>
      <c r="X462" s="140"/>
      <c r="Y462" s="140"/>
      <c r="Z462" s="140"/>
      <c r="AA462" s="149"/>
      <c r="AB462" s="256"/>
      <c r="AC462" s="44"/>
      <c r="AD462" s="36"/>
      <c r="AE462" s="41"/>
      <c r="AF462" s="236"/>
      <c r="AG462" s="643"/>
      <c r="AH462" s="653"/>
      <c r="AI462" s="653"/>
      <c r="AJ462" s="653"/>
      <c r="AK462" s="653"/>
      <c r="AL462" s="635"/>
      <c r="AM462" s="635"/>
      <c r="AN462" s="635"/>
      <c r="AO462" s="635"/>
      <c r="AP462" s="627"/>
      <c r="AQ462" s="627"/>
      <c r="AR462" s="627"/>
      <c r="AS462" s="627"/>
      <c r="AT462" s="628"/>
      <c r="AU462" s="629"/>
    </row>
    <row r="463" spans="1:47" ht="45" customHeight="1" x14ac:dyDescent="0.25">
      <c r="A463" s="638"/>
      <c r="B463" s="657"/>
      <c r="C463" s="666"/>
      <c r="D463" s="55" t="s">
        <v>7</v>
      </c>
      <c r="E463" s="146"/>
      <c r="F463" s="137"/>
      <c r="G463" s="137"/>
      <c r="H463" s="137"/>
      <c r="I463" s="137"/>
      <c r="J463" s="137"/>
      <c r="K463" s="137"/>
      <c r="L463" s="137"/>
      <c r="M463" s="147"/>
      <c r="N463" s="148"/>
      <c r="O463" s="147"/>
      <c r="P463" s="147"/>
      <c r="Q463" s="147"/>
      <c r="R463" s="249"/>
      <c r="S463" s="140"/>
      <c r="T463" s="140"/>
      <c r="U463" s="140"/>
      <c r="V463" s="140"/>
      <c r="W463" s="140"/>
      <c r="X463" s="140"/>
      <c r="Y463" s="140"/>
      <c r="Z463" s="140"/>
      <c r="AA463" s="149"/>
      <c r="AB463" s="256"/>
      <c r="AC463" s="44"/>
      <c r="AD463" s="36"/>
      <c r="AE463" s="41"/>
      <c r="AF463" s="236"/>
      <c r="AG463" s="643"/>
      <c r="AH463" s="653"/>
      <c r="AI463" s="653"/>
      <c r="AJ463" s="653"/>
      <c r="AK463" s="653"/>
      <c r="AL463" s="635"/>
      <c r="AM463" s="635"/>
      <c r="AN463" s="635"/>
      <c r="AO463" s="635"/>
      <c r="AP463" s="627"/>
      <c r="AQ463" s="627"/>
      <c r="AR463" s="627"/>
      <c r="AS463" s="627"/>
      <c r="AT463" s="628"/>
      <c r="AU463" s="629"/>
    </row>
    <row r="464" spans="1:47" ht="45" customHeight="1" x14ac:dyDescent="0.25">
      <c r="A464" s="638"/>
      <c r="B464" s="657"/>
      <c r="C464" s="666"/>
      <c r="D464" s="57" t="s">
        <v>97</v>
      </c>
      <c r="E464" s="128"/>
      <c r="F464" s="126"/>
      <c r="G464" s="126"/>
      <c r="H464" s="126"/>
      <c r="I464" s="126"/>
      <c r="J464" s="126"/>
      <c r="K464" s="126"/>
      <c r="L464" s="126"/>
      <c r="M464" s="129"/>
      <c r="N464" s="129"/>
      <c r="O464" s="129">
        <v>1</v>
      </c>
      <c r="P464" s="129"/>
      <c r="Q464" s="129"/>
      <c r="R464" s="86"/>
      <c r="S464" s="86"/>
      <c r="T464" s="86"/>
      <c r="U464" s="86"/>
      <c r="V464" s="86"/>
      <c r="W464" s="86"/>
      <c r="X464" s="86"/>
      <c r="Y464" s="86"/>
      <c r="Z464" s="86"/>
      <c r="AA464" s="86"/>
      <c r="AB464" s="257">
        <v>1</v>
      </c>
      <c r="AC464" s="38"/>
      <c r="AD464" s="36"/>
      <c r="AE464" s="38"/>
      <c r="AF464" s="237"/>
      <c r="AG464" s="643"/>
      <c r="AH464" s="653"/>
      <c r="AI464" s="653"/>
      <c r="AJ464" s="653"/>
      <c r="AK464" s="653"/>
      <c r="AL464" s="635"/>
      <c r="AM464" s="635"/>
      <c r="AN464" s="635"/>
      <c r="AO464" s="635"/>
      <c r="AP464" s="627"/>
      <c r="AQ464" s="627"/>
      <c r="AR464" s="627"/>
      <c r="AS464" s="627"/>
      <c r="AT464" s="628"/>
      <c r="AU464" s="629"/>
    </row>
    <row r="465" spans="1:47" ht="45" customHeight="1" thickBot="1" x14ac:dyDescent="0.3">
      <c r="A465" s="638"/>
      <c r="B465" s="657"/>
      <c r="C465" s="667"/>
      <c r="D465" s="56" t="s">
        <v>100</v>
      </c>
      <c r="E465" s="150"/>
      <c r="F465" s="138"/>
      <c r="G465" s="138"/>
      <c r="H465" s="138"/>
      <c r="I465" s="138"/>
      <c r="J465" s="138"/>
      <c r="K465" s="138"/>
      <c r="L465" s="138"/>
      <c r="M465" s="151"/>
      <c r="N465" s="152"/>
      <c r="O465" s="129">
        <v>12823849.800000001</v>
      </c>
      <c r="P465" s="151"/>
      <c r="Q465" s="151"/>
      <c r="R465" s="135"/>
      <c r="S465" s="135"/>
      <c r="T465" s="135"/>
      <c r="U465" s="135"/>
      <c r="V465" s="135"/>
      <c r="W465" s="135"/>
      <c r="X465" s="135"/>
      <c r="Y465" s="135"/>
      <c r="Z465" s="135"/>
      <c r="AA465" s="136"/>
      <c r="AB465" s="257">
        <v>53201900</v>
      </c>
      <c r="AC465" s="44"/>
      <c r="AD465" s="36"/>
      <c r="AE465" s="43"/>
      <c r="AF465" s="235"/>
      <c r="AG465" s="643"/>
      <c r="AH465" s="634"/>
      <c r="AI465" s="634"/>
      <c r="AJ465" s="634"/>
      <c r="AK465" s="634"/>
      <c r="AL465" s="635"/>
      <c r="AM465" s="635"/>
      <c r="AN465" s="635"/>
      <c r="AO465" s="635"/>
      <c r="AP465" s="627"/>
      <c r="AQ465" s="627"/>
      <c r="AR465" s="627"/>
      <c r="AS465" s="627"/>
      <c r="AT465" s="628"/>
      <c r="AU465" s="629"/>
    </row>
    <row r="466" spans="1:47" ht="45" customHeight="1" x14ac:dyDescent="0.25">
      <c r="A466" s="638"/>
      <c r="B466" s="657"/>
      <c r="C466" s="654" t="s">
        <v>215</v>
      </c>
      <c r="D466" s="54" t="s">
        <v>95</v>
      </c>
      <c r="E466" s="128"/>
      <c r="F466" s="126"/>
      <c r="G466" s="126"/>
      <c r="H466" s="126"/>
      <c r="I466" s="126"/>
      <c r="J466" s="126"/>
      <c r="K466" s="126"/>
      <c r="L466" s="126"/>
      <c r="M466" s="129"/>
      <c r="N466" s="129"/>
      <c r="O466" s="129"/>
      <c r="P466" s="129"/>
      <c r="Q466" s="129"/>
      <c r="R466" s="86"/>
      <c r="S466" s="135"/>
      <c r="T466" s="135"/>
      <c r="U466" s="135"/>
      <c r="V466" s="135"/>
      <c r="W466" s="135"/>
      <c r="X466" s="135"/>
      <c r="Y466" s="135"/>
      <c r="Z466" s="135"/>
      <c r="AA466" s="136"/>
      <c r="AB466" s="254"/>
      <c r="AC466" s="38"/>
      <c r="AD466" s="45"/>
      <c r="AE466" s="43"/>
      <c r="AF466" s="235"/>
      <c r="AG466" s="643" t="str">
        <f t="shared" ref="AG466" si="12">+C466</f>
        <v>SANTA FE</v>
      </c>
      <c r="AH466" s="652" t="s">
        <v>225</v>
      </c>
      <c r="AI466" s="652" t="s">
        <v>225</v>
      </c>
      <c r="AJ466" s="652" t="s">
        <v>225</v>
      </c>
      <c r="AK466" s="652" t="s">
        <v>226</v>
      </c>
      <c r="AL466" s="635"/>
      <c r="AM466" s="635" t="s">
        <v>242</v>
      </c>
      <c r="AN466" s="635">
        <v>8185614</v>
      </c>
      <c r="AO466" s="635"/>
      <c r="AP466" s="627" t="s">
        <v>228</v>
      </c>
      <c r="AQ466" s="627" t="s">
        <v>228</v>
      </c>
      <c r="AR466" s="627" t="s">
        <v>228</v>
      </c>
      <c r="AS466" s="627" t="s">
        <v>228</v>
      </c>
      <c r="AT466" s="628">
        <v>8185614</v>
      </c>
      <c r="AU466" s="629"/>
    </row>
    <row r="467" spans="1:47" ht="45" customHeight="1" x14ac:dyDescent="0.25">
      <c r="A467" s="638"/>
      <c r="B467" s="657"/>
      <c r="C467" s="654"/>
      <c r="D467" s="55" t="s">
        <v>6</v>
      </c>
      <c r="E467" s="146"/>
      <c r="F467" s="137"/>
      <c r="G467" s="137"/>
      <c r="H467" s="137"/>
      <c r="I467" s="137"/>
      <c r="J467" s="137"/>
      <c r="K467" s="137"/>
      <c r="L467" s="137"/>
      <c r="M467" s="147"/>
      <c r="N467" s="148"/>
      <c r="O467" s="147"/>
      <c r="P467" s="147"/>
      <c r="Q467" s="147"/>
      <c r="R467" s="249"/>
      <c r="S467" s="140"/>
      <c r="T467" s="140"/>
      <c r="U467" s="140"/>
      <c r="V467" s="140"/>
      <c r="W467" s="140"/>
      <c r="X467" s="140"/>
      <c r="Y467" s="140"/>
      <c r="Z467" s="140"/>
      <c r="AA467" s="149"/>
      <c r="AB467" s="256"/>
      <c r="AC467" s="44"/>
      <c r="AD467" s="36"/>
      <c r="AE467" s="41"/>
      <c r="AF467" s="236"/>
      <c r="AG467" s="643"/>
      <c r="AH467" s="653"/>
      <c r="AI467" s="653"/>
      <c r="AJ467" s="653"/>
      <c r="AK467" s="653"/>
      <c r="AL467" s="635"/>
      <c r="AM467" s="635"/>
      <c r="AN467" s="635"/>
      <c r="AO467" s="635"/>
      <c r="AP467" s="627"/>
      <c r="AQ467" s="627"/>
      <c r="AR467" s="627"/>
      <c r="AS467" s="627"/>
      <c r="AT467" s="628"/>
      <c r="AU467" s="629"/>
    </row>
    <row r="468" spans="1:47" ht="45" customHeight="1" x14ac:dyDescent="0.25">
      <c r="A468" s="638"/>
      <c r="B468" s="657"/>
      <c r="C468" s="654"/>
      <c r="D468" s="57" t="s">
        <v>96</v>
      </c>
      <c r="E468" s="146"/>
      <c r="F468" s="137"/>
      <c r="G468" s="137"/>
      <c r="H468" s="137"/>
      <c r="I468" s="137"/>
      <c r="J468" s="137"/>
      <c r="K468" s="137"/>
      <c r="L468" s="137"/>
      <c r="M468" s="147"/>
      <c r="N468" s="148"/>
      <c r="O468" s="147"/>
      <c r="P468" s="147"/>
      <c r="Q468" s="147"/>
      <c r="R468" s="249"/>
      <c r="S468" s="140"/>
      <c r="T468" s="140"/>
      <c r="U468" s="140"/>
      <c r="V468" s="140"/>
      <c r="W468" s="140"/>
      <c r="X468" s="140"/>
      <c r="Y468" s="140"/>
      <c r="Z468" s="140"/>
      <c r="AA468" s="149"/>
      <c r="AB468" s="256"/>
      <c r="AC468" s="44"/>
      <c r="AD468" s="36"/>
      <c r="AE468" s="41"/>
      <c r="AF468" s="236"/>
      <c r="AG468" s="643"/>
      <c r="AH468" s="653"/>
      <c r="AI468" s="653"/>
      <c r="AJ468" s="653"/>
      <c r="AK468" s="653"/>
      <c r="AL468" s="635"/>
      <c r="AM468" s="635"/>
      <c r="AN468" s="635"/>
      <c r="AO468" s="635"/>
      <c r="AP468" s="627"/>
      <c r="AQ468" s="627"/>
      <c r="AR468" s="627"/>
      <c r="AS468" s="627"/>
      <c r="AT468" s="628"/>
      <c r="AU468" s="629"/>
    </row>
    <row r="469" spans="1:47" ht="45" customHeight="1" x14ac:dyDescent="0.25">
      <c r="A469" s="638"/>
      <c r="B469" s="657"/>
      <c r="C469" s="654"/>
      <c r="D469" s="55" t="s">
        <v>7</v>
      </c>
      <c r="E469" s="146"/>
      <c r="F469" s="137"/>
      <c r="G469" s="137"/>
      <c r="H469" s="137"/>
      <c r="I469" s="137"/>
      <c r="J469" s="137"/>
      <c r="K469" s="137"/>
      <c r="L469" s="137"/>
      <c r="M469" s="147"/>
      <c r="N469" s="148"/>
      <c r="O469" s="147"/>
      <c r="P469" s="147"/>
      <c r="Q469" s="147"/>
      <c r="R469" s="249"/>
      <c r="S469" s="140"/>
      <c r="T469" s="140"/>
      <c r="U469" s="140"/>
      <c r="V469" s="140"/>
      <c r="W469" s="140"/>
      <c r="X469" s="140"/>
      <c r="Y469" s="140"/>
      <c r="Z469" s="140"/>
      <c r="AA469" s="149"/>
      <c r="AB469" s="256"/>
      <c r="AC469" s="44"/>
      <c r="AD469" s="36"/>
      <c r="AE469" s="41"/>
      <c r="AF469" s="236"/>
      <c r="AG469" s="643"/>
      <c r="AH469" s="653"/>
      <c r="AI469" s="653"/>
      <c r="AJ469" s="653"/>
      <c r="AK469" s="653"/>
      <c r="AL469" s="635"/>
      <c r="AM469" s="635"/>
      <c r="AN469" s="635"/>
      <c r="AO469" s="635"/>
      <c r="AP469" s="627"/>
      <c r="AQ469" s="627"/>
      <c r="AR469" s="627"/>
      <c r="AS469" s="627"/>
      <c r="AT469" s="628"/>
      <c r="AU469" s="629"/>
    </row>
    <row r="470" spans="1:47" ht="45" customHeight="1" x14ac:dyDescent="0.25">
      <c r="A470" s="638"/>
      <c r="B470" s="657"/>
      <c r="C470" s="654"/>
      <c r="D470" s="57" t="s">
        <v>97</v>
      </c>
      <c r="E470" s="128"/>
      <c r="F470" s="126"/>
      <c r="G470" s="126"/>
      <c r="H470" s="126"/>
      <c r="I470" s="126"/>
      <c r="J470" s="126"/>
      <c r="K470" s="126"/>
      <c r="L470" s="126"/>
      <c r="M470" s="129"/>
      <c r="N470" s="129"/>
      <c r="O470" s="129"/>
      <c r="P470" s="129"/>
      <c r="Q470" s="129"/>
      <c r="R470" s="86"/>
      <c r="S470" s="86"/>
      <c r="T470" s="86"/>
      <c r="U470" s="86"/>
      <c r="V470" s="86"/>
      <c r="W470" s="86"/>
      <c r="X470" s="86"/>
      <c r="Y470" s="86"/>
      <c r="Z470" s="86"/>
      <c r="AA470" s="86"/>
      <c r="AB470" s="257"/>
      <c r="AC470" s="38"/>
      <c r="AD470" s="36"/>
      <c r="AE470" s="38"/>
      <c r="AF470" s="237"/>
      <c r="AG470" s="643"/>
      <c r="AH470" s="653"/>
      <c r="AI470" s="653"/>
      <c r="AJ470" s="653"/>
      <c r="AK470" s="653"/>
      <c r="AL470" s="635"/>
      <c r="AM470" s="635"/>
      <c r="AN470" s="635"/>
      <c r="AO470" s="635"/>
      <c r="AP470" s="627"/>
      <c r="AQ470" s="627"/>
      <c r="AR470" s="627"/>
      <c r="AS470" s="627"/>
      <c r="AT470" s="628"/>
      <c r="AU470" s="629"/>
    </row>
    <row r="471" spans="1:47" ht="45" customHeight="1" thickBot="1" x14ac:dyDescent="0.3">
      <c r="A471" s="638"/>
      <c r="B471" s="657"/>
      <c r="C471" s="654"/>
      <c r="D471" s="56" t="s">
        <v>100</v>
      </c>
      <c r="E471" s="150"/>
      <c r="F471" s="138"/>
      <c r="G471" s="138"/>
      <c r="H471" s="138"/>
      <c r="I471" s="138"/>
      <c r="J471" s="138"/>
      <c r="K471" s="138"/>
      <c r="L471" s="138"/>
      <c r="M471" s="151"/>
      <c r="N471" s="152"/>
      <c r="O471" s="151"/>
      <c r="P471" s="151"/>
      <c r="Q471" s="151"/>
      <c r="R471" s="135"/>
      <c r="S471" s="135"/>
      <c r="T471" s="135"/>
      <c r="U471" s="135"/>
      <c r="V471" s="135"/>
      <c r="W471" s="135"/>
      <c r="X471" s="135"/>
      <c r="Y471" s="135"/>
      <c r="Z471" s="135"/>
      <c r="AA471" s="136"/>
      <c r="AB471" s="254"/>
      <c r="AC471" s="44"/>
      <c r="AD471" s="36"/>
      <c r="AE471" s="43"/>
      <c r="AF471" s="235"/>
      <c r="AG471" s="643"/>
      <c r="AH471" s="634"/>
      <c r="AI471" s="634"/>
      <c r="AJ471" s="634"/>
      <c r="AK471" s="634"/>
      <c r="AL471" s="635"/>
      <c r="AM471" s="635"/>
      <c r="AN471" s="635"/>
      <c r="AO471" s="635"/>
      <c r="AP471" s="627"/>
      <c r="AQ471" s="627"/>
      <c r="AR471" s="627"/>
      <c r="AS471" s="627"/>
      <c r="AT471" s="628"/>
      <c r="AU471" s="629"/>
    </row>
    <row r="472" spans="1:47" ht="45" customHeight="1" x14ac:dyDescent="0.25">
      <c r="A472" s="638"/>
      <c r="B472" s="657"/>
      <c r="C472" s="665" t="s">
        <v>216</v>
      </c>
      <c r="D472" s="54" t="s">
        <v>95</v>
      </c>
      <c r="E472" s="128"/>
      <c r="F472" s="126"/>
      <c r="G472" s="126"/>
      <c r="H472" s="126"/>
      <c r="I472" s="126"/>
      <c r="J472" s="126"/>
      <c r="K472" s="126"/>
      <c r="L472" s="126"/>
      <c r="M472" s="129"/>
      <c r="N472" s="129"/>
      <c r="O472" s="129"/>
      <c r="P472" s="129"/>
      <c r="Q472" s="129"/>
      <c r="R472" s="86"/>
      <c r="S472" s="135"/>
      <c r="T472" s="135"/>
      <c r="U472" s="135"/>
      <c r="V472" s="135"/>
      <c r="W472" s="135"/>
      <c r="X472" s="135"/>
      <c r="Y472" s="135"/>
      <c r="Z472" s="135"/>
      <c r="AA472" s="136"/>
      <c r="AB472" s="254"/>
      <c r="AC472" s="38"/>
      <c r="AD472" s="45"/>
      <c r="AE472" s="43"/>
      <c r="AF472" s="235"/>
      <c r="AG472" s="643" t="str">
        <f t="shared" ref="AG472" si="13">+C472</f>
        <v>SAN CRISTOBAL</v>
      </c>
      <c r="AH472" s="652" t="s">
        <v>225</v>
      </c>
      <c r="AI472" s="652" t="s">
        <v>225</v>
      </c>
      <c r="AJ472" s="652" t="s">
        <v>225</v>
      </c>
      <c r="AK472" s="652" t="s">
        <v>226</v>
      </c>
      <c r="AL472" s="635"/>
      <c r="AM472" s="635" t="s">
        <v>242</v>
      </c>
      <c r="AN472" s="635">
        <v>8185614</v>
      </c>
      <c r="AO472" s="635"/>
      <c r="AP472" s="627" t="s">
        <v>228</v>
      </c>
      <c r="AQ472" s="627" t="s">
        <v>228</v>
      </c>
      <c r="AR472" s="627" t="s">
        <v>228</v>
      </c>
      <c r="AS472" s="627" t="s">
        <v>228</v>
      </c>
      <c r="AT472" s="628">
        <v>8185614</v>
      </c>
      <c r="AU472" s="629"/>
    </row>
    <row r="473" spans="1:47" ht="45" customHeight="1" x14ac:dyDescent="0.25">
      <c r="A473" s="638"/>
      <c r="B473" s="657"/>
      <c r="C473" s="666"/>
      <c r="D473" s="55" t="s">
        <v>6</v>
      </c>
      <c r="E473" s="146"/>
      <c r="F473" s="137"/>
      <c r="G473" s="137"/>
      <c r="H473" s="137"/>
      <c r="I473" s="137"/>
      <c r="J473" s="137"/>
      <c r="K473" s="137"/>
      <c r="L473" s="137"/>
      <c r="M473" s="147"/>
      <c r="N473" s="148"/>
      <c r="O473" s="147"/>
      <c r="P473" s="147"/>
      <c r="Q473" s="147"/>
      <c r="R473" s="249"/>
      <c r="S473" s="140"/>
      <c r="T473" s="140"/>
      <c r="U473" s="140"/>
      <c r="V473" s="140"/>
      <c r="W473" s="140"/>
      <c r="X473" s="140"/>
      <c r="Y473" s="140"/>
      <c r="Z473" s="140"/>
      <c r="AA473" s="149"/>
      <c r="AB473" s="256"/>
      <c r="AC473" s="44"/>
      <c r="AD473" s="36"/>
      <c r="AE473" s="41"/>
      <c r="AF473" s="236"/>
      <c r="AG473" s="643"/>
      <c r="AH473" s="653"/>
      <c r="AI473" s="653"/>
      <c r="AJ473" s="653"/>
      <c r="AK473" s="653"/>
      <c r="AL473" s="635"/>
      <c r="AM473" s="635"/>
      <c r="AN473" s="635"/>
      <c r="AO473" s="635"/>
      <c r="AP473" s="627"/>
      <c r="AQ473" s="627"/>
      <c r="AR473" s="627"/>
      <c r="AS473" s="627"/>
      <c r="AT473" s="628"/>
      <c r="AU473" s="629"/>
    </row>
    <row r="474" spans="1:47" ht="45" customHeight="1" x14ac:dyDescent="0.25">
      <c r="A474" s="638"/>
      <c r="B474" s="657"/>
      <c r="C474" s="666"/>
      <c r="D474" s="57" t="s">
        <v>96</v>
      </c>
      <c r="E474" s="146"/>
      <c r="F474" s="137"/>
      <c r="G474" s="137"/>
      <c r="H474" s="137"/>
      <c r="I474" s="137"/>
      <c r="J474" s="137"/>
      <c r="K474" s="137"/>
      <c r="L474" s="137"/>
      <c r="M474" s="147"/>
      <c r="N474" s="148"/>
      <c r="O474" s="147"/>
      <c r="P474" s="147"/>
      <c r="Q474" s="147"/>
      <c r="R474" s="249"/>
      <c r="S474" s="140"/>
      <c r="T474" s="140"/>
      <c r="U474" s="140"/>
      <c r="V474" s="140"/>
      <c r="W474" s="140"/>
      <c r="X474" s="140"/>
      <c r="Y474" s="140"/>
      <c r="Z474" s="140"/>
      <c r="AA474" s="149"/>
      <c r="AB474" s="256"/>
      <c r="AC474" s="44"/>
      <c r="AD474" s="36"/>
      <c r="AE474" s="41"/>
      <c r="AF474" s="236"/>
      <c r="AG474" s="643"/>
      <c r="AH474" s="653"/>
      <c r="AI474" s="653"/>
      <c r="AJ474" s="653"/>
      <c r="AK474" s="653"/>
      <c r="AL474" s="635"/>
      <c r="AM474" s="635"/>
      <c r="AN474" s="635"/>
      <c r="AO474" s="635"/>
      <c r="AP474" s="627"/>
      <c r="AQ474" s="627"/>
      <c r="AR474" s="627"/>
      <c r="AS474" s="627"/>
      <c r="AT474" s="628"/>
      <c r="AU474" s="629"/>
    </row>
    <row r="475" spans="1:47" ht="45" customHeight="1" x14ac:dyDescent="0.25">
      <c r="A475" s="638"/>
      <c r="B475" s="657"/>
      <c r="C475" s="666"/>
      <c r="D475" s="55" t="s">
        <v>7</v>
      </c>
      <c r="E475" s="146"/>
      <c r="F475" s="137"/>
      <c r="G475" s="137"/>
      <c r="H475" s="137"/>
      <c r="I475" s="137"/>
      <c r="J475" s="137"/>
      <c r="K475" s="137"/>
      <c r="L475" s="137"/>
      <c r="M475" s="147"/>
      <c r="N475" s="148"/>
      <c r="O475" s="147"/>
      <c r="P475" s="147"/>
      <c r="Q475" s="147"/>
      <c r="R475" s="249"/>
      <c r="S475" s="140"/>
      <c r="T475" s="140"/>
      <c r="U475" s="140"/>
      <c r="V475" s="140"/>
      <c r="W475" s="140"/>
      <c r="X475" s="140"/>
      <c r="Y475" s="140"/>
      <c r="Z475" s="140"/>
      <c r="AA475" s="149"/>
      <c r="AB475" s="256"/>
      <c r="AC475" s="44"/>
      <c r="AD475" s="36"/>
      <c r="AE475" s="41"/>
      <c r="AF475" s="236"/>
      <c r="AG475" s="643"/>
      <c r="AH475" s="653"/>
      <c r="AI475" s="653"/>
      <c r="AJ475" s="653"/>
      <c r="AK475" s="653"/>
      <c r="AL475" s="635"/>
      <c r="AM475" s="635"/>
      <c r="AN475" s="635"/>
      <c r="AO475" s="635"/>
      <c r="AP475" s="627"/>
      <c r="AQ475" s="627"/>
      <c r="AR475" s="627"/>
      <c r="AS475" s="627"/>
      <c r="AT475" s="628"/>
      <c r="AU475" s="629"/>
    </row>
    <row r="476" spans="1:47" ht="45" customHeight="1" x14ac:dyDescent="0.25">
      <c r="A476" s="638"/>
      <c r="B476" s="657"/>
      <c r="C476" s="666"/>
      <c r="D476" s="57" t="s">
        <v>97</v>
      </c>
      <c r="E476" s="128"/>
      <c r="F476" s="126"/>
      <c r="G476" s="126"/>
      <c r="H476" s="126"/>
      <c r="I476" s="126"/>
      <c r="J476" s="126"/>
      <c r="K476" s="126"/>
      <c r="L476" s="126"/>
      <c r="M476" s="129"/>
      <c r="N476" s="129"/>
      <c r="O476" s="129"/>
      <c r="P476" s="129"/>
      <c r="Q476" s="129"/>
      <c r="R476" s="86"/>
      <c r="S476" s="86"/>
      <c r="T476" s="86"/>
      <c r="U476" s="86"/>
      <c r="V476" s="86"/>
      <c r="W476" s="86"/>
      <c r="X476" s="86"/>
      <c r="Y476" s="86"/>
      <c r="Z476" s="86"/>
      <c r="AA476" s="86"/>
      <c r="AB476" s="257"/>
      <c r="AC476" s="38"/>
      <c r="AD476" s="36"/>
      <c r="AE476" s="38"/>
      <c r="AF476" s="237"/>
      <c r="AG476" s="643"/>
      <c r="AH476" s="653"/>
      <c r="AI476" s="653"/>
      <c r="AJ476" s="653"/>
      <c r="AK476" s="653"/>
      <c r="AL476" s="635"/>
      <c r="AM476" s="635"/>
      <c r="AN476" s="635"/>
      <c r="AO476" s="635"/>
      <c r="AP476" s="627"/>
      <c r="AQ476" s="627"/>
      <c r="AR476" s="627"/>
      <c r="AS476" s="627"/>
      <c r="AT476" s="628"/>
      <c r="AU476" s="629"/>
    </row>
    <row r="477" spans="1:47" ht="45" customHeight="1" thickBot="1" x14ac:dyDescent="0.3">
      <c r="A477" s="638"/>
      <c r="B477" s="657"/>
      <c r="C477" s="667"/>
      <c r="D477" s="56" t="s">
        <v>100</v>
      </c>
      <c r="E477" s="150"/>
      <c r="F477" s="138"/>
      <c r="G477" s="138"/>
      <c r="H477" s="138"/>
      <c r="I477" s="138"/>
      <c r="J477" s="138"/>
      <c r="K477" s="138"/>
      <c r="L477" s="138"/>
      <c r="M477" s="151"/>
      <c r="N477" s="152"/>
      <c r="O477" s="151"/>
      <c r="P477" s="151"/>
      <c r="Q477" s="151"/>
      <c r="R477" s="135"/>
      <c r="S477" s="135"/>
      <c r="T477" s="135"/>
      <c r="U477" s="135"/>
      <c r="V477" s="135"/>
      <c r="W477" s="135"/>
      <c r="X477" s="135"/>
      <c r="Y477" s="135"/>
      <c r="Z477" s="135"/>
      <c r="AA477" s="136"/>
      <c r="AB477" s="254"/>
      <c r="AC477" s="44"/>
      <c r="AD477" s="36"/>
      <c r="AE477" s="43"/>
      <c r="AF477" s="235"/>
      <c r="AG477" s="643"/>
      <c r="AH477" s="634"/>
      <c r="AI477" s="634"/>
      <c r="AJ477" s="634"/>
      <c r="AK477" s="634"/>
      <c r="AL477" s="635"/>
      <c r="AM477" s="635"/>
      <c r="AN477" s="635"/>
      <c r="AO477" s="635"/>
      <c r="AP477" s="627"/>
      <c r="AQ477" s="627"/>
      <c r="AR477" s="627"/>
      <c r="AS477" s="627"/>
      <c r="AT477" s="628"/>
      <c r="AU477" s="629"/>
    </row>
    <row r="478" spans="1:47" ht="45" customHeight="1" x14ac:dyDescent="0.25">
      <c r="A478" s="638"/>
      <c r="B478" s="657"/>
      <c r="C478" s="654" t="s">
        <v>204</v>
      </c>
      <c r="D478" s="54" t="s">
        <v>95</v>
      </c>
      <c r="E478" s="128"/>
      <c r="F478" s="126"/>
      <c r="G478" s="126"/>
      <c r="H478" s="126"/>
      <c r="I478" s="126"/>
      <c r="J478" s="126"/>
      <c r="K478" s="126"/>
      <c r="L478" s="126"/>
      <c r="M478" s="129"/>
      <c r="N478" s="129"/>
      <c r="O478" s="129"/>
      <c r="P478" s="129"/>
      <c r="Q478" s="129"/>
      <c r="R478" s="86"/>
      <c r="S478" s="135"/>
      <c r="T478" s="135"/>
      <c r="U478" s="135"/>
      <c r="V478" s="135"/>
      <c r="W478" s="135"/>
      <c r="X478" s="135"/>
      <c r="Y478" s="135"/>
      <c r="Z478" s="135"/>
      <c r="AA478" s="136"/>
      <c r="AB478" s="254"/>
      <c r="AC478" s="38"/>
      <c r="AD478" s="45"/>
      <c r="AE478" s="43"/>
      <c r="AF478" s="235"/>
      <c r="AG478" s="643" t="str">
        <f t="shared" ref="AG478" si="14">+C478</f>
        <v>USME</v>
      </c>
      <c r="AH478" s="652" t="s">
        <v>225</v>
      </c>
      <c r="AI478" s="652" t="s">
        <v>225</v>
      </c>
      <c r="AJ478" s="652" t="s">
        <v>225</v>
      </c>
      <c r="AK478" s="652" t="s">
        <v>226</v>
      </c>
      <c r="AL478" s="635"/>
      <c r="AM478" s="635" t="s">
        <v>242</v>
      </c>
      <c r="AN478" s="635">
        <v>8185614</v>
      </c>
      <c r="AO478" s="635"/>
      <c r="AP478" s="627" t="s">
        <v>228</v>
      </c>
      <c r="AQ478" s="627" t="s">
        <v>228</v>
      </c>
      <c r="AR478" s="627" t="s">
        <v>228</v>
      </c>
      <c r="AS478" s="627" t="s">
        <v>228</v>
      </c>
      <c r="AT478" s="628">
        <v>8185614</v>
      </c>
      <c r="AU478" s="629"/>
    </row>
    <row r="479" spans="1:47" ht="45" customHeight="1" x14ac:dyDescent="0.25">
      <c r="A479" s="638"/>
      <c r="B479" s="657"/>
      <c r="C479" s="654"/>
      <c r="D479" s="55" t="s">
        <v>6</v>
      </c>
      <c r="E479" s="146"/>
      <c r="F479" s="137"/>
      <c r="G479" s="137"/>
      <c r="H479" s="137"/>
      <c r="I479" s="137"/>
      <c r="J479" s="137"/>
      <c r="K479" s="137"/>
      <c r="L479" s="137"/>
      <c r="M479" s="147"/>
      <c r="N479" s="148"/>
      <c r="O479" s="147"/>
      <c r="P479" s="147"/>
      <c r="Q479" s="147"/>
      <c r="R479" s="249"/>
      <c r="S479" s="140"/>
      <c r="T479" s="140"/>
      <c r="U479" s="140"/>
      <c r="V479" s="140"/>
      <c r="W479" s="140"/>
      <c r="X479" s="140"/>
      <c r="Y479" s="140"/>
      <c r="Z479" s="140"/>
      <c r="AA479" s="149"/>
      <c r="AB479" s="256"/>
      <c r="AC479" s="44"/>
      <c r="AD479" s="36"/>
      <c r="AE479" s="41"/>
      <c r="AF479" s="236"/>
      <c r="AG479" s="643"/>
      <c r="AH479" s="653"/>
      <c r="AI479" s="653"/>
      <c r="AJ479" s="653"/>
      <c r="AK479" s="653"/>
      <c r="AL479" s="635"/>
      <c r="AM479" s="635"/>
      <c r="AN479" s="635"/>
      <c r="AO479" s="635"/>
      <c r="AP479" s="627"/>
      <c r="AQ479" s="627"/>
      <c r="AR479" s="627"/>
      <c r="AS479" s="627"/>
      <c r="AT479" s="628"/>
      <c r="AU479" s="629"/>
    </row>
    <row r="480" spans="1:47" ht="45" customHeight="1" x14ac:dyDescent="0.25">
      <c r="A480" s="638"/>
      <c r="B480" s="657"/>
      <c r="C480" s="654"/>
      <c r="D480" s="57" t="s">
        <v>96</v>
      </c>
      <c r="E480" s="146"/>
      <c r="F480" s="137"/>
      <c r="G480" s="137"/>
      <c r="H480" s="137"/>
      <c r="I480" s="137"/>
      <c r="J480" s="137"/>
      <c r="K480" s="137"/>
      <c r="L480" s="137"/>
      <c r="M480" s="147"/>
      <c r="N480" s="148"/>
      <c r="O480" s="147"/>
      <c r="P480" s="147"/>
      <c r="Q480" s="147"/>
      <c r="R480" s="249"/>
      <c r="S480" s="140"/>
      <c r="T480" s="140"/>
      <c r="U480" s="140"/>
      <c r="V480" s="140"/>
      <c r="W480" s="140"/>
      <c r="X480" s="140"/>
      <c r="Y480" s="140"/>
      <c r="Z480" s="140"/>
      <c r="AA480" s="149"/>
      <c r="AB480" s="256"/>
      <c r="AC480" s="44"/>
      <c r="AD480" s="36"/>
      <c r="AE480" s="41"/>
      <c r="AF480" s="236"/>
      <c r="AG480" s="643"/>
      <c r="AH480" s="653"/>
      <c r="AI480" s="653"/>
      <c r="AJ480" s="653"/>
      <c r="AK480" s="653"/>
      <c r="AL480" s="635"/>
      <c r="AM480" s="635"/>
      <c r="AN480" s="635"/>
      <c r="AO480" s="635"/>
      <c r="AP480" s="627"/>
      <c r="AQ480" s="627"/>
      <c r="AR480" s="627"/>
      <c r="AS480" s="627"/>
      <c r="AT480" s="628"/>
      <c r="AU480" s="629"/>
    </row>
    <row r="481" spans="1:47" ht="45" customHeight="1" x14ac:dyDescent="0.25">
      <c r="A481" s="638"/>
      <c r="B481" s="657"/>
      <c r="C481" s="654"/>
      <c r="D481" s="55" t="s">
        <v>7</v>
      </c>
      <c r="E481" s="146"/>
      <c r="F481" s="137"/>
      <c r="G481" s="137"/>
      <c r="H481" s="137"/>
      <c r="I481" s="137"/>
      <c r="J481" s="137"/>
      <c r="K481" s="137"/>
      <c r="L481" s="137"/>
      <c r="M481" s="147"/>
      <c r="N481" s="148"/>
      <c r="O481" s="147"/>
      <c r="P481" s="147"/>
      <c r="Q481" s="147"/>
      <c r="R481" s="249"/>
      <c r="S481" s="140"/>
      <c r="T481" s="140"/>
      <c r="U481" s="140"/>
      <c r="V481" s="140"/>
      <c r="W481" s="140"/>
      <c r="X481" s="140"/>
      <c r="Y481" s="140"/>
      <c r="Z481" s="140"/>
      <c r="AA481" s="149"/>
      <c r="AB481" s="256"/>
      <c r="AC481" s="44"/>
      <c r="AD481" s="36"/>
      <c r="AE481" s="41"/>
      <c r="AF481" s="236"/>
      <c r="AG481" s="643"/>
      <c r="AH481" s="653"/>
      <c r="AI481" s="653"/>
      <c r="AJ481" s="653"/>
      <c r="AK481" s="653"/>
      <c r="AL481" s="635"/>
      <c r="AM481" s="635"/>
      <c r="AN481" s="635"/>
      <c r="AO481" s="635"/>
      <c r="AP481" s="627"/>
      <c r="AQ481" s="627"/>
      <c r="AR481" s="627"/>
      <c r="AS481" s="627"/>
      <c r="AT481" s="628"/>
      <c r="AU481" s="629"/>
    </row>
    <row r="482" spans="1:47" ht="45" customHeight="1" x14ac:dyDescent="0.25">
      <c r="A482" s="638"/>
      <c r="B482" s="657"/>
      <c r="C482" s="654"/>
      <c r="D482" s="57" t="s">
        <v>97</v>
      </c>
      <c r="E482" s="128"/>
      <c r="F482" s="126"/>
      <c r="G482" s="126"/>
      <c r="H482" s="126"/>
      <c r="I482" s="126"/>
      <c r="J482" s="126"/>
      <c r="K482" s="126"/>
      <c r="L482" s="126"/>
      <c r="M482" s="129"/>
      <c r="N482" s="129"/>
      <c r="O482" s="129"/>
      <c r="P482" s="129"/>
      <c r="Q482" s="129"/>
      <c r="R482" s="86"/>
      <c r="S482" s="86"/>
      <c r="T482" s="86"/>
      <c r="U482" s="86"/>
      <c r="V482" s="86"/>
      <c r="W482" s="86"/>
      <c r="X482" s="86"/>
      <c r="Y482" s="86"/>
      <c r="Z482" s="86"/>
      <c r="AA482" s="86"/>
      <c r="AB482" s="257"/>
      <c r="AC482" s="38"/>
      <c r="AD482" s="36"/>
      <c r="AE482" s="38"/>
      <c r="AF482" s="237"/>
      <c r="AG482" s="643"/>
      <c r="AH482" s="653"/>
      <c r="AI482" s="653"/>
      <c r="AJ482" s="653"/>
      <c r="AK482" s="653"/>
      <c r="AL482" s="635"/>
      <c r="AM482" s="635"/>
      <c r="AN482" s="635"/>
      <c r="AO482" s="635"/>
      <c r="AP482" s="627"/>
      <c r="AQ482" s="627"/>
      <c r="AR482" s="627"/>
      <c r="AS482" s="627"/>
      <c r="AT482" s="628"/>
      <c r="AU482" s="629"/>
    </row>
    <row r="483" spans="1:47" ht="45" customHeight="1" thickBot="1" x14ac:dyDescent="0.3">
      <c r="A483" s="638"/>
      <c r="B483" s="657"/>
      <c r="C483" s="654"/>
      <c r="D483" s="56" t="s">
        <v>100</v>
      </c>
      <c r="E483" s="150"/>
      <c r="F483" s="138"/>
      <c r="G483" s="138"/>
      <c r="H483" s="138"/>
      <c r="I483" s="138"/>
      <c r="J483" s="138"/>
      <c r="K483" s="138"/>
      <c r="L483" s="138"/>
      <c r="M483" s="151"/>
      <c r="N483" s="152"/>
      <c r="O483" s="151"/>
      <c r="P483" s="151"/>
      <c r="Q483" s="151"/>
      <c r="R483" s="135"/>
      <c r="S483" s="135"/>
      <c r="T483" s="135"/>
      <c r="U483" s="135"/>
      <c r="V483" s="135"/>
      <c r="W483" s="135"/>
      <c r="X483" s="135"/>
      <c r="Y483" s="135"/>
      <c r="Z483" s="135"/>
      <c r="AA483" s="136"/>
      <c r="AB483" s="254"/>
      <c r="AC483" s="44"/>
      <c r="AD483" s="36"/>
      <c r="AE483" s="43"/>
      <c r="AF483" s="235"/>
      <c r="AG483" s="643"/>
      <c r="AH483" s="634"/>
      <c r="AI483" s="634"/>
      <c r="AJ483" s="634"/>
      <c r="AK483" s="634"/>
      <c r="AL483" s="635"/>
      <c r="AM483" s="635"/>
      <c r="AN483" s="635"/>
      <c r="AO483" s="635"/>
      <c r="AP483" s="627"/>
      <c r="AQ483" s="627"/>
      <c r="AR483" s="627"/>
      <c r="AS483" s="627"/>
      <c r="AT483" s="628"/>
      <c r="AU483" s="629"/>
    </row>
    <row r="484" spans="1:47" ht="45" customHeight="1" x14ac:dyDescent="0.25">
      <c r="A484" s="638"/>
      <c r="B484" s="657"/>
      <c r="C484" s="665" t="s">
        <v>212</v>
      </c>
      <c r="D484" s="54" t="s">
        <v>95</v>
      </c>
      <c r="E484" s="128"/>
      <c r="F484" s="126"/>
      <c r="G484" s="126"/>
      <c r="H484" s="126"/>
      <c r="I484" s="126"/>
      <c r="J484" s="126"/>
      <c r="K484" s="126"/>
      <c r="L484" s="126"/>
      <c r="M484" s="129"/>
      <c r="N484" s="129"/>
      <c r="O484" s="129"/>
      <c r="P484" s="129"/>
      <c r="Q484" s="129"/>
      <c r="R484" s="86"/>
      <c r="S484" s="135"/>
      <c r="T484" s="135"/>
      <c r="U484" s="135"/>
      <c r="V484" s="135"/>
      <c r="W484" s="135"/>
      <c r="X484" s="135"/>
      <c r="Y484" s="135"/>
      <c r="Z484" s="135"/>
      <c r="AA484" s="136"/>
      <c r="AB484" s="254"/>
      <c r="AC484" s="38"/>
      <c r="AD484" s="45"/>
      <c r="AE484" s="43"/>
      <c r="AF484" s="235"/>
      <c r="AG484" s="643" t="str">
        <f t="shared" ref="AG484" si="15">+C484</f>
        <v>TUNJUELITO</v>
      </c>
      <c r="AH484" s="652" t="s">
        <v>225</v>
      </c>
      <c r="AI484" s="652" t="s">
        <v>225</v>
      </c>
      <c r="AJ484" s="652" t="s">
        <v>225</v>
      </c>
      <c r="AK484" s="652" t="s">
        <v>226</v>
      </c>
      <c r="AL484" s="635"/>
      <c r="AM484" s="635" t="s">
        <v>242</v>
      </c>
      <c r="AN484" s="635">
        <v>8185614</v>
      </c>
      <c r="AO484" s="635"/>
      <c r="AP484" s="627" t="s">
        <v>228</v>
      </c>
      <c r="AQ484" s="627" t="s">
        <v>228</v>
      </c>
      <c r="AR484" s="627" t="s">
        <v>228</v>
      </c>
      <c r="AS484" s="627" t="s">
        <v>228</v>
      </c>
      <c r="AT484" s="628">
        <v>8185614</v>
      </c>
      <c r="AU484" s="629"/>
    </row>
    <row r="485" spans="1:47" ht="45" customHeight="1" x14ac:dyDescent="0.25">
      <c r="A485" s="638"/>
      <c r="B485" s="657"/>
      <c r="C485" s="666"/>
      <c r="D485" s="55" t="s">
        <v>6</v>
      </c>
      <c r="E485" s="146"/>
      <c r="F485" s="137"/>
      <c r="G485" s="137"/>
      <c r="H485" s="137"/>
      <c r="I485" s="137"/>
      <c r="J485" s="137"/>
      <c r="K485" s="137"/>
      <c r="L485" s="137"/>
      <c r="M485" s="147"/>
      <c r="N485" s="148"/>
      <c r="O485" s="147"/>
      <c r="P485" s="147"/>
      <c r="Q485" s="147"/>
      <c r="R485" s="249"/>
      <c r="S485" s="140"/>
      <c r="T485" s="140"/>
      <c r="U485" s="140"/>
      <c r="V485" s="140"/>
      <c r="W485" s="140"/>
      <c r="X485" s="140"/>
      <c r="Y485" s="140"/>
      <c r="Z485" s="140"/>
      <c r="AA485" s="149"/>
      <c r="AB485" s="256"/>
      <c r="AC485" s="44"/>
      <c r="AD485" s="36"/>
      <c r="AE485" s="41"/>
      <c r="AF485" s="236"/>
      <c r="AG485" s="643"/>
      <c r="AH485" s="653"/>
      <c r="AI485" s="653"/>
      <c r="AJ485" s="653"/>
      <c r="AK485" s="653"/>
      <c r="AL485" s="635"/>
      <c r="AM485" s="635"/>
      <c r="AN485" s="635"/>
      <c r="AO485" s="635"/>
      <c r="AP485" s="627"/>
      <c r="AQ485" s="627"/>
      <c r="AR485" s="627"/>
      <c r="AS485" s="627"/>
      <c r="AT485" s="628"/>
      <c r="AU485" s="629"/>
    </row>
    <row r="486" spans="1:47" ht="45" customHeight="1" x14ac:dyDescent="0.25">
      <c r="A486" s="638"/>
      <c r="B486" s="657"/>
      <c r="C486" s="666"/>
      <c r="D486" s="57" t="s">
        <v>96</v>
      </c>
      <c r="E486" s="146"/>
      <c r="F486" s="137"/>
      <c r="G486" s="137"/>
      <c r="H486" s="137"/>
      <c r="I486" s="137"/>
      <c r="J486" s="137"/>
      <c r="K486" s="137"/>
      <c r="L486" s="137"/>
      <c r="M486" s="147"/>
      <c r="N486" s="148"/>
      <c r="O486" s="147"/>
      <c r="P486" s="147"/>
      <c r="Q486" s="147"/>
      <c r="R486" s="249"/>
      <c r="S486" s="140"/>
      <c r="T486" s="140"/>
      <c r="U486" s="140"/>
      <c r="V486" s="140"/>
      <c r="W486" s="140"/>
      <c r="X486" s="140"/>
      <c r="Y486" s="140"/>
      <c r="Z486" s="140"/>
      <c r="AA486" s="149"/>
      <c r="AB486" s="256"/>
      <c r="AC486" s="44"/>
      <c r="AD486" s="36"/>
      <c r="AE486" s="41"/>
      <c r="AF486" s="236"/>
      <c r="AG486" s="643"/>
      <c r="AH486" s="653"/>
      <c r="AI486" s="653"/>
      <c r="AJ486" s="653"/>
      <c r="AK486" s="653"/>
      <c r="AL486" s="635"/>
      <c r="AM486" s="635"/>
      <c r="AN486" s="635"/>
      <c r="AO486" s="635"/>
      <c r="AP486" s="627"/>
      <c r="AQ486" s="627"/>
      <c r="AR486" s="627"/>
      <c r="AS486" s="627"/>
      <c r="AT486" s="628"/>
      <c r="AU486" s="629"/>
    </row>
    <row r="487" spans="1:47" ht="45" customHeight="1" x14ac:dyDescent="0.25">
      <c r="A487" s="638"/>
      <c r="B487" s="657"/>
      <c r="C487" s="666"/>
      <c r="D487" s="55" t="s">
        <v>7</v>
      </c>
      <c r="E487" s="146"/>
      <c r="F487" s="137"/>
      <c r="G487" s="137"/>
      <c r="H487" s="137"/>
      <c r="I487" s="137"/>
      <c r="J487" s="137"/>
      <c r="K487" s="137"/>
      <c r="L487" s="137"/>
      <c r="M487" s="147"/>
      <c r="N487" s="148"/>
      <c r="O487" s="147"/>
      <c r="P487" s="147"/>
      <c r="Q487" s="147"/>
      <c r="R487" s="249"/>
      <c r="S487" s="140"/>
      <c r="T487" s="140"/>
      <c r="U487" s="140"/>
      <c r="V487" s="140"/>
      <c r="W487" s="140"/>
      <c r="X487" s="140"/>
      <c r="Y487" s="140"/>
      <c r="Z487" s="140"/>
      <c r="AA487" s="149"/>
      <c r="AB487" s="256"/>
      <c r="AC487" s="44"/>
      <c r="AD487" s="36"/>
      <c r="AE487" s="41"/>
      <c r="AF487" s="236"/>
      <c r="AG487" s="643"/>
      <c r="AH487" s="653"/>
      <c r="AI487" s="653"/>
      <c r="AJ487" s="653"/>
      <c r="AK487" s="653"/>
      <c r="AL487" s="635"/>
      <c r="AM487" s="635"/>
      <c r="AN487" s="635"/>
      <c r="AO487" s="635"/>
      <c r="AP487" s="627"/>
      <c r="AQ487" s="627"/>
      <c r="AR487" s="627"/>
      <c r="AS487" s="627"/>
      <c r="AT487" s="628"/>
      <c r="AU487" s="629"/>
    </row>
    <row r="488" spans="1:47" ht="45" customHeight="1" x14ac:dyDescent="0.25">
      <c r="A488" s="638"/>
      <c r="B488" s="657"/>
      <c r="C488" s="666"/>
      <c r="D488" s="57" t="s">
        <v>97</v>
      </c>
      <c r="E488" s="128"/>
      <c r="F488" s="126"/>
      <c r="G488" s="126"/>
      <c r="H488" s="126"/>
      <c r="I488" s="126"/>
      <c r="J488" s="126"/>
      <c r="K488" s="126"/>
      <c r="L488" s="126"/>
      <c r="M488" s="129"/>
      <c r="N488" s="129"/>
      <c r="O488" s="129"/>
      <c r="P488" s="129"/>
      <c r="Q488" s="129"/>
      <c r="R488" s="86"/>
      <c r="S488" s="86"/>
      <c r="T488" s="86"/>
      <c r="U488" s="86"/>
      <c r="V488" s="86"/>
      <c r="W488" s="86"/>
      <c r="X488" s="86"/>
      <c r="Y488" s="86"/>
      <c r="Z488" s="86"/>
      <c r="AA488" s="86"/>
      <c r="AB488" s="257"/>
      <c r="AC488" s="38"/>
      <c r="AD488" s="36"/>
      <c r="AE488" s="38"/>
      <c r="AF488" s="237"/>
      <c r="AG488" s="643"/>
      <c r="AH488" s="653"/>
      <c r="AI488" s="653"/>
      <c r="AJ488" s="653"/>
      <c r="AK488" s="653"/>
      <c r="AL488" s="635"/>
      <c r="AM488" s="635"/>
      <c r="AN488" s="635"/>
      <c r="AO488" s="635"/>
      <c r="AP488" s="627"/>
      <c r="AQ488" s="627"/>
      <c r="AR488" s="627"/>
      <c r="AS488" s="627"/>
      <c r="AT488" s="628"/>
      <c r="AU488" s="629"/>
    </row>
    <row r="489" spans="1:47" ht="45" customHeight="1" thickBot="1" x14ac:dyDescent="0.3">
      <c r="A489" s="638"/>
      <c r="B489" s="657"/>
      <c r="C489" s="667"/>
      <c r="D489" s="56" t="s">
        <v>100</v>
      </c>
      <c r="E489" s="150"/>
      <c r="F489" s="138"/>
      <c r="G489" s="138"/>
      <c r="H489" s="138"/>
      <c r="I489" s="138"/>
      <c r="J489" s="138"/>
      <c r="K489" s="138"/>
      <c r="L489" s="138"/>
      <c r="M489" s="151"/>
      <c r="N489" s="152"/>
      <c r="O489" s="151"/>
      <c r="P489" s="151"/>
      <c r="Q489" s="151"/>
      <c r="R489" s="135"/>
      <c r="S489" s="135"/>
      <c r="T489" s="135"/>
      <c r="U489" s="135"/>
      <c r="V489" s="135"/>
      <c r="W489" s="135"/>
      <c r="X489" s="135"/>
      <c r="Y489" s="135"/>
      <c r="Z489" s="135"/>
      <c r="AA489" s="136"/>
      <c r="AB489" s="254"/>
      <c r="AC489" s="44"/>
      <c r="AD489" s="36"/>
      <c r="AE489" s="43"/>
      <c r="AF489" s="235"/>
      <c r="AG489" s="643"/>
      <c r="AH489" s="634"/>
      <c r="AI489" s="634"/>
      <c r="AJ489" s="634"/>
      <c r="AK489" s="634"/>
      <c r="AL489" s="635"/>
      <c r="AM489" s="635"/>
      <c r="AN489" s="635"/>
      <c r="AO489" s="635"/>
      <c r="AP489" s="627"/>
      <c r="AQ489" s="627"/>
      <c r="AR489" s="627"/>
      <c r="AS489" s="627"/>
      <c r="AT489" s="628"/>
      <c r="AU489" s="629"/>
    </row>
    <row r="490" spans="1:47" ht="45" customHeight="1" x14ac:dyDescent="0.25">
      <c r="A490" s="638"/>
      <c r="B490" s="657"/>
      <c r="C490" s="654" t="s">
        <v>217</v>
      </c>
      <c r="D490" s="54" t="s">
        <v>95</v>
      </c>
      <c r="E490" s="128"/>
      <c r="F490" s="126"/>
      <c r="G490" s="126"/>
      <c r="H490" s="126"/>
      <c r="I490" s="126"/>
      <c r="J490" s="126"/>
      <c r="K490" s="126"/>
      <c r="L490" s="126"/>
      <c r="M490" s="129"/>
      <c r="N490" s="129"/>
      <c r="O490" s="129"/>
      <c r="P490" s="129"/>
      <c r="Q490" s="129"/>
      <c r="R490" s="86"/>
      <c r="S490" s="135"/>
      <c r="T490" s="135"/>
      <c r="U490" s="135"/>
      <c r="V490" s="135"/>
      <c r="W490" s="135"/>
      <c r="X490" s="135"/>
      <c r="Y490" s="135"/>
      <c r="Z490" s="135"/>
      <c r="AA490" s="136"/>
      <c r="AB490" s="254"/>
      <c r="AC490" s="38"/>
      <c r="AD490" s="45"/>
      <c r="AE490" s="43"/>
      <c r="AF490" s="235"/>
      <c r="AG490" s="643" t="str">
        <f t="shared" ref="AG490" si="16">+C490</f>
        <v>BOSA</v>
      </c>
      <c r="AH490" s="652" t="s">
        <v>225</v>
      </c>
      <c r="AI490" s="652" t="s">
        <v>225</v>
      </c>
      <c r="AJ490" s="652" t="s">
        <v>225</v>
      </c>
      <c r="AK490" s="652" t="s">
        <v>226</v>
      </c>
      <c r="AL490" s="635"/>
      <c r="AM490" s="635" t="s">
        <v>242</v>
      </c>
      <c r="AN490" s="635">
        <v>8185614</v>
      </c>
      <c r="AO490" s="635"/>
      <c r="AP490" s="627" t="s">
        <v>228</v>
      </c>
      <c r="AQ490" s="627" t="s">
        <v>228</v>
      </c>
      <c r="AR490" s="627" t="s">
        <v>228</v>
      </c>
      <c r="AS490" s="627" t="s">
        <v>228</v>
      </c>
      <c r="AT490" s="628">
        <v>8185614</v>
      </c>
      <c r="AU490" s="629"/>
    </row>
    <row r="491" spans="1:47" ht="45" customHeight="1" x14ac:dyDescent="0.25">
      <c r="A491" s="638"/>
      <c r="B491" s="657"/>
      <c r="C491" s="654"/>
      <c r="D491" s="55" t="s">
        <v>6</v>
      </c>
      <c r="E491" s="146"/>
      <c r="F491" s="137"/>
      <c r="G491" s="137"/>
      <c r="H491" s="137"/>
      <c r="I491" s="137"/>
      <c r="J491" s="137"/>
      <c r="K491" s="137"/>
      <c r="L491" s="137"/>
      <c r="M491" s="147"/>
      <c r="N491" s="148"/>
      <c r="O491" s="147"/>
      <c r="P491" s="147"/>
      <c r="Q491" s="147"/>
      <c r="R491" s="249"/>
      <c r="S491" s="140"/>
      <c r="T491" s="140"/>
      <c r="U491" s="140"/>
      <c r="V491" s="140"/>
      <c r="W491" s="140"/>
      <c r="X491" s="140"/>
      <c r="Y491" s="140"/>
      <c r="Z491" s="140"/>
      <c r="AA491" s="149"/>
      <c r="AB491" s="256"/>
      <c r="AC491" s="44"/>
      <c r="AD491" s="36"/>
      <c r="AE491" s="41"/>
      <c r="AF491" s="236"/>
      <c r="AG491" s="643"/>
      <c r="AH491" s="653"/>
      <c r="AI491" s="653"/>
      <c r="AJ491" s="653"/>
      <c r="AK491" s="653"/>
      <c r="AL491" s="635"/>
      <c r="AM491" s="635"/>
      <c r="AN491" s="635"/>
      <c r="AO491" s="635"/>
      <c r="AP491" s="627"/>
      <c r="AQ491" s="627"/>
      <c r="AR491" s="627"/>
      <c r="AS491" s="627"/>
      <c r="AT491" s="628"/>
      <c r="AU491" s="629"/>
    </row>
    <row r="492" spans="1:47" ht="45" customHeight="1" x14ac:dyDescent="0.25">
      <c r="A492" s="638"/>
      <c r="B492" s="657"/>
      <c r="C492" s="654"/>
      <c r="D492" s="57" t="s">
        <v>96</v>
      </c>
      <c r="E492" s="146"/>
      <c r="F492" s="137"/>
      <c r="G492" s="137"/>
      <c r="H492" s="137"/>
      <c r="I492" s="137"/>
      <c r="J492" s="137"/>
      <c r="K492" s="137"/>
      <c r="L492" s="137"/>
      <c r="M492" s="147"/>
      <c r="N492" s="148"/>
      <c r="O492" s="147"/>
      <c r="P492" s="147"/>
      <c r="Q492" s="147"/>
      <c r="R492" s="249"/>
      <c r="S492" s="140"/>
      <c r="T492" s="140"/>
      <c r="U492" s="140"/>
      <c r="V492" s="140"/>
      <c r="W492" s="140"/>
      <c r="X492" s="140"/>
      <c r="Y492" s="140"/>
      <c r="Z492" s="140"/>
      <c r="AA492" s="149"/>
      <c r="AB492" s="256"/>
      <c r="AC492" s="44"/>
      <c r="AD492" s="36"/>
      <c r="AE492" s="41"/>
      <c r="AF492" s="236"/>
      <c r="AG492" s="643"/>
      <c r="AH492" s="653"/>
      <c r="AI492" s="653"/>
      <c r="AJ492" s="653"/>
      <c r="AK492" s="653"/>
      <c r="AL492" s="635"/>
      <c r="AM492" s="635"/>
      <c r="AN492" s="635"/>
      <c r="AO492" s="635"/>
      <c r="AP492" s="627"/>
      <c r="AQ492" s="627"/>
      <c r="AR492" s="627"/>
      <c r="AS492" s="627"/>
      <c r="AT492" s="628"/>
      <c r="AU492" s="629"/>
    </row>
    <row r="493" spans="1:47" ht="45" customHeight="1" x14ac:dyDescent="0.25">
      <c r="A493" s="638"/>
      <c r="B493" s="657"/>
      <c r="C493" s="654"/>
      <c r="D493" s="55" t="s">
        <v>7</v>
      </c>
      <c r="E493" s="146"/>
      <c r="F493" s="137"/>
      <c r="G493" s="137"/>
      <c r="H493" s="137"/>
      <c r="I493" s="137"/>
      <c r="J493" s="137"/>
      <c r="K493" s="137"/>
      <c r="L493" s="137"/>
      <c r="M493" s="147"/>
      <c r="N493" s="148"/>
      <c r="O493" s="147"/>
      <c r="P493" s="147"/>
      <c r="Q493" s="147"/>
      <c r="R493" s="249"/>
      <c r="S493" s="140"/>
      <c r="T493" s="140"/>
      <c r="U493" s="140"/>
      <c r="V493" s="140"/>
      <c r="W493" s="140"/>
      <c r="X493" s="140"/>
      <c r="Y493" s="140"/>
      <c r="Z493" s="140"/>
      <c r="AA493" s="149"/>
      <c r="AB493" s="256"/>
      <c r="AC493" s="44"/>
      <c r="AD493" s="36"/>
      <c r="AE493" s="41"/>
      <c r="AF493" s="236"/>
      <c r="AG493" s="643"/>
      <c r="AH493" s="653"/>
      <c r="AI493" s="653"/>
      <c r="AJ493" s="653"/>
      <c r="AK493" s="653"/>
      <c r="AL493" s="635"/>
      <c r="AM493" s="635"/>
      <c r="AN493" s="635"/>
      <c r="AO493" s="635"/>
      <c r="AP493" s="627"/>
      <c r="AQ493" s="627"/>
      <c r="AR493" s="627"/>
      <c r="AS493" s="627"/>
      <c r="AT493" s="628"/>
      <c r="AU493" s="629"/>
    </row>
    <row r="494" spans="1:47" ht="45" customHeight="1" x14ac:dyDescent="0.25">
      <c r="A494" s="638"/>
      <c r="B494" s="657"/>
      <c r="C494" s="654"/>
      <c r="D494" s="57" t="s">
        <v>97</v>
      </c>
      <c r="E494" s="128"/>
      <c r="F494" s="126"/>
      <c r="G494" s="126"/>
      <c r="H494" s="126"/>
      <c r="I494" s="126"/>
      <c r="J494" s="126"/>
      <c r="K494" s="126"/>
      <c r="L494" s="126"/>
      <c r="M494" s="129"/>
      <c r="N494" s="129"/>
      <c r="O494" s="129"/>
      <c r="P494" s="129"/>
      <c r="Q494" s="129"/>
      <c r="R494" s="86"/>
      <c r="S494" s="86"/>
      <c r="T494" s="86"/>
      <c r="U494" s="86"/>
      <c r="V494" s="86"/>
      <c r="W494" s="86"/>
      <c r="X494" s="86"/>
      <c r="Y494" s="86"/>
      <c r="Z494" s="86"/>
      <c r="AA494" s="86"/>
      <c r="AB494" s="257"/>
      <c r="AC494" s="38"/>
      <c r="AD494" s="36"/>
      <c r="AE494" s="38"/>
      <c r="AF494" s="237"/>
      <c r="AG494" s="643"/>
      <c r="AH494" s="653"/>
      <c r="AI494" s="653"/>
      <c r="AJ494" s="653"/>
      <c r="AK494" s="653"/>
      <c r="AL494" s="635"/>
      <c r="AM494" s="635"/>
      <c r="AN494" s="635"/>
      <c r="AO494" s="635"/>
      <c r="AP494" s="627"/>
      <c r="AQ494" s="627"/>
      <c r="AR494" s="627"/>
      <c r="AS494" s="627"/>
      <c r="AT494" s="628"/>
      <c r="AU494" s="629"/>
    </row>
    <row r="495" spans="1:47" ht="45" customHeight="1" thickBot="1" x14ac:dyDescent="0.3">
      <c r="A495" s="638"/>
      <c r="B495" s="657"/>
      <c r="C495" s="654"/>
      <c r="D495" s="56" t="s">
        <v>100</v>
      </c>
      <c r="E495" s="150"/>
      <c r="F495" s="138"/>
      <c r="G495" s="138"/>
      <c r="H495" s="138"/>
      <c r="I495" s="138"/>
      <c r="J495" s="138"/>
      <c r="K495" s="138"/>
      <c r="L495" s="138"/>
      <c r="M495" s="151"/>
      <c r="N495" s="152"/>
      <c r="O495" s="151"/>
      <c r="P495" s="151"/>
      <c r="Q495" s="151"/>
      <c r="R495" s="135"/>
      <c r="S495" s="135"/>
      <c r="T495" s="135"/>
      <c r="U495" s="135"/>
      <c r="V495" s="135"/>
      <c r="W495" s="135"/>
      <c r="X495" s="135"/>
      <c r="Y495" s="135"/>
      <c r="Z495" s="135"/>
      <c r="AA495" s="136"/>
      <c r="AB495" s="254"/>
      <c r="AC495" s="44"/>
      <c r="AD495" s="36"/>
      <c r="AE495" s="43"/>
      <c r="AF495" s="235"/>
      <c r="AG495" s="643"/>
      <c r="AH495" s="634"/>
      <c r="AI495" s="634"/>
      <c r="AJ495" s="634"/>
      <c r="AK495" s="634"/>
      <c r="AL495" s="635"/>
      <c r="AM495" s="635"/>
      <c r="AN495" s="635"/>
      <c r="AO495" s="635"/>
      <c r="AP495" s="627"/>
      <c r="AQ495" s="627"/>
      <c r="AR495" s="627"/>
      <c r="AS495" s="627"/>
      <c r="AT495" s="628"/>
      <c r="AU495" s="629"/>
    </row>
    <row r="496" spans="1:47" ht="45" customHeight="1" x14ac:dyDescent="0.25">
      <c r="A496" s="638"/>
      <c r="B496" s="657"/>
      <c r="C496" s="665" t="s">
        <v>207</v>
      </c>
      <c r="D496" s="54" t="s">
        <v>95</v>
      </c>
      <c r="E496" s="128"/>
      <c r="F496" s="126"/>
      <c r="G496" s="126"/>
      <c r="H496" s="126"/>
      <c r="I496" s="126"/>
      <c r="J496" s="126"/>
      <c r="K496" s="126"/>
      <c r="L496" s="126"/>
      <c r="M496" s="129"/>
      <c r="N496" s="129"/>
      <c r="O496" s="129"/>
      <c r="P496" s="129"/>
      <c r="Q496" s="129"/>
      <c r="R496" s="86"/>
      <c r="S496" s="135"/>
      <c r="T496" s="135"/>
      <c r="U496" s="135"/>
      <c r="V496" s="135"/>
      <c r="W496" s="135"/>
      <c r="X496" s="135"/>
      <c r="Y496" s="135"/>
      <c r="Z496" s="135"/>
      <c r="AA496" s="136"/>
      <c r="AB496" s="254"/>
      <c r="AC496" s="38"/>
      <c r="AD496" s="45"/>
      <c r="AE496" s="43"/>
      <c r="AF496" s="235"/>
      <c r="AG496" s="643" t="str">
        <f t="shared" ref="AG496" si="17">+C496</f>
        <v>KENNEDY</v>
      </c>
      <c r="AH496" s="652" t="s">
        <v>225</v>
      </c>
      <c r="AI496" s="652" t="s">
        <v>225</v>
      </c>
      <c r="AJ496" s="652" t="s">
        <v>225</v>
      </c>
      <c r="AK496" s="652" t="s">
        <v>226</v>
      </c>
      <c r="AL496" s="635"/>
      <c r="AM496" s="635" t="s">
        <v>242</v>
      </c>
      <c r="AN496" s="635">
        <v>8185614</v>
      </c>
      <c r="AO496" s="635"/>
      <c r="AP496" s="627" t="s">
        <v>228</v>
      </c>
      <c r="AQ496" s="627" t="s">
        <v>228</v>
      </c>
      <c r="AR496" s="627" t="s">
        <v>228</v>
      </c>
      <c r="AS496" s="627" t="s">
        <v>228</v>
      </c>
      <c r="AT496" s="628">
        <v>8185614</v>
      </c>
      <c r="AU496" s="629"/>
    </row>
    <row r="497" spans="1:47" ht="45" customHeight="1" x14ac:dyDescent="0.25">
      <c r="A497" s="638"/>
      <c r="B497" s="657"/>
      <c r="C497" s="666"/>
      <c r="D497" s="55" t="s">
        <v>6</v>
      </c>
      <c r="E497" s="146"/>
      <c r="F497" s="137"/>
      <c r="G497" s="137"/>
      <c r="H497" s="137"/>
      <c r="I497" s="137"/>
      <c r="J497" s="137"/>
      <c r="K497" s="137"/>
      <c r="L497" s="137"/>
      <c r="M497" s="147"/>
      <c r="N497" s="148"/>
      <c r="O497" s="147"/>
      <c r="P497" s="147"/>
      <c r="Q497" s="147"/>
      <c r="R497" s="249"/>
      <c r="S497" s="140"/>
      <c r="T497" s="140"/>
      <c r="U497" s="140"/>
      <c r="V497" s="140"/>
      <c r="W497" s="140"/>
      <c r="X497" s="140"/>
      <c r="Y497" s="140"/>
      <c r="Z497" s="140"/>
      <c r="AA497" s="149"/>
      <c r="AB497" s="256"/>
      <c r="AC497" s="44"/>
      <c r="AD497" s="36"/>
      <c r="AE497" s="41"/>
      <c r="AF497" s="236"/>
      <c r="AG497" s="643"/>
      <c r="AH497" s="653"/>
      <c r="AI497" s="653"/>
      <c r="AJ497" s="653"/>
      <c r="AK497" s="653"/>
      <c r="AL497" s="635"/>
      <c r="AM497" s="635"/>
      <c r="AN497" s="635"/>
      <c r="AO497" s="635"/>
      <c r="AP497" s="627"/>
      <c r="AQ497" s="627"/>
      <c r="AR497" s="627"/>
      <c r="AS497" s="627"/>
      <c r="AT497" s="628"/>
      <c r="AU497" s="629"/>
    </row>
    <row r="498" spans="1:47" ht="45" customHeight="1" x14ac:dyDescent="0.25">
      <c r="A498" s="638"/>
      <c r="B498" s="657"/>
      <c r="C498" s="666"/>
      <c r="D498" s="57" t="s">
        <v>96</v>
      </c>
      <c r="E498" s="146"/>
      <c r="F498" s="137"/>
      <c r="G498" s="137"/>
      <c r="H498" s="137"/>
      <c r="I498" s="137"/>
      <c r="J498" s="137"/>
      <c r="K498" s="137"/>
      <c r="L498" s="137"/>
      <c r="M498" s="147"/>
      <c r="N498" s="148"/>
      <c r="O498" s="147"/>
      <c r="P498" s="147"/>
      <c r="Q498" s="147"/>
      <c r="R498" s="249"/>
      <c r="S498" s="140"/>
      <c r="T498" s="140"/>
      <c r="U498" s="140"/>
      <c r="V498" s="140"/>
      <c r="W498" s="140"/>
      <c r="X498" s="140"/>
      <c r="Y498" s="140"/>
      <c r="Z498" s="140"/>
      <c r="AA498" s="149"/>
      <c r="AB498" s="256"/>
      <c r="AC498" s="44"/>
      <c r="AD498" s="36"/>
      <c r="AE498" s="41"/>
      <c r="AF498" s="236"/>
      <c r="AG498" s="643"/>
      <c r="AH498" s="653"/>
      <c r="AI498" s="653"/>
      <c r="AJ498" s="653"/>
      <c r="AK498" s="653"/>
      <c r="AL498" s="635"/>
      <c r="AM498" s="635"/>
      <c r="AN498" s="635"/>
      <c r="AO498" s="635"/>
      <c r="AP498" s="627"/>
      <c r="AQ498" s="627"/>
      <c r="AR498" s="627"/>
      <c r="AS498" s="627"/>
      <c r="AT498" s="628"/>
      <c r="AU498" s="629"/>
    </row>
    <row r="499" spans="1:47" ht="45" customHeight="1" x14ac:dyDescent="0.25">
      <c r="A499" s="638"/>
      <c r="B499" s="657"/>
      <c r="C499" s="666"/>
      <c r="D499" s="55" t="s">
        <v>7</v>
      </c>
      <c r="E499" s="146"/>
      <c r="F499" s="137"/>
      <c r="G499" s="137"/>
      <c r="H499" s="137"/>
      <c r="I499" s="137"/>
      <c r="J499" s="137"/>
      <c r="K499" s="137"/>
      <c r="L499" s="137"/>
      <c r="M499" s="147"/>
      <c r="N499" s="148"/>
      <c r="O499" s="147"/>
      <c r="P499" s="147"/>
      <c r="Q499" s="147"/>
      <c r="R499" s="249"/>
      <c r="S499" s="140"/>
      <c r="T499" s="140"/>
      <c r="U499" s="140"/>
      <c r="V499" s="140"/>
      <c r="W499" s="140"/>
      <c r="X499" s="140"/>
      <c r="Y499" s="140"/>
      <c r="Z499" s="140"/>
      <c r="AA499" s="149"/>
      <c r="AB499" s="256"/>
      <c r="AC499" s="44"/>
      <c r="AD499" s="36"/>
      <c r="AE499" s="41"/>
      <c r="AF499" s="236"/>
      <c r="AG499" s="643"/>
      <c r="AH499" s="653"/>
      <c r="AI499" s="653"/>
      <c r="AJ499" s="653"/>
      <c r="AK499" s="653"/>
      <c r="AL499" s="635"/>
      <c r="AM499" s="635"/>
      <c r="AN499" s="635"/>
      <c r="AO499" s="635"/>
      <c r="AP499" s="627"/>
      <c r="AQ499" s="627"/>
      <c r="AR499" s="627"/>
      <c r="AS499" s="627"/>
      <c r="AT499" s="628"/>
      <c r="AU499" s="629"/>
    </row>
    <row r="500" spans="1:47" ht="45" customHeight="1" x14ac:dyDescent="0.25">
      <c r="A500" s="638"/>
      <c r="B500" s="657"/>
      <c r="C500" s="666"/>
      <c r="D500" s="57" t="s">
        <v>97</v>
      </c>
      <c r="E500" s="128"/>
      <c r="F500" s="126"/>
      <c r="G500" s="126"/>
      <c r="H500" s="126"/>
      <c r="I500" s="126"/>
      <c r="J500" s="126"/>
      <c r="K500" s="126"/>
      <c r="L500" s="126"/>
      <c r="M500" s="129"/>
      <c r="N500" s="129"/>
      <c r="O500" s="129"/>
      <c r="P500" s="129"/>
      <c r="Q500" s="129"/>
      <c r="R500" s="86"/>
      <c r="S500" s="86"/>
      <c r="T500" s="86"/>
      <c r="U500" s="86"/>
      <c r="V500" s="86"/>
      <c r="W500" s="86"/>
      <c r="X500" s="86"/>
      <c r="Y500" s="86"/>
      <c r="Z500" s="86"/>
      <c r="AA500" s="86"/>
      <c r="AB500" s="257"/>
      <c r="AC500" s="38"/>
      <c r="AD500" s="36"/>
      <c r="AE500" s="38"/>
      <c r="AF500" s="237"/>
      <c r="AG500" s="643"/>
      <c r="AH500" s="653"/>
      <c r="AI500" s="653"/>
      <c r="AJ500" s="653"/>
      <c r="AK500" s="653"/>
      <c r="AL500" s="635"/>
      <c r="AM500" s="635"/>
      <c r="AN500" s="635"/>
      <c r="AO500" s="635"/>
      <c r="AP500" s="627"/>
      <c r="AQ500" s="627"/>
      <c r="AR500" s="627"/>
      <c r="AS500" s="627"/>
      <c r="AT500" s="628"/>
      <c r="AU500" s="629"/>
    </row>
    <row r="501" spans="1:47" ht="45" customHeight="1" thickBot="1" x14ac:dyDescent="0.3">
      <c r="A501" s="638"/>
      <c r="B501" s="657"/>
      <c r="C501" s="667"/>
      <c r="D501" s="56" t="s">
        <v>100</v>
      </c>
      <c r="E501" s="150"/>
      <c r="F501" s="138"/>
      <c r="G501" s="138"/>
      <c r="H501" s="138"/>
      <c r="I501" s="138"/>
      <c r="J501" s="138"/>
      <c r="K501" s="138"/>
      <c r="L501" s="138"/>
      <c r="M501" s="151"/>
      <c r="N501" s="152"/>
      <c r="O501" s="151"/>
      <c r="P501" s="151"/>
      <c r="Q501" s="151"/>
      <c r="R501" s="135"/>
      <c r="S501" s="135"/>
      <c r="T501" s="135"/>
      <c r="U501" s="135"/>
      <c r="V501" s="135"/>
      <c r="W501" s="135"/>
      <c r="X501" s="135"/>
      <c r="Y501" s="135"/>
      <c r="Z501" s="135"/>
      <c r="AA501" s="136"/>
      <c r="AB501" s="254"/>
      <c r="AC501" s="44"/>
      <c r="AD501" s="36"/>
      <c r="AE501" s="43"/>
      <c r="AF501" s="235"/>
      <c r="AG501" s="643"/>
      <c r="AH501" s="634"/>
      <c r="AI501" s="634"/>
      <c r="AJ501" s="634"/>
      <c r="AK501" s="634"/>
      <c r="AL501" s="635"/>
      <c r="AM501" s="635"/>
      <c r="AN501" s="635"/>
      <c r="AO501" s="635"/>
      <c r="AP501" s="627"/>
      <c r="AQ501" s="627"/>
      <c r="AR501" s="627"/>
      <c r="AS501" s="627"/>
      <c r="AT501" s="628"/>
      <c r="AU501" s="629"/>
    </row>
    <row r="502" spans="1:47" ht="45" customHeight="1" x14ac:dyDescent="0.25">
      <c r="A502" s="638"/>
      <c r="B502" s="657"/>
      <c r="C502" s="654" t="s">
        <v>208</v>
      </c>
      <c r="D502" s="54" t="s">
        <v>95</v>
      </c>
      <c r="E502" s="128"/>
      <c r="F502" s="126"/>
      <c r="G502" s="126"/>
      <c r="H502" s="126"/>
      <c r="I502" s="126"/>
      <c r="J502" s="126"/>
      <c r="K502" s="126"/>
      <c r="L502" s="126"/>
      <c r="M502" s="129"/>
      <c r="N502" s="129"/>
      <c r="O502" s="129">
        <v>5</v>
      </c>
      <c r="P502" s="129"/>
      <c r="Q502" s="129"/>
      <c r="R502" s="86"/>
      <c r="S502" s="135"/>
      <c r="T502" s="135"/>
      <c r="U502" s="135"/>
      <c r="V502" s="135"/>
      <c r="W502" s="135"/>
      <c r="X502" s="135"/>
      <c r="Y502" s="135"/>
      <c r="Z502" s="135"/>
      <c r="AA502" s="136"/>
      <c r="AB502" s="254">
        <v>5</v>
      </c>
      <c r="AC502" s="38"/>
      <c r="AD502" s="45"/>
      <c r="AE502" s="43"/>
      <c r="AF502" s="235" t="s">
        <v>398</v>
      </c>
      <c r="AG502" s="643" t="str">
        <f t="shared" ref="AG502" si="18">+C502</f>
        <v>FONTIBON</v>
      </c>
      <c r="AH502" s="652" t="s">
        <v>468</v>
      </c>
      <c r="AI502" s="652" t="s">
        <v>225</v>
      </c>
      <c r="AJ502" s="652" t="s">
        <v>225</v>
      </c>
      <c r="AK502" s="652" t="s">
        <v>226</v>
      </c>
      <c r="AL502" s="635"/>
      <c r="AM502" s="635" t="s">
        <v>242</v>
      </c>
      <c r="AN502" s="635">
        <v>8185614</v>
      </c>
      <c r="AO502" s="635"/>
      <c r="AP502" s="627" t="s">
        <v>228</v>
      </c>
      <c r="AQ502" s="627" t="s">
        <v>228</v>
      </c>
      <c r="AR502" s="627" t="s">
        <v>228</v>
      </c>
      <c r="AS502" s="627" t="s">
        <v>228</v>
      </c>
      <c r="AT502" s="628">
        <v>8185614</v>
      </c>
      <c r="AU502" s="629"/>
    </row>
    <row r="503" spans="1:47" ht="45" customHeight="1" x14ac:dyDescent="0.25">
      <c r="A503" s="638"/>
      <c r="B503" s="657"/>
      <c r="C503" s="654"/>
      <c r="D503" s="55" t="s">
        <v>6</v>
      </c>
      <c r="E503" s="146"/>
      <c r="F503" s="137"/>
      <c r="G503" s="137"/>
      <c r="H503" s="137"/>
      <c r="I503" s="137"/>
      <c r="J503" s="137"/>
      <c r="K503" s="137"/>
      <c r="L503" s="137"/>
      <c r="M503" s="147"/>
      <c r="N503" s="148"/>
      <c r="O503" s="147">
        <v>64119249</v>
      </c>
      <c r="P503" s="147"/>
      <c r="Q503" s="147"/>
      <c r="R503" s="249"/>
      <c r="S503" s="140"/>
      <c r="T503" s="140"/>
      <c r="U503" s="140"/>
      <c r="V503" s="140"/>
      <c r="W503" s="140"/>
      <c r="X503" s="140"/>
      <c r="Y503" s="140"/>
      <c r="Z503" s="140"/>
      <c r="AA503" s="149"/>
      <c r="AB503" s="147">
        <v>266009500</v>
      </c>
      <c r="AC503" s="44"/>
      <c r="AD503" s="36"/>
      <c r="AE503" s="41"/>
      <c r="AF503" s="236"/>
      <c r="AG503" s="643"/>
      <c r="AH503" s="653"/>
      <c r="AI503" s="653"/>
      <c r="AJ503" s="653"/>
      <c r="AK503" s="653"/>
      <c r="AL503" s="635"/>
      <c r="AM503" s="635"/>
      <c r="AN503" s="635"/>
      <c r="AO503" s="635"/>
      <c r="AP503" s="627"/>
      <c r="AQ503" s="627"/>
      <c r="AR503" s="627"/>
      <c r="AS503" s="627"/>
      <c r="AT503" s="628"/>
      <c r="AU503" s="629"/>
    </row>
    <row r="504" spans="1:47" ht="45" customHeight="1" x14ac:dyDescent="0.25">
      <c r="A504" s="638"/>
      <c r="B504" s="657"/>
      <c r="C504" s="654"/>
      <c r="D504" s="57" t="s">
        <v>96</v>
      </c>
      <c r="E504" s="146"/>
      <c r="F504" s="137"/>
      <c r="G504" s="137"/>
      <c r="H504" s="137"/>
      <c r="I504" s="137"/>
      <c r="J504" s="137"/>
      <c r="K504" s="137"/>
      <c r="L504" s="137"/>
      <c r="M504" s="147"/>
      <c r="N504" s="148"/>
      <c r="O504" s="147"/>
      <c r="P504" s="147"/>
      <c r="Q504" s="147"/>
      <c r="R504" s="249"/>
      <c r="S504" s="140"/>
      <c r="T504" s="140"/>
      <c r="U504" s="140"/>
      <c r="V504" s="140"/>
      <c r="W504" s="140"/>
      <c r="X504" s="140"/>
      <c r="Y504" s="140"/>
      <c r="Z504" s="140"/>
      <c r="AA504" s="149"/>
      <c r="AB504" s="256"/>
      <c r="AC504" s="44"/>
      <c r="AD504" s="36"/>
      <c r="AE504" s="41"/>
      <c r="AF504" s="236"/>
      <c r="AG504" s="643"/>
      <c r="AH504" s="653"/>
      <c r="AI504" s="653"/>
      <c r="AJ504" s="653"/>
      <c r="AK504" s="653"/>
      <c r="AL504" s="635"/>
      <c r="AM504" s="635"/>
      <c r="AN504" s="635"/>
      <c r="AO504" s="635"/>
      <c r="AP504" s="627"/>
      <c r="AQ504" s="627"/>
      <c r="AR504" s="627"/>
      <c r="AS504" s="627"/>
      <c r="AT504" s="628"/>
      <c r="AU504" s="629"/>
    </row>
    <row r="505" spans="1:47" ht="45" customHeight="1" x14ac:dyDescent="0.25">
      <c r="A505" s="638"/>
      <c r="B505" s="657"/>
      <c r="C505" s="654"/>
      <c r="D505" s="55" t="s">
        <v>7</v>
      </c>
      <c r="E505" s="146"/>
      <c r="F505" s="137"/>
      <c r="G505" s="137"/>
      <c r="H505" s="137"/>
      <c r="I505" s="137"/>
      <c r="J505" s="137"/>
      <c r="K505" s="137"/>
      <c r="L505" s="137"/>
      <c r="M505" s="147"/>
      <c r="N505" s="148"/>
      <c r="O505" s="147"/>
      <c r="P505" s="147"/>
      <c r="Q505" s="147"/>
      <c r="R505" s="249"/>
      <c r="S505" s="140"/>
      <c r="T505" s="140"/>
      <c r="U505" s="140"/>
      <c r="V505" s="140"/>
      <c r="W505" s="140"/>
      <c r="X505" s="140"/>
      <c r="Y505" s="140"/>
      <c r="Z505" s="140"/>
      <c r="AA505" s="149"/>
      <c r="AB505" s="256"/>
      <c r="AC505" s="44"/>
      <c r="AD505" s="36"/>
      <c r="AE505" s="41"/>
      <c r="AF505" s="236"/>
      <c r="AG505" s="643"/>
      <c r="AH505" s="653"/>
      <c r="AI505" s="653"/>
      <c r="AJ505" s="653"/>
      <c r="AK505" s="653"/>
      <c r="AL505" s="635"/>
      <c r="AM505" s="635"/>
      <c r="AN505" s="635"/>
      <c r="AO505" s="635"/>
      <c r="AP505" s="627"/>
      <c r="AQ505" s="627"/>
      <c r="AR505" s="627"/>
      <c r="AS505" s="627"/>
      <c r="AT505" s="628"/>
      <c r="AU505" s="629"/>
    </row>
    <row r="506" spans="1:47" ht="45" customHeight="1" x14ac:dyDescent="0.25">
      <c r="A506" s="638"/>
      <c r="B506" s="657"/>
      <c r="C506" s="654"/>
      <c r="D506" s="57" t="s">
        <v>97</v>
      </c>
      <c r="E506" s="128"/>
      <c r="F506" s="126"/>
      <c r="G506" s="126"/>
      <c r="H506" s="126"/>
      <c r="I506" s="126"/>
      <c r="J506" s="126"/>
      <c r="K506" s="126"/>
      <c r="L506" s="126"/>
      <c r="M506" s="129"/>
      <c r="N506" s="129"/>
      <c r="O506" s="129">
        <v>5</v>
      </c>
      <c r="P506" s="129"/>
      <c r="Q506" s="129"/>
      <c r="R506" s="86"/>
      <c r="S506" s="86"/>
      <c r="T506" s="86"/>
      <c r="U506" s="86"/>
      <c r="V506" s="86"/>
      <c r="W506" s="86"/>
      <c r="X506" s="86"/>
      <c r="Y506" s="86"/>
      <c r="Z506" s="86"/>
      <c r="AA506" s="86"/>
      <c r="AB506" s="257">
        <v>5</v>
      </c>
      <c r="AC506" s="38"/>
      <c r="AD506" s="36"/>
      <c r="AE506" s="38"/>
      <c r="AF506" s="237"/>
      <c r="AG506" s="643"/>
      <c r="AH506" s="653"/>
      <c r="AI506" s="653"/>
      <c r="AJ506" s="653"/>
      <c r="AK506" s="653"/>
      <c r="AL506" s="635"/>
      <c r="AM506" s="635"/>
      <c r="AN506" s="635"/>
      <c r="AO506" s="635"/>
      <c r="AP506" s="627"/>
      <c r="AQ506" s="627"/>
      <c r="AR506" s="627"/>
      <c r="AS506" s="627"/>
      <c r="AT506" s="628"/>
      <c r="AU506" s="629"/>
    </row>
    <row r="507" spans="1:47" ht="45" customHeight="1" thickBot="1" x14ac:dyDescent="0.3">
      <c r="A507" s="638"/>
      <c r="B507" s="657"/>
      <c r="C507" s="654"/>
      <c r="D507" s="56" t="s">
        <v>100</v>
      </c>
      <c r="E507" s="150"/>
      <c r="F507" s="138"/>
      <c r="G507" s="138"/>
      <c r="H507" s="138"/>
      <c r="I507" s="138"/>
      <c r="J507" s="138"/>
      <c r="K507" s="138"/>
      <c r="L507" s="138"/>
      <c r="M507" s="151"/>
      <c r="N507" s="152"/>
      <c r="O507" s="129">
        <v>64119249</v>
      </c>
      <c r="P507" s="151"/>
      <c r="Q507" s="151"/>
      <c r="R507" s="135"/>
      <c r="S507" s="135"/>
      <c r="T507" s="135"/>
      <c r="U507" s="135"/>
      <c r="V507" s="135"/>
      <c r="W507" s="135"/>
      <c r="X507" s="135"/>
      <c r="Y507" s="135"/>
      <c r="Z507" s="135"/>
      <c r="AA507" s="136"/>
      <c r="AB507" s="257">
        <v>266009500</v>
      </c>
      <c r="AC507" s="44"/>
      <c r="AD507" s="36"/>
      <c r="AE507" s="43"/>
      <c r="AF507" s="235"/>
      <c r="AG507" s="643"/>
      <c r="AH507" s="634"/>
      <c r="AI507" s="634"/>
      <c r="AJ507" s="634"/>
      <c r="AK507" s="634"/>
      <c r="AL507" s="635"/>
      <c r="AM507" s="635"/>
      <c r="AN507" s="635"/>
      <c r="AO507" s="635"/>
      <c r="AP507" s="627"/>
      <c r="AQ507" s="627"/>
      <c r="AR507" s="627"/>
      <c r="AS507" s="627"/>
      <c r="AT507" s="628"/>
      <c r="AU507" s="629"/>
    </row>
    <row r="508" spans="1:47" ht="45" customHeight="1" x14ac:dyDescent="0.25">
      <c r="A508" s="638"/>
      <c r="B508" s="657"/>
      <c r="C508" s="665" t="s">
        <v>210</v>
      </c>
      <c r="D508" s="54" t="s">
        <v>95</v>
      </c>
      <c r="E508" s="128"/>
      <c r="F508" s="126"/>
      <c r="G508" s="126"/>
      <c r="H508" s="126"/>
      <c r="I508" s="126"/>
      <c r="J508" s="126"/>
      <c r="K508" s="126"/>
      <c r="L508" s="126"/>
      <c r="M508" s="129"/>
      <c r="N508" s="129"/>
      <c r="O508" s="129"/>
      <c r="P508" s="129"/>
      <c r="Q508" s="129"/>
      <c r="R508" s="86"/>
      <c r="S508" s="135"/>
      <c r="T508" s="135"/>
      <c r="U508" s="135"/>
      <c r="V508" s="135"/>
      <c r="W508" s="135"/>
      <c r="X508" s="135"/>
      <c r="Y508" s="135"/>
      <c r="Z508" s="135"/>
      <c r="AA508" s="136"/>
      <c r="AB508" s="254"/>
      <c r="AC508" s="38"/>
      <c r="AD508" s="45"/>
      <c r="AE508" s="43"/>
      <c r="AF508" s="235"/>
      <c r="AG508" s="643" t="str">
        <f t="shared" ref="AG508" si="19">+C508</f>
        <v>ENGATIVA</v>
      </c>
      <c r="AH508" s="652" t="s">
        <v>225</v>
      </c>
      <c r="AI508" s="652" t="s">
        <v>225</v>
      </c>
      <c r="AJ508" s="652" t="s">
        <v>225</v>
      </c>
      <c r="AK508" s="652" t="s">
        <v>226</v>
      </c>
      <c r="AL508" s="635"/>
      <c r="AM508" s="635" t="s">
        <v>242</v>
      </c>
      <c r="AN508" s="635">
        <v>8185614</v>
      </c>
      <c r="AO508" s="635"/>
      <c r="AP508" s="627" t="s">
        <v>228</v>
      </c>
      <c r="AQ508" s="627" t="s">
        <v>228</v>
      </c>
      <c r="AR508" s="627" t="s">
        <v>228</v>
      </c>
      <c r="AS508" s="627" t="s">
        <v>228</v>
      </c>
      <c r="AT508" s="628">
        <v>8185614</v>
      </c>
      <c r="AU508" s="629"/>
    </row>
    <row r="509" spans="1:47" ht="45" customHeight="1" x14ac:dyDescent="0.25">
      <c r="A509" s="638"/>
      <c r="B509" s="657"/>
      <c r="C509" s="666"/>
      <c r="D509" s="55" t="s">
        <v>6</v>
      </c>
      <c r="E509" s="146"/>
      <c r="F509" s="137"/>
      <c r="G509" s="137"/>
      <c r="H509" s="137"/>
      <c r="I509" s="137"/>
      <c r="J509" s="137"/>
      <c r="K509" s="137"/>
      <c r="L509" s="137"/>
      <c r="M509" s="147"/>
      <c r="N509" s="148"/>
      <c r="O509" s="147"/>
      <c r="P509" s="147"/>
      <c r="Q509" s="147"/>
      <c r="R509" s="249"/>
      <c r="S509" s="140"/>
      <c r="T509" s="140"/>
      <c r="U509" s="140"/>
      <c r="V509" s="140"/>
      <c r="W509" s="140"/>
      <c r="X509" s="140"/>
      <c r="Y509" s="140"/>
      <c r="Z509" s="140"/>
      <c r="AA509" s="149"/>
      <c r="AB509" s="256"/>
      <c r="AC509" s="44"/>
      <c r="AD509" s="36"/>
      <c r="AE509" s="41"/>
      <c r="AF509" s="236"/>
      <c r="AG509" s="643"/>
      <c r="AH509" s="653"/>
      <c r="AI509" s="653"/>
      <c r="AJ509" s="653"/>
      <c r="AK509" s="653"/>
      <c r="AL509" s="635"/>
      <c r="AM509" s="635"/>
      <c r="AN509" s="635"/>
      <c r="AO509" s="635"/>
      <c r="AP509" s="627"/>
      <c r="AQ509" s="627"/>
      <c r="AR509" s="627"/>
      <c r="AS509" s="627"/>
      <c r="AT509" s="628"/>
      <c r="AU509" s="629"/>
    </row>
    <row r="510" spans="1:47" ht="45" customHeight="1" x14ac:dyDescent="0.25">
      <c r="A510" s="638"/>
      <c r="B510" s="657"/>
      <c r="C510" s="666"/>
      <c r="D510" s="57" t="s">
        <v>96</v>
      </c>
      <c r="E510" s="146"/>
      <c r="F510" s="137"/>
      <c r="G510" s="137"/>
      <c r="H510" s="137"/>
      <c r="I510" s="137"/>
      <c r="J510" s="137"/>
      <c r="K510" s="137"/>
      <c r="L510" s="137"/>
      <c r="M510" s="147"/>
      <c r="N510" s="148"/>
      <c r="O510" s="147"/>
      <c r="P510" s="147"/>
      <c r="Q510" s="147"/>
      <c r="R510" s="249"/>
      <c r="S510" s="140"/>
      <c r="T510" s="140"/>
      <c r="U510" s="140"/>
      <c r="V510" s="140"/>
      <c r="W510" s="140"/>
      <c r="X510" s="140"/>
      <c r="Y510" s="140"/>
      <c r="Z510" s="140"/>
      <c r="AA510" s="149"/>
      <c r="AB510" s="256"/>
      <c r="AC510" s="44"/>
      <c r="AD510" s="36"/>
      <c r="AE510" s="41"/>
      <c r="AF510" s="236"/>
      <c r="AG510" s="643"/>
      <c r="AH510" s="653"/>
      <c r="AI510" s="653"/>
      <c r="AJ510" s="653"/>
      <c r="AK510" s="653"/>
      <c r="AL510" s="635"/>
      <c r="AM510" s="635"/>
      <c r="AN510" s="635"/>
      <c r="AO510" s="635"/>
      <c r="AP510" s="627"/>
      <c r="AQ510" s="627"/>
      <c r="AR510" s="627"/>
      <c r="AS510" s="627"/>
      <c r="AT510" s="628"/>
      <c r="AU510" s="629"/>
    </row>
    <row r="511" spans="1:47" ht="45" customHeight="1" x14ac:dyDescent="0.25">
      <c r="A511" s="638"/>
      <c r="B511" s="657"/>
      <c r="C511" s="666"/>
      <c r="D511" s="55" t="s">
        <v>7</v>
      </c>
      <c r="E511" s="146"/>
      <c r="F511" s="137"/>
      <c r="G511" s="137"/>
      <c r="H511" s="137"/>
      <c r="I511" s="137"/>
      <c r="J511" s="137"/>
      <c r="K511" s="137"/>
      <c r="L511" s="137"/>
      <c r="M511" s="147"/>
      <c r="N511" s="148"/>
      <c r="O511" s="147"/>
      <c r="P511" s="147"/>
      <c r="Q511" s="147"/>
      <c r="R511" s="249"/>
      <c r="S511" s="140"/>
      <c r="T511" s="140"/>
      <c r="U511" s="140"/>
      <c r="V511" s="140"/>
      <c r="W511" s="140"/>
      <c r="X511" s="140"/>
      <c r="Y511" s="140"/>
      <c r="Z511" s="140"/>
      <c r="AA511" s="149"/>
      <c r="AB511" s="256"/>
      <c r="AC511" s="44"/>
      <c r="AD511" s="36"/>
      <c r="AE511" s="41"/>
      <c r="AF511" s="236"/>
      <c r="AG511" s="643"/>
      <c r="AH511" s="653"/>
      <c r="AI511" s="653"/>
      <c r="AJ511" s="653"/>
      <c r="AK511" s="653"/>
      <c r="AL511" s="635"/>
      <c r="AM511" s="635"/>
      <c r="AN511" s="635"/>
      <c r="AO511" s="635"/>
      <c r="AP511" s="627"/>
      <c r="AQ511" s="627"/>
      <c r="AR511" s="627"/>
      <c r="AS511" s="627"/>
      <c r="AT511" s="628"/>
      <c r="AU511" s="629"/>
    </row>
    <row r="512" spans="1:47" ht="45" customHeight="1" x14ac:dyDescent="0.25">
      <c r="A512" s="638"/>
      <c r="B512" s="657"/>
      <c r="C512" s="666"/>
      <c r="D512" s="57" t="s">
        <v>97</v>
      </c>
      <c r="E512" s="128"/>
      <c r="F512" s="126"/>
      <c r="G512" s="126"/>
      <c r="H512" s="126"/>
      <c r="I512" s="126"/>
      <c r="J512" s="126"/>
      <c r="K512" s="126"/>
      <c r="L512" s="126"/>
      <c r="M512" s="129"/>
      <c r="N512" s="129"/>
      <c r="O512" s="129"/>
      <c r="P512" s="129"/>
      <c r="Q512" s="129"/>
      <c r="R512" s="86"/>
      <c r="S512" s="86"/>
      <c r="T512" s="86"/>
      <c r="U512" s="86"/>
      <c r="V512" s="86"/>
      <c r="W512" s="86"/>
      <c r="X512" s="86"/>
      <c r="Y512" s="86"/>
      <c r="Z512" s="86"/>
      <c r="AA512" s="86"/>
      <c r="AB512" s="257"/>
      <c r="AC512" s="38"/>
      <c r="AD512" s="36"/>
      <c r="AE512" s="38"/>
      <c r="AF512" s="237"/>
      <c r="AG512" s="643"/>
      <c r="AH512" s="653"/>
      <c r="AI512" s="653"/>
      <c r="AJ512" s="653"/>
      <c r="AK512" s="653"/>
      <c r="AL512" s="635"/>
      <c r="AM512" s="635"/>
      <c r="AN512" s="635"/>
      <c r="AO512" s="635"/>
      <c r="AP512" s="627"/>
      <c r="AQ512" s="627"/>
      <c r="AR512" s="627"/>
      <c r="AS512" s="627"/>
      <c r="AT512" s="628"/>
      <c r="AU512" s="629"/>
    </row>
    <row r="513" spans="1:47" ht="45" customHeight="1" thickBot="1" x14ac:dyDescent="0.3">
      <c r="A513" s="638"/>
      <c r="B513" s="657"/>
      <c r="C513" s="667"/>
      <c r="D513" s="56" t="s">
        <v>100</v>
      </c>
      <c r="E513" s="150"/>
      <c r="F513" s="138"/>
      <c r="G513" s="138"/>
      <c r="H513" s="138"/>
      <c r="I513" s="138"/>
      <c r="J513" s="138"/>
      <c r="K513" s="138"/>
      <c r="L513" s="138"/>
      <c r="M513" s="151"/>
      <c r="N513" s="152"/>
      <c r="O513" s="151"/>
      <c r="P513" s="151"/>
      <c r="Q513" s="151"/>
      <c r="R513" s="135"/>
      <c r="S513" s="135"/>
      <c r="T513" s="135"/>
      <c r="U513" s="135"/>
      <c r="V513" s="135"/>
      <c r="W513" s="135"/>
      <c r="X513" s="135"/>
      <c r="Y513" s="135"/>
      <c r="Z513" s="135"/>
      <c r="AA513" s="136"/>
      <c r="AB513" s="254"/>
      <c r="AC513" s="44"/>
      <c r="AD513" s="36"/>
      <c r="AE513" s="43"/>
      <c r="AF513" s="235"/>
      <c r="AG513" s="643"/>
      <c r="AH513" s="634"/>
      <c r="AI513" s="634"/>
      <c r="AJ513" s="634"/>
      <c r="AK513" s="634"/>
      <c r="AL513" s="635"/>
      <c r="AM513" s="635"/>
      <c r="AN513" s="635"/>
      <c r="AO513" s="635"/>
      <c r="AP513" s="627"/>
      <c r="AQ513" s="627"/>
      <c r="AR513" s="627"/>
      <c r="AS513" s="627"/>
      <c r="AT513" s="628"/>
      <c r="AU513" s="629"/>
    </row>
    <row r="514" spans="1:47" ht="45" customHeight="1" x14ac:dyDescent="0.25">
      <c r="A514" s="638"/>
      <c r="B514" s="657"/>
      <c r="C514" s="654" t="s">
        <v>218</v>
      </c>
      <c r="D514" s="54" t="s">
        <v>95</v>
      </c>
      <c r="E514" s="128"/>
      <c r="F514" s="126"/>
      <c r="G514" s="126"/>
      <c r="H514" s="126"/>
      <c r="I514" s="126"/>
      <c r="J514" s="126"/>
      <c r="K514" s="126"/>
      <c r="L514" s="126"/>
      <c r="M514" s="129"/>
      <c r="N514" s="129"/>
      <c r="O514" s="129"/>
      <c r="P514" s="129"/>
      <c r="Q514" s="129"/>
      <c r="R514" s="86"/>
      <c r="S514" s="135"/>
      <c r="T514" s="135"/>
      <c r="U514" s="135"/>
      <c r="V514" s="135"/>
      <c r="W514" s="135"/>
      <c r="X514" s="135"/>
      <c r="Y514" s="135"/>
      <c r="Z514" s="135"/>
      <c r="AA514" s="136"/>
      <c r="AB514" s="254"/>
      <c r="AC514" s="38"/>
      <c r="AD514" s="45"/>
      <c r="AE514" s="43"/>
      <c r="AF514" s="235"/>
      <c r="AG514" s="643" t="str">
        <f t="shared" ref="AG514" si="20">+C514</f>
        <v>SUBA</v>
      </c>
      <c r="AH514" s="652" t="s">
        <v>225</v>
      </c>
      <c r="AI514" s="652" t="s">
        <v>225</v>
      </c>
      <c r="AJ514" s="652" t="s">
        <v>225</v>
      </c>
      <c r="AK514" s="652" t="s">
        <v>226</v>
      </c>
      <c r="AL514" s="635"/>
      <c r="AM514" s="635" t="s">
        <v>242</v>
      </c>
      <c r="AN514" s="635">
        <v>8185614</v>
      </c>
      <c r="AO514" s="635"/>
      <c r="AP514" s="627" t="s">
        <v>228</v>
      </c>
      <c r="AQ514" s="627" t="s">
        <v>228</v>
      </c>
      <c r="AR514" s="627" t="s">
        <v>228</v>
      </c>
      <c r="AS514" s="627" t="s">
        <v>228</v>
      </c>
      <c r="AT514" s="628">
        <v>8185614</v>
      </c>
      <c r="AU514" s="629"/>
    </row>
    <row r="515" spans="1:47" ht="45" customHeight="1" x14ac:dyDescent="0.25">
      <c r="A515" s="638"/>
      <c r="B515" s="657"/>
      <c r="C515" s="654"/>
      <c r="D515" s="55" t="s">
        <v>6</v>
      </c>
      <c r="E515" s="146"/>
      <c r="F515" s="137"/>
      <c r="G515" s="137"/>
      <c r="H515" s="137"/>
      <c r="I515" s="137"/>
      <c r="J515" s="137"/>
      <c r="K515" s="137"/>
      <c r="L515" s="137"/>
      <c r="M515" s="147"/>
      <c r="N515" s="148"/>
      <c r="O515" s="147"/>
      <c r="P515" s="147"/>
      <c r="Q515" s="147"/>
      <c r="R515" s="249"/>
      <c r="S515" s="140"/>
      <c r="T515" s="140"/>
      <c r="U515" s="140"/>
      <c r="V515" s="140"/>
      <c r="W515" s="140"/>
      <c r="X515" s="140"/>
      <c r="Y515" s="140"/>
      <c r="Z515" s="140"/>
      <c r="AA515" s="149"/>
      <c r="AB515" s="256"/>
      <c r="AC515" s="44"/>
      <c r="AD515" s="36"/>
      <c r="AE515" s="41"/>
      <c r="AF515" s="236"/>
      <c r="AG515" s="643"/>
      <c r="AH515" s="653"/>
      <c r="AI515" s="653"/>
      <c r="AJ515" s="653"/>
      <c r="AK515" s="653"/>
      <c r="AL515" s="635"/>
      <c r="AM515" s="635"/>
      <c r="AN515" s="635"/>
      <c r="AO515" s="635"/>
      <c r="AP515" s="627"/>
      <c r="AQ515" s="627"/>
      <c r="AR515" s="627"/>
      <c r="AS515" s="627"/>
      <c r="AT515" s="628"/>
      <c r="AU515" s="629"/>
    </row>
    <row r="516" spans="1:47" ht="45" customHeight="1" x14ac:dyDescent="0.25">
      <c r="A516" s="638"/>
      <c r="B516" s="657"/>
      <c r="C516" s="654"/>
      <c r="D516" s="57" t="s">
        <v>96</v>
      </c>
      <c r="E516" s="146"/>
      <c r="F516" s="137"/>
      <c r="G516" s="137"/>
      <c r="H516" s="137"/>
      <c r="I516" s="137"/>
      <c r="J516" s="137"/>
      <c r="K516" s="137"/>
      <c r="L516" s="137"/>
      <c r="M516" s="147"/>
      <c r="N516" s="148"/>
      <c r="O516" s="147"/>
      <c r="P516" s="147"/>
      <c r="Q516" s="147"/>
      <c r="R516" s="249"/>
      <c r="S516" s="140"/>
      <c r="T516" s="140"/>
      <c r="U516" s="140"/>
      <c r="V516" s="140"/>
      <c r="W516" s="140"/>
      <c r="X516" s="140"/>
      <c r="Y516" s="140"/>
      <c r="Z516" s="140"/>
      <c r="AA516" s="149"/>
      <c r="AB516" s="256"/>
      <c r="AC516" s="44"/>
      <c r="AD516" s="36"/>
      <c r="AE516" s="41"/>
      <c r="AF516" s="236"/>
      <c r="AG516" s="643"/>
      <c r="AH516" s="653"/>
      <c r="AI516" s="653"/>
      <c r="AJ516" s="653"/>
      <c r="AK516" s="653"/>
      <c r="AL516" s="635"/>
      <c r="AM516" s="635"/>
      <c r="AN516" s="635"/>
      <c r="AO516" s="635"/>
      <c r="AP516" s="627"/>
      <c r="AQ516" s="627"/>
      <c r="AR516" s="627"/>
      <c r="AS516" s="627"/>
      <c r="AT516" s="628"/>
      <c r="AU516" s="629"/>
    </row>
    <row r="517" spans="1:47" ht="45" customHeight="1" x14ac:dyDescent="0.25">
      <c r="A517" s="638"/>
      <c r="B517" s="657"/>
      <c r="C517" s="654"/>
      <c r="D517" s="55" t="s">
        <v>7</v>
      </c>
      <c r="E517" s="146"/>
      <c r="F517" s="137"/>
      <c r="G517" s="137"/>
      <c r="H517" s="137"/>
      <c r="I517" s="137"/>
      <c r="J517" s="137"/>
      <c r="K517" s="137"/>
      <c r="L517" s="137"/>
      <c r="M517" s="147"/>
      <c r="N517" s="148"/>
      <c r="O517" s="147"/>
      <c r="P517" s="147"/>
      <c r="Q517" s="147"/>
      <c r="R517" s="249"/>
      <c r="S517" s="140"/>
      <c r="T517" s="140"/>
      <c r="U517" s="140"/>
      <c r="V517" s="140"/>
      <c r="W517" s="140"/>
      <c r="X517" s="140"/>
      <c r="Y517" s="140"/>
      <c r="Z517" s="140"/>
      <c r="AA517" s="149"/>
      <c r="AB517" s="256"/>
      <c r="AC517" s="44"/>
      <c r="AD517" s="36"/>
      <c r="AE517" s="41"/>
      <c r="AF517" s="236"/>
      <c r="AG517" s="643"/>
      <c r="AH517" s="653"/>
      <c r="AI517" s="653"/>
      <c r="AJ517" s="653"/>
      <c r="AK517" s="653"/>
      <c r="AL517" s="635"/>
      <c r="AM517" s="635"/>
      <c r="AN517" s="635"/>
      <c r="AO517" s="635"/>
      <c r="AP517" s="627"/>
      <c r="AQ517" s="627"/>
      <c r="AR517" s="627"/>
      <c r="AS517" s="627"/>
      <c r="AT517" s="628"/>
      <c r="AU517" s="629"/>
    </row>
    <row r="518" spans="1:47" ht="45" customHeight="1" x14ac:dyDescent="0.25">
      <c r="A518" s="638"/>
      <c r="B518" s="657"/>
      <c r="C518" s="654"/>
      <c r="D518" s="57" t="s">
        <v>97</v>
      </c>
      <c r="E518" s="128"/>
      <c r="F518" s="126"/>
      <c r="G518" s="126"/>
      <c r="H518" s="126"/>
      <c r="I518" s="126"/>
      <c r="J518" s="126"/>
      <c r="K518" s="126"/>
      <c r="L518" s="126"/>
      <c r="M518" s="129"/>
      <c r="N518" s="129"/>
      <c r="O518" s="129"/>
      <c r="P518" s="129"/>
      <c r="Q518" s="129"/>
      <c r="R518" s="86"/>
      <c r="S518" s="86"/>
      <c r="T518" s="86"/>
      <c r="U518" s="86"/>
      <c r="V518" s="86"/>
      <c r="W518" s="86"/>
      <c r="X518" s="86"/>
      <c r="Y518" s="86"/>
      <c r="Z518" s="86"/>
      <c r="AA518" s="86"/>
      <c r="AB518" s="257"/>
      <c r="AC518" s="38"/>
      <c r="AD518" s="36"/>
      <c r="AE518" s="38"/>
      <c r="AF518" s="237"/>
      <c r="AG518" s="643"/>
      <c r="AH518" s="653"/>
      <c r="AI518" s="653"/>
      <c r="AJ518" s="653"/>
      <c r="AK518" s="653"/>
      <c r="AL518" s="635"/>
      <c r="AM518" s="635"/>
      <c r="AN518" s="635"/>
      <c r="AO518" s="635"/>
      <c r="AP518" s="627"/>
      <c r="AQ518" s="627"/>
      <c r="AR518" s="627"/>
      <c r="AS518" s="627"/>
      <c r="AT518" s="628"/>
      <c r="AU518" s="629"/>
    </row>
    <row r="519" spans="1:47" ht="45" customHeight="1" thickBot="1" x14ac:dyDescent="0.3">
      <c r="A519" s="638"/>
      <c r="B519" s="657"/>
      <c r="C519" s="654"/>
      <c r="D519" s="56" t="s">
        <v>100</v>
      </c>
      <c r="E519" s="150"/>
      <c r="F519" s="138"/>
      <c r="G519" s="138"/>
      <c r="H519" s="138"/>
      <c r="I519" s="138"/>
      <c r="J519" s="138"/>
      <c r="K519" s="138"/>
      <c r="L519" s="138"/>
      <c r="M519" s="151"/>
      <c r="N519" s="152"/>
      <c r="O519" s="151"/>
      <c r="P519" s="151"/>
      <c r="Q519" s="151"/>
      <c r="R519" s="135"/>
      <c r="S519" s="135"/>
      <c r="T519" s="135"/>
      <c r="U519" s="135"/>
      <c r="V519" s="135"/>
      <c r="W519" s="135"/>
      <c r="X519" s="135"/>
      <c r="Y519" s="135"/>
      <c r="Z519" s="135"/>
      <c r="AA519" s="136"/>
      <c r="AB519" s="254"/>
      <c r="AC519" s="44"/>
      <c r="AD519" s="36"/>
      <c r="AE519" s="43"/>
      <c r="AF519" s="235"/>
      <c r="AG519" s="643"/>
      <c r="AH519" s="634"/>
      <c r="AI519" s="634"/>
      <c r="AJ519" s="634"/>
      <c r="AK519" s="634"/>
      <c r="AL519" s="635"/>
      <c r="AM519" s="635"/>
      <c r="AN519" s="635"/>
      <c r="AO519" s="635"/>
      <c r="AP519" s="627"/>
      <c r="AQ519" s="627"/>
      <c r="AR519" s="627"/>
      <c r="AS519" s="627"/>
      <c r="AT519" s="628"/>
      <c r="AU519" s="629"/>
    </row>
    <row r="520" spans="1:47" ht="45" customHeight="1" x14ac:dyDescent="0.25">
      <c r="A520" s="638"/>
      <c r="B520" s="657"/>
      <c r="C520" s="665" t="s">
        <v>219</v>
      </c>
      <c r="D520" s="54" t="s">
        <v>95</v>
      </c>
      <c r="E520" s="128"/>
      <c r="F520" s="126"/>
      <c r="G520" s="126"/>
      <c r="H520" s="126"/>
      <c r="I520" s="126"/>
      <c r="J520" s="126"/>
      <c r="K520" s="126"/>
      <c r="L520" s="126"/>
      <c r="M520" s="129"/>
      <c r="N520" s="129"/>
      <c r="O520" s="129"/>
      <c r="P520" s="129"/>
      <c r="Q520" s="129"/>
      <c r="R520" s="86"/>
      <c r="S520" s="135"/>
      <c r="T520" s="135"/>
      <c r="U520" s="135"/>
      <c r="V520" s="135"/>
      <c r="W520" s="135"/>
      <c r="X520" s="135"/>
      <c r="Y520" s="135"/>
      <c r="Z520" s="135"/>
      <c r="AA520" s="136"/>
      <c r="AB520" s="254"/>
      <c r="AC520" s="38"/>
      <c r="AD520" s="45"/>
      <c r="AE520" s="43"/>
      <c r="AF520" s="235"/>
      <c r="AG520" s="643" t="str">
        <f t="shared" ref="AG520" si="21">+C520</f>
        <v>BARRIOS UNIDOS</v>
      </c>
      <c r="AH520" s="652" t="s">
        <v>225</v>
      </c>
      <c r="AI520" s="652" t="s">
        <v>225</v>
      </c>
      <c r="AJ520" s="652" t="s">
        <v>225</v>
      </c>
      <c r="AK520" s="652" t="s">
        <v>226</v>
      </c>
      <c r="AL520" s="635"/>
      <c r="AM520" s="635" t="s">
        <v>242</v>
      </c>
      <c r="AN520" s="635">
        <v>8185614</v>
      </c>
      <c r="AO520" s="635"/>
      <c r="AP520" s="627" t="s">
        <v>228</v>
      </c>
      <c r="AQ520" s="627" t="s">
        <v>228</v>
      </c>
      <c r="AR520" s="627" t="s">
        <v>228</v>
      </c>
      <c r="AS520" s="627" t="s">
        <v>228</v>
      </c>
      <c r="AT520" s="628">
        <v>8185614</v>
      </c>
      <c r="AU520" s="629"/>
    </row>
    <row r="521" spans="1:47" ht="45" customHeight="1" x14ac:dyDescent="0.25">
      <c r="A521" s="638"/>
      <c r="B521" s="657"/>
      <c r="C521" s="666"/>
      <c r="D521" s="55" t="s">
        <v>6</v>
      </c>
      <c r="E521" s="146"/>
      <c r="F521" s="137"/>
      <c r="G521" s="137"/>
      <c r="H521" s="137"/>
      <c r="I521" s="137"/>
      <c r="J521" s="137"/>
      <c r="K521" s="137"/>
      <c r="L521" s="137"/>
      <c r="M521" s="147"/>
      <c r="N521" s="148"/>
      <c r="O521" s="147"/>
      <c r="P521" s="147"/>
      <c r="Q521" s="147"/>
      <c r="R521" s="249"/>
      <c r="S521" s="140"/>
      <c r="T521" s="140"/>
      <c r="U521" s="140"/>
      <c r="V521" s="140"/>
      <c r="W521" s="140"/>
      <c r="X521" s="140"/>
      <c r="Y521" s="140"/>
      <c r="Z521" s="140"/>
      <c r="AA521" s="149"/>
      <c r="AB521" s="256"/>
      <c r="AC521" s="44"/>
      <c r="AD521" s="36"/>
      <c r="AE521" s="41"/>
      <c r="AF521" s="236"/>
      <c r="AG521" s="643"/>
      <c r="AH521" s="653"/>
      <c r="AI521" s="653"/>
      <c r="AJ521" s="653"/>
      <c r="AK521" s="653"/>
      <c r="AL521" s="635"/>
      <c r="AM521" s="635"/>
      <c r="AN521" s="635"/>
      <c r="AO521" s="635"/>
      <c r="AP521" s="627"/>
      <c r="AQ521" s="627"/>
      <c r="AR521" s="627"/>
      <c r="AS521" s="627"/>
      <c r="AT521" s="628"/>
      <c r="AU521" s="629"/>
    </row>
    <row r="522" spans="1:47" ht="45" customHeight="1" x14ac:dyDescent="0.25">
      <c r="A522" s="638"/>
      <c r="B522" s="657"/>
      <c r="C522" s="666"/>
      <c r="D522" s="57" t="s">
        <v>96</v>
      </c>
      <c r="E522" s="146"/>
      <c r="F522" s="137"/>
      <c r="G522" s="137"/>
      <c r="H522" s="137"/>
      <c r="I522" s="137"/>
      <c r="J522" s="137"/>
      <c r="K522" s="137"/>
      <c r="L522" s="137"/>
      <c r="M522" s="147"/>
      <c r="N522" s="148"/>
      <c r="O522" s="147"/>
      <c r="P522" s="147"/>
      <c r="Q522" s="147"/>
      <c r="R522" s="249"/>
      <c r="S522" s="140"/>
      <c r="T522" s="140"/>
      <c r="U522" s="140"/>
      <c r="V522" s="140"/>
      <c r="W522" s="140"/>
      <c r="X522" s="140"/>
      <c r="Y522" s="140"/>
      <c r="Z522" s="140"/>
      <c r="AA522" s="149"/>
      <c r="AB522" s="256"/>
      <c r="AC522" s="44"/>
      <c r="AD522" s="36"/>
      <c r="AE522" s="41"/>
      <c r="AF522" s="236"/>
      <c r="AG522" s="643"/>
      <c r="AH522" s="653"/>
      <c r="AI522" s="653"/>
      <c r="AJ522" s="653"/>
      <c r="AK522" s="653"/>
      <c r="AL522" s="635"/>
      <c r="AM522" s="635"/>
      <c r="AN522" s="635"/>
      <c r="AO522" s="635"/>
      <c r="AP522" s="627"/>
      <c r="AQ522" s="627"/>
      <c r="AR522" s="627"/>
      <c r="AS522" s="627"/>
      <c r="AT522" s="628"/>
      <c r="AU522" s="629"/>
    </row>
    <row r="523" spans="1:47" ht="45" customHeight="1" x14ac:dyDescent="0.25">
      <c r="A523" s="638"/>
      <c r="B523" s="657"/>
      <c r="C523" s="666"/>
      <c r="D523" s="55" t="s">
        <v>7</v>
      </c>
      <c r="E523" s="146"/>
      <c r="F523" s="137"/>
      <c r="G523" s="137"/>
      <c r="H523" s="137"/>
      <c r="I523" s="137"/>
      <c r="J523" s="137"/>
      <c r="K523" s="137"/>
      <c r="L523" s="137"/>
      <c r="M523" s="147"/>
      <c r="N523" s="148"/>
      <c r="O523" s="147"/>
      <c r="P523" s="147"/>
      <c r="Q523" s="147"/>
      <c r="R523" s="249"/>
      <c r="S523" s="140"/>
      <c r="T523" s="140"/>
      <c r="U523" s="140"/>
      <c r="V523" s="140"/>
      <c r="W523" s="140"/>
      <c r="X523" s="140"/>
      <c r="Y523" s="140"/>
      <c r="Z523" s="140"/>
      <c r="AA523" s="149"/>
      <c r="AB523" s="256"/>
      <c r="AC523" s="44"/>
      <c r="AD523" s="36"/>
      <c r="AE523" s="41"/>
      <c r="AF523" s="236"/>
      <c r="AG523" s="643"/>
      <c r="AH523" s="653"/>
      <c r="AI523" s="653"/>
      <c r="AJ523" s="653"/>
      <c r="AK523" s="653"/>
      <c r="AL523" s="635"/>
      <c r="AM523" s="635"/>
      <c r="AN523" s="635"/>
      <c r="AO523" s="635"/>
      <c r="AP523" s="627"/>
      <c r="AQ523" s="627"/>
      <c r="AR523" s="627"/>
      <c r="AS523" s="627"/>
      <c r="AT523" s="628"/>
      <c r="AU523" s="629"/>
    </row>
    <row r="524" spans="1:47" ht="45" customHeight="1" x14ac:dyDescent="0.25">
      <c r="A524" s="638"/>
      <c r="B524" s="657"/>
      <c r="C524" s="666"/>
      <c r="D524" s="57" t="s">
        <v>97</v>
      </c>
      <c r="E524" s="128"/>
      <c r="F524" s="126"/>
      <c r="G524" s="126"/>
      <c r="H524" s="126"/>
      <c r="I524" s="126"/>
      <c r="J524" s="126"/>
      <c r="K524" s="126"/>
      <c r="L524" s="126"/>
      <c r="M524" s="129"/>
      <c r="N524" s="129"/>
      <c r="O524" s="129"/>
      <c r="P524" s="129"/>
      <c r="Q524" s="129"/>
      <c r="R524" s="86"/>
      <c r="S524" s="86"/>
      <c r="T524" s="86"/>
      <c r="U524" s="86"/>
      <c r="V524" s="86"/>
      <c r="W524" s="86"/>
      <c r="X524" s="86"/>
      <c r="Y524" s="86"/>
      <c r="Z524" s="86"/>
      <c r="AA524" s="86"/>
      <c r="AB524" s="257"/>
      <c r="AC524" s="38"/>
      <c r="AD524" s="36"/>
      <c r="AE524" s="38"/>
      <c r="AF524" s="237"/>
      <c r="AG524" s="643"/>
      <c r="AH524" s="653"/>
      <c r="AI524" s="653"/>
      <c r="AJ524" s="653"/>
      <c r="AK524" s="653"/>
      <c r="AL524" s="635"/>
      <c r="AM524" s="635"/>
      <c r="AN524" s="635"/>
      <c r="AO524" s="635"/>
      <c r="AP524" s="627"/>
      <c r="AQ524" s="627"/>
      <c r="AR524" s="627"/>
      <c r="AS524" s="627"/>
      <c r="AT524" s="628"/>
      <c r="AU524" s="629"/>
    </row>
    <row r="525" spans="1:47" ht="45" customHeight="1" thickBot="1" x14ac:dyDescent="0.3">
      <c r="A525" s="638"/>
      <c r="B525" s="657"/>
      <c r="C525" s="667"/>
      <c r="D525" s="56" t="s">
        <v>100</v>
      </c>
      <c r="E525" s="150"/>
      <c r="F525" s="138"/>
      <c r="G525" s="138"/>
      <c r="H525" s="138"/>
      <c r="I525" s="138"/>
      <c r="J525" s="138"/>
      <c r="K525" s="138"/>
      <c r="L525" s="138"/>
      <c r="M525" s="151"/>
      <c r="N525" s="152"/>
      <c r="O525" s="151"/>
      <c r="P525" s="151"/>
      <c r="Q525" s="151"/>
      <c r="R525" s="135"/>
      <c r="S525" s="135"/>
      <c r="T525" s="135"/>
      <c r="U525" s="135"/>
      <c r="V525" s="135"/>
      <c r="W525" s="135"/>
      <c r="X525" s="135"/>
      <c r="Y525" s="135"/>
      <c r="Z525" s="135"/>
      <c r="AA525" s="136"/>
      <c r="AB525" s="254"/>
      <c r="AC525" s="44"/>
      <c r="AD525" s="36"/>
      <c r="AE525" s="43"/>
      <c r="AF525" s="235"/>
      <c r="AG525" s="643"/>
      <c r="AH525" s="634"/>
      <c r="AI525" s="634"/>
      <c r="AJ525" s="634"/>
      <c r="AK525" s="634"/>
      <c r="AL525" s="635"/>
      <c r="AM525" s="635"/>
      <c r="AN525" s="635"/>
      <c r="AO525" s="635"/>
      <c r="AP525" s="627"/>
      <c r="AQ525" s="627"/>
      <c r="AR525" s="627"/>
      <c r="AS525" s="627"/>
      <c r="AT525" s="628"/>
      <c r="AU525" s="629"/>
    </row>
    <row r="526" spans="1:47" ht="45" customHeight="1" x14ac:dyDescent="0.25">
      <c r="A526" s="638"/>
      <c r="B526" s="657"/>
      <c r="C526" s="654" t="s">
        <v>220</v>
      </c>
      <c r="D526" s="54" t="s">
        <v>95</v>
      </c>
      <c r="E526" s="128"/>
      <c r="F526" s="126"/>
      <c r="G526" s="126"/>
      <c r="H526" s="126"/>
      <c r="I526" s="126"/>
      <c r="J526" s="126"/>
      <c r="K526" s="126"/>
      <c r="L526" s="126"/>
      <c r="M526" s="129"/>
      <c r="N526" s="129"/>
      <c r="O526" s="129">
        <v>1</v>
      </c>
      <c r="P526" s="129"/>
      <c r="Q526" s="129"/>
      <c r="R526" s="86"/>
      <c r="S526" s="135"/>
      <c r="T526" s="135"/>
      <c r="U526" s="135"/>
      <c r="V526" s="135"/>
      <c r="W526" s="135"/>
      <c r="X526" s="135"/>
      <c r="Y526" s="135"/>
      <c r="Z526" s="135"/>
      <c r="AA526" s="136"/>
      <c r="AB526" s="254">
        <v>1</v>
      </c>
      <c r="AC526" s="38"/>
      <c r="AD526" s="45"/>
      <c r="AE526" s="43"/>
      <c r="AF526" s="235" t="s">
        <v>399</v>
      </c>
      <c r="AG526" s="643" t="str">
        <f t="shared" ref="AG526" si="22">+C526</f>
        <v>TEUSAQUILLO</v>
      </c>
      <c r="AH526" s="652">
        <v>104</v>
      </c>
      <c r="AI526" s="652" t="s">
        <v>225</v>
      </c>
      <c r="AJ526" s="652" t="s">
        <v>225</v>
      </c>
      <c r="AK526" s="652" t="s">
        <v>226</v>
      </c>
      <c r="AL526" s="635"/>
      <c r="AM526" s="635" t="s">
        <v>242</v>
      </c>
      <c r="AN526" s="635">
        <v>8185614</v>
      </c>
      <c r="AO526" s="635"/>
      <c r="AP526" s="627" t="s">
        <v>228</v>
      </c>
      <c r="AQ526" s="627" t="s">
        <v>228</v>
      </c>
      <c r="AR526" s="627" t="s">
        <v>228</v>
      </c>
      <c r="AS526" s="627" t="s">
        <v>228</v>
      </c>
      <c r="AT526" s="628">
        <v>8185614</v>
      </c>
      <c r="AU526" s="629"/>
    </row>
    <row r="527" spans="1:47" ht="45" customHeight="1" x14ac:dyDescent="0.25">
      <c r="A527" s="638"/>
      <c r="B527" s="657"/>
      <c r="C527" s="654"/>
      <c r="D527" s="55" t="s">
        <v>6</v>
      </c>
      <c r="E527" s="146"/>
      <c r="F527" s="137"/>
      <c r="G527" s="137"/>
      <c r="H527" s="137"/>
      <c r="I527" s="137"/>
      <c r="J527" s="137"/>
      <c r="K527" s="137"/>
      <c r="L527" s="137"/>
      <c r="M527" s="147"/>
      <c r="N527" s="148"/>
      <c r="O527" s="147">
        <v>12823849.800000001</v>
      </c>
      <c r="P527" s="147"/>
      <c r="Q527" s="147"/>
      <c r="R527" s="249"/>
      <c r="S527" s="140"/>
      <c r="T527" s="140"/>
      <c r="U527" s="140"/>
      <c r="V527" s="140"/>
      <c r="W527" s="140"/>
      <c r="X527" s="140"/>
      <c r="Y527" s="140"/>
      <c r="Z527" s="140"/>
      <c r="AA527" s="149"/>
      <c r="AB527" s="147">
        <v>53201900</v>
      </c>
      <c r="AC527" s="44"/>
      <c r="AD527" s="36"/>
      <c r="AE527" s="41"/>
      <c r="AF527" s="236"/>
      <c r="AG527" s="643"/>
      <c r="AH527" s="653"/>
      <c r="AI527" s="653"/>
      <c r="AJ527" s="653"/>
      <c r="AK527" s="653"/>
      <c r="AL527" s="635"/>
      <c r="AM527" s="635"/>
      <c r="AN527" s="635"/>
      <c r="AO527" s="635"/>
      <c r="AP527" s="627"/>
      <c r="AQ527" s="627"/>
      <c r="AR527" s="627"/>
      <c r="AS527" s="627"/>
      <c r="AT527" s="628"/>
      <c r="AU527" s="629"/>
    </row>
    <row r="528" spans="1:47" ht="45" customHeight="1" x14ac:dyDescent="0.25">
      <c r="A528" s="638"/>
      <c r="B528" s="657"/>
      <c r="C528" s="654"/>
      <c r="D528" s="57" t="s">
        <v>96</v>
      </c>
      <c r="E528" s="146"/>
      <c r="F528" s="137"/>
      <c r="G528" s="137"/>
      <c r="H528" s="137"/>
      <c r="I528" s="137"/>
      <c r="J528" s="137"/>
      <c r="K528" s="137"/>
      <c r="L528" s="137"/>
      <c r="M528" s="147"/>
      <c r="N528" s="148"/>
      <c r="O528" s="147"/>
      <c r="P528" s="147"/>
      <c r="Q528" s="147"/>
      <c r="R528" s="249"/>
      <c r="S528" s="140"/>
      <c r="T528" s="140"/>
      <c r="U528" s="140"/>
      <c r="V528" s="140"/>
      <c r="W528" s="140"/>
      <c r="X528" s="140"/>
      <c r="Y528" s="140"/>
      <c r="Z528" s="140"/>
      <c r="AA528" s="149"/>
      <c r="AB528" s="256"/>
      <c r="AC528" s="44"/>
      <c r="AD528" s="36"/>
      <c r="AE528" s="41"/>
      <c r="AF528" s="236"/>
      <c r="AG528" s="643"/>
      <c r="AH528" s="653"/>
      <c r="AI528" s="653"/>
      <c r="AJ528" s="653"/>
      <c r="AK528" s="653"/>
      <c r="AL528" s="635"/>
      <c r="AM528" s="635"/>
      <c r="AN528" s="635"/>
      <c r="AO528" s="635"/>
      <c r="AP528" s="627"/>
      <c r="AQ528" s="627"/>
      <c r="AR528" s="627"/>
      <c r="AS528" s="627"/>
      <c r="AT528" s="628"/>
      <c r="AU528" s="629"/>
    </row>
    <row r="529" spans="1:47" ht="45" customHeight="1" x14ac:dyDescent="0.25">
      <c r="A529" s="638"/>
      <c r="B529" s="657"/>
      <c r="C529" s="654"/>
      <c r="D529" s="55" t="s">
        <v>7</v>
      </c>
      <c r="E529" s="146"/>
      <c r="F529" s="137"/>
      <c r="G529" s="137"/>
      <c r="H529" s="137"/>
      <c r="I529" s="137"/>
      <c r="J529" s="137"/>
      <c r="K529" s="137"/>
      <c r="L529" s="137"/>
      <c r="M529" s="147"/>
      <c r="N529" s="148"/>
      <c r="O529" s="147"/>
      <c r="P529" s="147"/>
      <c r="Q529" s="147"/>
      <c r="R529" s="249"/>
      <c r="S529" s="140"/>
      <c r="T529" s="140"/>
      <c r="U529" s="140"/>
      <c r="V529" s="140"/>
      <c r="W529" s="140"/>
      <c r="X529" s="140"/>
      <c r="Y529" s="140"/>
      <c r="Z529" s="140"/>
      <c r="AA529" s="149"/>
      <c r="AB529" s="256"/>
      <c r="AC529" s="44"/>
      <c r="AD529" s="36"/>
      <c r="AE529" s="41"/>
      <c r="AF529" s="236"/>
      <c r="AG529" s="643"/>
      <c r="AH529" s="653"/>
      <c r="AI529" s="653"/>
      <c r="AJ529" s="653"/>
      <c r="AK529" s="653"/>
      <c r="AL529" s="635"/>
      <c r="AM529" s="635"/>
      <c r="AN529" s="635"/>
      <c r="AO529" s="635"/>
      <c r="AP529" s="627"/>
      <c r="AQ529" s="627"/>
      <c r="AR529" s="627"/>
      <c r="AS529" s="627"/>
      <c r="AT529" s="628"/>
      <c r="AU529" s="629"/>
    </row>
    <row r="530" spans="1:47" ht="45" customHeight="1" x14ac:dyDescent="0.25">
      <c r="A530" s="638"/>
      <c r="B530" s="657"/>
      <c r="C530" s="654"/>
      <c r="D530" s="57" t="s">
        <v>97</v>
      </c>
      <c r="E530" s="128"/>
      <c r="F530" s="126"/>
      <c r="G530" s="126"/>
      <c r="H530" s="126"/>
      <c r="I530" s="126"/>
      <c r="J530" s="126"/>
      <c r="K530" s="126"/>
      <c r="L530" s="126"/>
      <c r="M530" s="129"/>
      <c r="N530" s="129"/>
      <c r="O530" s="129">
        <v>1</v>
      </c>
      <c r="P530" s="129"/>
      <c r="Q530" s="129"/>
      <c r="R530" s="86"/>
      <c r="S530" s="86"/>
      <c r="T530" s="86"/>
      <c r="U530" s="86"/>
      <c r="V530" s="86"/>
      <c r="W530" s="86"/>
      <c r="X530" s="86"/>
      <c r="Y530" s="86"/>
      <c r="Z530" s="86"/>
      <c r="AA530" s="86"/>
      <c r="AB530" s="257">
        <v>1</v>
      </c>
      <c r="AC530" s="38"/>
      <c r="AD530" s="36"/>
      <c r="AE530" s="38"/>
      <c r="AF530" s="237"/>
      <c r="AG530" s="643"/>
      <c r="AH530" s="653"/>
      <c r="AI530" s="653"/>
      <c r="AJ530" s="653"/>
      <c r="AK530" s="653"/>
      <c r="AL530" s="635"/>
      <c r="AM530" s="635"/>
      <c r="AN530" s="635"/>
      <c r="AO530" s="635"/>
      <c r="AP530" s="627"/>
      <c r="AQ530" s="627"/>
      <c r="AR530" s="627"/>
      <c r="AS530" s="627"/>
      <c r="AT530" s="628"/>
      <c r="AU530" s="629"/>
    </row>
    <row r="531" spans="1:47" ht="45" customHeight="1" thickBot="1" x14ac:dyDescent="0.3">
      <c r="A531" s="638"/>
      <c r="B531" s="657"/>
      <c r="C531" s="654"/>
      <c r="D531" s="56" t="s">
        <v>100</v>
      </c>
      <c r="E531" s="150"/>
      <c r="F531" s="138"/>
      <c r="G531" s="138"/>
      <c r="H531" s="138"/>
      <c r="I531" s="138"/>
      <c r="J531" s="138"/>
      <c r="K531" s="138"/>
      <c r="L531" s="138"/>
      <c r="M531" s="151"/>
      <c r="N531" s="152"/>
      <c r="O531" s="129">
        <v>12823849.800000001</v>
      </c>
      <c r="P531" s="151"/>
      <c r="Q531" s="151"/>
      <c r="R531" s="135"/>
      <c r="S531" s="135"/>
      <c r="T531" s="135"/>
      <c r="U531" s="135"/>
      <c r="V531" s="135"/>
      <c r="W531" s="135"/>
      <c r="X531" s="135"/>
      <c r="Y531" s="135"/>
      <c r="Z531" s="135"/>
      <c r="AA531" s="136"/>
      <c r="AB531" s="257">
        <v>53201900</v>
      </c>
      <c r="AC531" s="44"/>
      <c r="AD531" s="36"/>
      <c r="AE531" s="43"/>
      <c r="AF531" s="235"/>
      <c r="AG531" s="643"/>
      <c r="AH531" s="634"/>
      <c r="AI531" s="634"/>
      <c r="AJ531" s="634"/>
      <c r="AK531" s="634"/>
      <c r="AL531" s="635"/>
      <c r="AM531" s="635"/>
      <c r="AN531" s="635"/>
      <c r="AO531" s="635"/>
      <c r="AP531" s="627"/>
      <c r="AQ531" s="627"/>
      <c r="AR531" s="627"/>
      <c r="AS531" s="627"/>
      <c r="AT531" s="628"/>
      <c r="AU531" s="629"/>
    </row>
    <row r="532" spans="1:47" ht="45" customHeight="1" x14ac:dyDescent="0.25">
      <c r="A532" s="638"/>
      <c r="B532" s="657"/>
      <c r="C532" s="665" t="s">
        <v>221</v>
      </c>
      <c r="D532" s="54" t="s">
        <v>95</v>
      </c>
      <c r="E532" s="128"/>
      <c r="F532" s="126"/>
      <c r="G532" s="126"/>
      <c r="H532" s="126"/>
      <c r="I532" s="126"/>
      <c r="J532" s="126"/>
      <c r="K532" s="126"/>
      <c r="L532" s="126"/>
      <c r="M532" s="129"/>
      <c r="N532" s="129"/>
      <c r="O532" s="129"/>
      <c r="P532" s="129"/>
      <c r="Q532" s="129"/>
      <c r="R532" s="86"/>
      <c r="S532" s="135"/>
      <c r="T532" s="135"/>
      <c r="U532" s="135"/>
      <c r="V532" s="135"/>
      <c r="W532" s="135"/>
      <c r="X532" s="135"/>
      <c r="Y532" s="135"/>
      <c r="Z532" s="135"/>
      <c r="AA532" s="136"/>
      <c r="AB532" s="254"/>
      <c r="AC532" s="38"/>
      <c r="AD532" s="45"/>
      <c r="AE532" s="43"/>
      <c r="AF532" s="235"/>
      <c r="AG532" s="643" t="str">
        <f t="shared" ref="AG532" si="23">+C532</f>
        <v>LOS MÁRTIRES</v>
      </c>
      <c r="AH532" s="652" t="s">
        <v>225</v>
      </c>
      <c r="AI532" s="652" t="s">
        <v>225</v>
      </c>
      <c r="AJ532" s="652" t="s">
        <v>225</v>
      </c>
      <c r="AK532" s="652" t="s">
        <v>226</v>
      </c>
      <c r="AL532" s="635"/>
      <c r="AM532" s="635" t="s">
        <v>242</v>
      </c>
      <c r="AN532" s="635">
        <v>8185614</v>
      </c>
      <c r="AO532" s="635"/>
      <c r="AP532" s="627" t="s">
        <v>228</v>
      </c>
      <c r="AQ532" s="627" t="s">
        <v>228</v>
      </c>
      <c r="AR532" s="627" t="s">
        <v>228</v>
      </c>
      <c r="AS532" s="627" t="s">
        <v>228</v>
      </c>
      <c r="AT532" s="628">
        <v>8185614</v>
      </c>
      <c r="AU532" s="629"/>
    </row>
    <row r="533" spans="1:47" ht="45" customHeight="1" x14ac:dyDescent="0.25">
      <c r="A533" s="638"/>
      <c r="B533" s="657"/>
      <c r="C533" s="666"/>
      <c r="D533" s="55" t="s">
        <v>6</v>
      </c>
      <c r="E533" s="146"/>
      <c r="F533" s="137"/>
      <c r="G533" s="137"/>
      <c r="H533" s="137"/>
      <c r="I533" s="137"/>
      <c r="J533" s="137"/>
      <c r="K533" s="137"/>
      <c r="L533" s="137"/>
      <c r="M533" s="147"/>
      <c r="N533" s="148"/>
      <c r="O533" s="147"/>
      <c r="P533" s="147"/>
      <c r="Q533" s="147"/>
      <c r="R533" s="249"/>
      <c r="S533" s="140"/>
      <c r="T533" s="140"/>
      <c r="U533" s="140"/>
      <c r="V533" s="140"/>
      <c r="W533" s="140"/>
      <c r="X533" s="140"/>
      <c r="Y533" s="140"/>
      <c r="Z533" s="140"/>
      <c r="AA533" s="149"/>
      <c r="AB533" s="256"/>
      <c r="AC533" s="44"/>
      <c r="AD533" s="36"/>
      <c r="AE533" s="41"/>
      <c r="AF533" s="236"/>
      <c r="AG533" s="643"/>
      <c r="AH533" s="653"/>
      <c r="AI533" s="653"/>
      <c r="AJ533" s="653"/>
      <c r="AK533" s="653"/>
      <c r="AL533" s="635"/>
      <c r="AM533" s="635"/>
      <c r="AN533" s="635"/>
      <c r="AO533" s="635"/>
      <c r="AP533" s="627"/>
      <c r="AQ533" s="627"/>
      <c r="AR533" s="627"/>
      <c r="AS533" s="627"/>
      <c r="AT533" s="628"/>
      <c r="AU533" s="629"/>
    </row>
    <row r="534" spans="1:47" ht="45" customHeight="1" x14ac:dyDescent="0.25">
      <c r="A534" s="638"/>
      <c r="B534" s="657"/>
      <c r="C534" s="666"/>
      <c r="D534" s="57" t="s">
        <v>96</v>
      </c>
      <c r="E534" s="146"/>
      <c r="F534" s="137"/>
      <c r="G534" s="137"/>
      <c r="H534" s="137"/>
      <c r="I534" s="137"/>
      <c r="J534" s="137"/>
      <c r="K534" s="137"/>
      <c r="L534" s="137"/>
      <c r="M534" s="147"/>
      <c r="N534" s="148"/>
      <c r="O534" s="147"/>
      <c r="P534" s="147"/>
      <c r="Q534" s="147"/>
      <c r="R534" s="249"/>
      <c r="S534" s="140"/>
      <c r="T534" s="140"/>
      <c r="U534" s="140"/>
      <c r="V534" s="140"/>
      <c r="W534" s="140"/>
      <c r="X534" s="140"/>
      <c r="Y534" s="140"/>
      <c r="Z534" s="140"/>
      <c r="AA534" s="149"/>
      <c r="AB534" s="256"/>
      <c r="AC534" s="44"/>
      <c r="AD534" s="36"/>
      <c r="AE534" s="41"/>
      <c r="AF534" s="236"/>
      <c r="AG534" s="643"/>
      <c r="AH534" s="653"/>
      <c r="AI534" s="653"/>
      <c r="AJ534" s="653"/>
      <c r="AK534" s="653"/>
      <c r="AL534" s="635"/>
      <c r="AM534" s="635"/>
      <c r="AN534" s="635"/>
      <c r="AO534" s="635"/>
      <c r="AP534" s="627"/>
      <c r="AQ534" s="627"/>
      <c r="AR534" s="627"/>
      <c r="AS534" s="627"/>
      <c r="AT534" s="628"/>
      <c r="AU534" s="629"/>
    </row>
    <row r="535" spans="1:47" ht="45" customHeight="1" x14ac:dyDescent="0.25">
      <c r="A535" s="638"/>
      <c r="B535" s="657"/>
      <c r="C535" s="666"/>
      <c r="D535" s="55" t="s">
        <v>7</v>
      </c>
      <c r="E535" s="146"/>
      <c r="F535" s="137"/>
      <c r="G535" s="137"/>
      <c r="H535" s="137"/>
      <c r="I535" s="137"/>
      <c r="J535" s="137"/>
      <c r="K535" s="137"/>
      <c r="L535" s="137"/>
      <c r="M535" s="147"/>
      <c r="N535" s="148"/>
      <c r="O535" s="147"/>
      <c r="P535" s="147"/>
      <c r="Q535" s="147"/>
      <c r="R535" s="249"/>
      <c r="S535" s="140"/>
      <c r="T535" s="140"/>
      <c r="U535" s="140"/>
      <c r="V535" s="140"/>
      <c r="W535" s="140"/>
      <c r="X535" s="140"/>
      <c r="Y535" s="140"/>
      <c r="Z535" s="140"/>
      <c r="AA535" s="149"/>
      <c r="AB535" s="256"/>
      <c r="AC535" s="44"/>
      <c r="AD535" s="36"/>
      <c r="AE535" s="41"/>
      <c r="AF535" s="236"/>
      <c r="AG535" s="643"/>
      <c r="AH535" s="653"/>
      <c r="AI535" s="653"/>
      <c r="AJ535" s="653"/>
      <c r="AK535" s="653"/>
      <c r="AL535" s="635"/>
      <c r="AM535" s="635"/>
      <c r="AN535" s="635"/>
      <c r="AO535" s="635"/>
      <c r="AP535" s="627"/>
      <c r="AQ535" s="627"/>
      <c r="AR535" s="627"/>
      <c r="AS535" s="627"/>
      <c r="AT535" s="628"/>
      <c r="AU535" s="629"/>
    </row>
    <row r="536" spans="1:47" ht="45" customHeight="1" x14ac:dyDescent="0.25">
      <c r="A536" s="638"/>
      <c r="B536" s="657"/>
      <c r="C536" s="666"/>
      <c r="D536" s="57" t="s">
        <v>97</v>
      </c>
      <c r="E536" s="128"/>
      <c r="F536" s="126"/>
      <c r="G536" s="126"/>
      <c r="H536" s="126"/>
      <c r="I536" s="126"/>
      <c r="J536" s="126"/>
      <c r="K536" s="126"/>
      <c r="L536" s="126"/>
      <c r="M536" s="129"/>
      <c r="N536" s="129"/>
      <c r="O536" s="129"/>
      <c r="P536" s="129"/>
      <c r="Q536" s="129"/>
      <c r="R536" s="86"/>
      <c r="S536" s="86"/>
      <c r="T536" s="86"/>
      <c r="U536" s="86"/>
      <c r="V536" s="86"/>
      <c r="W536" s="86"/>
      <c r="X536" s="86"/>
      <c r="Y536" s="86"/>
      <c r="Z536" s="86"/>
      <c r="AA536" s="86"/>
      <c r="AB536" s="257"/>
      <c r="AC536" s="38"/>
      <c r="AD536" s="36"/>
      <c r="AE536" s="38"/>
      <c r="AF536" s="237"/>
      <c r="AG536" s="643"/>
      <c r="AH536" s="653"/>
      <c r="AI536" s="653"/>
      <c r="AJ536" s="653"/>
      <c r="AK536" s="653"/>
      <c r="AL536" s="635"/>
      <c r="AM536" s="635"/>
      <c r="AN536" s="635"/>
      <c r="AO536" s="635"/>
      <c r="AP536" s="627"/>
      <c r="AQ536" s="627"/>
      <c r="AR536" s="627"/>
      <c r="AS536" s="627"/>
      <c r="AT536" s="628"/>
      <c r="AU536" s="629"/>
    </row>
    <row r="537" spans="1:47" ht="45" customHeight="1" thickBot="1" x14ac:dyDescent="0.3">
      <c r="A537" s="638"/>
      <c r="B537" s="657"/>
      <c r="C537" s="667"/>
      <c r="D537" s="56" t="s">
        <v>100</v>
      </c>
      <c r="E537" s="150"/>
      <c r="F537" s="138"/>
      <c r="G537" s="138"/>
      <c r="H537" s="138"/>
      <c r="I537" s="138"/>
      <c r="J537" s="138"/>
      <c r="K537" s="138"/>
      <c r="L537" s="138"/>
      <c r="M537" s="151"/>
      <c r="N537" s="152"/>
      <c r="O537" s="151"/>
      <c r="P537" s="151"/>
      <c r="Q537" s="151"/>
      <c r="R537" s="135"/>
      <c r="S537" s="135"/>
      <c r="T537" s="135"/>
      <c r="U537" s="135"/>
      <c r="V537" s="135"/>
      <c r="W537" s="135"/>
      <c r="X537" s="135"/>
      <c r="Y537" s="135"/>
      <c r="Z537" s="135"/>
      <c r="AA537" s="136"/>
      <c r="AB537" s="254"/>
      <c r="AC537" s="44"/>
      <c r="AD537" s="36"/>
      <c r="AE537" s="43"/>
      <c r="AF537" s="235"/>
      <c r="AG537" s="643"/>
      <c r="AH537" s="634"/>
      <c r="AI537" s="634"/>
      <c r="AJ537" s="634"/>
      <c r="AK537" s="634"/>
      <c r="AL537" s="635"/>
      <c r="AM537" s="635"/>
      <c r="AN537" s="635"/>
      <c r="AO537" s="635"/>
      <c r="AP537" s="627"/>
      <c r="AQ537" s="627"/>
      <c r="AR537" s="627"/>
      <c r="AS537" s="627"/>
      <c r="AT537" s="628"/>
      <c r="AU537" s="629"/>
    </row>
    <row r="538" spans="1:47" ht="45" customHeight="1" x14ac:dyDescent="0.25">
      <c r="A538" s="638"/>
      <c r="B538" s="657"/>
      <c r="C538" s="654" t="s">
        <v>222</v>
      </c>
      <c r="D538" s="54" t="s">
        <v>95</v>
      </c>
      <c r="E538" s="128"/>
      <c r="F538" s="126"/>
      <c r="G538" s="126"/>
      <c r="H538" s="126"/>
      <c r="I538" s="126"/>
      <c r="J538" s="126"/>
      <c r="K538" s="126"/>
      <c r="L538" s="126"/>
      <c r="M538" s="129"/>
      <c r="N538" s="129"/>
      <c r="O538" s="129"/>
      <c r="P538" s="129"/>
      <c r="Q538" s="129"/>
      <c r="R538" s="86"/>
      <c r="S538" s="135"/>
      <c r="T538" s="135"/>
      <c r="U538" s="135"/>
      <c r="V538" s="135"/>
      <c r="W538" s="135"/>
      <c r="X538" s="135"/>
      <c r="Y538" s="135"/>
      <c r="Z538" s="135"/>
      <c r="AA538" s="136"/>
      <c r="AB538" s="254"/>
      <c r="AC538" s="38"/>
      <c r="AD538" s="45"/>
      <c r="AE538" s="43"/>
      <c r="AF538" s="235"/>
      <c r="AG538" s="643" t="str">
        <f t="shared" ref="AG538" si="24">+C538</f>
        <v>ANTONIO NARIÑO</v>
      </c>
      <c r="AH538" s="652" t="s">
        <v>225</v>
      </c>
      <c r="AI538" s="652" t="s">
        <v>225</v>
      </c>
      <c r="AJ538" s="652" t="s">
        <v>225</v>
      </c>
      <c r="AK538" s="652" t="s">
        <v>226</v>
      </c>
      <c r="AL538" s="635"/>
      <c r="AM538" s="635" t="s">
        <v>242</v>
      </c>
      <c r="AN538" s="635">
        <v>8185614</v>
      </c>
      <c r="AO538" s="635"/>
      <c r="AP538" s="627" t="s">
        <v>228</v>
      </c>
      <c r="AQ538" s="627" t="s">
        <v>228</v>
      </c>
      <c r="AR538" s="627" t="s">
        <v>228</v>
      </c>
      <c r="AS538" s="627" t="s">
        <v>228</v>
      </c>
      <c r="AT538" s="628">
        <v>8185614</v>
      </c>
      <c r="AU538" s="629"/>
    </row>
    <row r="539" spans="1:47" ht="45" customHeight="1" x14ac:dyDescent="0.25">
      <c r="A539" s="638"/>
      <c r="B539" s="657"/>
      <c r="C539" s="654"/>
      <c r="D539" s="55" t="s">
        <v>6</v>
      </c>
      <c r="E539" s="146"/>
      <c r="F539" s="137"/>
      <c r="G539" s="137"/>
      <c r="H539" s="137"/>
      <c r="I539" s="137"/>
      <c r="J539" s="137"/>
      <c r="K539" s="137"/>
      <c r="L539" s="137"/>
      <c r="M539" s="147"/>
      <c r="N539" s="148"/>
      <c r="O539" s="147"/>
      <c r="P539" s="147"/>
      <c r="Q539" s="147"/>
      <c r="R539" s="249"/>
      <c r="S539" s="140"/>
      <c r="T539" s="140"/>
      <c r="U539" s="140"/>
      <c r="V539" s="140"/>
      <c r="W539" s="140"/>
      <c r="X539" s="140"/>
      <c r="Y539" s="140"/>
      <c r="Z539" s="140"/>
      <c r="AA539" s="149"/>
      <c r="AB539" s="256"/>
      <c r="AC539" s="44"/>
      <c r="AD539" s="36"/>
      <c r="AE539" s="41"/>
      <c r="AF539" s="236"/>
      <c r="AG539" s="643"/>
      <c r="AH539" s="653"/>
      <c r="AI539" s="653"/>
      <c r="AJ539" s="653"/>
      <c r="AK539" s="653"/>
      <c r="AL539" s="635"/>
      <c r="AM539" s="635"/>
      <c r="AN539" s="635"/>
      <c r="AO539" s="635"/>
      <c r="AP539" s="627"/>
      <c r="AQ539" s="627"/>
      <c r="AR539" s="627"/>
      <c r="AS539" s="627"/>
      <c r="AT539" s="628"/>
      <c r="AU539" s="629"/>
    </row>
    <row r="540" spans="1:47" ht="45" customHeight="1" x14ac:dyDescent="0.25">
      <c r="A540" s="638"/>
      <c r="B540" s="657"/>
      <c r="C540" s="654"/>
      <c r="D540" s="57" t="s">
        <v>96</v>
      </c>
      <c r="E540" s="146"/>
      <c r="F540" s="137"/>
      <c r="G540" s="137"/>
      <c r="H540" s="137"/>
      <c r="I540" s="137"/>
      <c r="J540" s="137"/>
      <c r="K540" s="137"/>
      <c r="L540" s="137"/>
      <c r="M540" s="147"/>
      <c r="N540" s="148"/>
      <c r="O540" s="147"/>
      <c r="P540" s="147"/>
      <c r="Q540" s="147"/>
      <c r="R540" s="249"/>
      <c r="S540" s="140"/>
      <c r="T540" s="140"/>
      <c r="U540" s="140"/>
      <c r="V540" s="140"/>
      <c r="W540" s="140"/>
      <c r="X540" s="140"/>
      <c r="Y540" s="140"/>
      <c r="Z540" s="140"/>
      <c r="AA540" s="149"/>
      <c r="AB540" s="256"/>
      <c r="AC540" s="44"/>
      <c r="AD540" s="36"/>
      <c r="AE540" s="41"/>
      <c r="AF540" s="236"/>
      <c r="AG540" s="643"/>
      <c r="AH540" s="653"/>
      <c r="AI540" s="653"/>
      <c r="AJ540" s="653"/>
      <c r="AK540" s="653"/>
      <c r="AL540" s="635"/>
      <c r="AM540" s="635"/>
      <c r="AN540" s="635"/>
      <c r="AO540" s="635"/>
      <c r="AP540" s="627"/>
      <c r="AQ540" s="627"/>
      <c r="AR540" s="627"/>
      <c r="AS540" s="627"/>
      <c r="AT540" s="628"/>
      <c r="AU540" s="629"/>
    </row>
    <row r="541" spans="1:47" ht="45" customHeight="1" x14ac:dyDescent="0.25">
      <c r="A541" s="638"/>
      <c r="B541" s="657"/>
      <c r="C541" s="654"/>
      <c r="D541" s="55" t="s">
        <v>7</v>
      </c>
      <c r="E541" s="146"/>
      <c r="F541" s="137"/>
      <c r="G541" s="137"/>
      <c r="H541" s="137"/>
      <c r="I541" s="137"/>
      <c r="J541" s="137"/>
      <c r="K541" s="137"/>
      <c r="L541" s="137"/>
      <c r="M541" s="147"/>
      <c r="N541" s="148"/>
      <c r="O541" s="147"/>
      <c r="P541" s="147"/>
      <c r="Q541" s="147"/>
      <c r="R541" s="249"/>
      <c r="S541" s="140"/>
      <c r="T541" s="140"/>
      <c r="U541" s="140"/>
      <c r="V541" s="140"/>
      <c r="W541" s="140"/>
      <c r="X541" s="140"/>
      <c r="Y541" s="140"/>
      <c r="Z541" s="140"/>
      <c r="AA541" s="149"/>
      <c r="AB541" s="256"/>
      <c r="AC541" s="44"/>
      <c r="AD541" s="36"/>
      <c r="AE541" s="41"/>
      <c r="AF541" s="236"/>
      <c r="AG541" s="643"/>
      <c r="AH541" s="653"/>
      <c r="AI541" s="653"/>
      <c r="AJ541" s="653"/>
      <c r="AK541" s="653"/>
      <c r="AL541" s="635"/>
      <c r="AM541" s="635"/>
      <c r="AN541" s="635"/>
      <c r="AO541" s="635"/>
      <c r="AP541" s="627"/>
      <c r="AQ541" s="627"/>
      <c r="AR541" s="627"/>
      <c r="AS541" s="627"/>
      <c r="AT541" s="628"/>
      <c r="AU541" s="629"/>
    </row>
    <row r="542" spans="1:47" ht="45" customHeight="1" x14ac:dyDescent="0.25">
      <c r="A542" s="638"/>
      <c r="B542" s="657"/>
      <c r="C542" s="654"/>
      <c r="D542" s="57" t="s">
        <v>97</v>
      </c>
      <c r="E542" s="128"/>
      <c r="F542" s="126"/>
      <c r="G542" s="126"/>
      <c r="H542" s="126"/>
      <c r="I542" s="126"/>
      <c r="J542" s="126"/>
      <c r="K542" s="126"/>
      <c r="L542" s="126"/>
      <c r="M542" s="129"/>
      <c r="N542" s="129"/>
      <c r="O542" s="129"/>
      <c r="P542" s="129"/>
      <c r="Q542" s="129"/>
      <c r="R542" s="86"/>
      <c r="S542" s="86"/>
      <c r="T542" s="86"/>
      <c r="U542" s="86"/>
      <c r="V542" s="86"/>
      <c r="W542" s="86"/>
      <c r="X542" s="86"/>
      <c r="Y542" s="86"/>
      <c r="Z542" s="86"/>
      <c r="AA542" s="86"/>
      <c r="AB542" s="257"/>
      <c r="AC542" s="38"/>
      <c r="AD542" s="36"/>
      <c r="AE542" s="38"/>
      <c r="AF542" s="237"/>
      <c r="AG542" s="643"/>
      <c r="AH542" s="653"/>
      <c r="AI542" s="653"/>
      <c r="AJ542" s="653"/>
      <c r="AK542" s="653"/>
      <c r="AL542" s="635"/>
      <c r="AM542" s="635"/>
      <c r="AN542" s="635"/>
      <c r="AO542" s="635"/>
      <c r="AP542" s="627"/>
      <c r="AQ542" s="627"/>
      <c r="AR542" s="627"/>
      <c r="AS542" s="627"/>
      <c r="AT542" s="628"/>
      <c r="AU542" s="629"/>
    </row>
    <row r="543" spans="1:47" ht="45" customHeight="1" thickBot="1" x14ac:dyDescent="0.3">
      <c r="A543" s="638"/>
      <c r="B543" s="657"/>
      <c r="C543" s="654"/>
      <c r="D543" s="56" t="s">
        <v>100</v>
      </c>
      <c r="E543" s="150"/>
      <c r="F543" s="138"/>
      <c r="G543" s="138"/>
      <c r="H543" s="138"/>
      <c r="I543" s="138"/>
      <c r="J543" s="138"/>
      <c r="K543" s="138"/>
      <c r="L543" s="138"/>
      <c r="M543" s="151"/>
      <c r="N543" s="152"/>
      <c r="O543" s="151"/>
      <c r="P543" s="151"/>
      <c r="Q543" s="151"/>
      <c r="R543" s="135"/>
      <c r="S543" s="135"/>
      <c r="T543" s="135"/>
      <c r="U543" s="135"/>
      <c r="V543" s="135"/>
      <c r="W543" s="135"/>
      <c r="X543" s="135"/>
      <c r="Y543" s="135"/>
      <c r="Z543" s="135"/>
      <c r="AA543" s="136"/>
      <c r="AB543" s="254"/>
      <c r="AC543" s="44"/>
      <c r="AD543" s="36"/>
      <c r="AE543" s="43"/>
      <c r="AF543" s="235"/>
      <c r="AG543" s="643"/>
      <c r="AH543" s="634"/>
      <c r="AI543" s="634"/>
      <c r="AJ543" s="634"/>
      <c r="AK543" s="634"/>
      <c r="AL543" s="635"/>
      <c r="AM543" s="635"/>
      <c r="AN543" s="635"/>
      <c r="AO543" s="635"/>
      <c r="AP543" s="627"/>
      <c r="AQ543" s="627"/>
      <c r="AR543" s="627"/>
      <c r="AS543" s="627"/>
      <c r="AT543" s="628"/>
      <c r="AU543" s="629"/>
    </row>
    <row r="544" spans="1:47" ht="45" customHeight="1" x14ac:dyDescent="0.25">
      <c r="A544" s="638"/>
      <c r="B544" s="657"/>
      <c r="C544" s="665" t="s">
        <v>206</v>
      </c>
      <c r="D544" s="54" t="s">
        <v>95</v>
      </c>
      <c r="E544" s="128"/>
      <c r="F544" s="126"/>
      <c r="G544" s="126"/>
      <c r="H544" s="126"/>
      <c r="I544" s="126"/>
      <c r="J544" s="126"/>
      <c r="K544" s="126"/>
      <c r="L544" s="126"/>
      <c r="M544" s="129"/>
      <c r="N544" s="129"/>
      <c r="O544" s="129">
        <v>3</v>
      </c>
      <c r="P544" s="129"/>
      <c r="Q544" s="129"/>
      <c r="R544" s="86"/>
      <c r="S544" s="135"/>
      <c r="T544" s="135"/>
      <c r="U544" s="135"/>
      <c r="V544" s="135"/>
      <c r="W544" s="135"/>
      <c r="X544" s="135"/>
      <c r="Y544" s="135"/>
      <c r="Z544" s="135"/>
      <c r="AA544" s="136"/>
      <c r="AB544" s="254">
        <v>3</v>
      </c>
      <c r="AC544" s="38"/>
      <c r="AD544" s="45"/>
      <c r="AE544" s="43"/>
      <c r="AF544" s="235" t="s">
        <v>400</v>
      </c>
      <c r="AG544" s="643" t="str">
        <f t="shared" ref="AG544" si="25">+C544</f>
        <v>PUENTE ARANDA</v>
      </c>
      <c r="AH544" s="652" t="s">
        <v>469</v>
      </c>
      <c r="AI544" s="652" t="s">
        <v>225</v>
      </c>
      <c r="AJ544" s="652" t="s">
        <v>225</v>
      </c>
      <c r="AK544" s="652" t="s">
        <v>226</v>
      </c>
      <c r="AL544" s="635"/>
      <c r="AM544" s="635" t="s">
        <v>242</v>
      </c>
      <c r="AN544" s="635">
        <v>8185614</v>
      </c>
      <c r="AO544" s="635"/>
      <c r="AP544" s="627" t="s">
        <v>228</v>
      </c>
      <c r="AQ544" s="627" t="s">
        <v>228</v>
      </c>
      <c r="AR544" s="627" t="s">
        <v>228</v>
      </c>
      <c r="AS544" s="627" t="s">
        <v>228</v>
      </c>
      <c r="AT544" s="628">
        <v>8185614</v>
      </c>
      <c r="AU544" s="629"/>
    </row>
    <row r="545" spans="1:47" ht="45" customHeight="1" x14ac:dyDescent="0.25">
      <c r="A545" s="638"/>
      <c r="B545" s="657"/>
      <c r="C545" s="666"/>
      <c r="D545" s="55" t="s">
        <v>6</v>
      </c>
      <c r="E545" s="146"/>
      <c r="F545" s="137"/>
      <c r="G545" s="137"/>
      <c r="H545" s="137"/>
      <c r="I545" s="137"/>
      <c r="J545" s="137"/>
      <c r="K545" s="137"/>
      <c r="L545" s="137"/>
      <c r="M545" s="147"/>
      <c r="N545" s="148"/>
      <c r="O545" s="147">
        <v>38471549.399999999</v>
      </c>
      <c r="P545" s="147"/>
      <c r="Q545" s="147"/>
      <c r="R545" s="249"/>
      <c r="S545" s="140"/>
      <c r="T545" s="140"/>
      <c r="U545" s="140"/>
      <c r="V545" s="140"/>
      <c r="W545" s="140"/>
      <c r="X545" s="140"/>
      <c r="Y545" s="140"/>
      <c r="Z545" s="140"/>
      <c r="AA545" s="149"/>
      <c r="AB545" s="147">
        <v>159605700</v>
      </c>
      <c r="AC545" s="44"/>
      <c r="AD545" s="36"/>
      <c r="AE545" s="41"/>
      <c r="AF545" s="236"/>
      <c r="AG545" s="643"/>
      <c r="AH545" s="653"/>
      <c r="AI545" s="653"/>
      <c r="AJ545" s="653"/>
      <c r="AK545" s="653"/>
      <c r="AL545" s="635"/>
      <c r="AM545" s="635"/>
      <c r="AN545" s="635"/>
      <c r="AO545" s="635"/>
      <c r="AP545" s="627"/>
      <c r="AQ545" s="627"/>
      <c r="AR545" s="627"/>
      <c r="AS545" s="627"/>
      <c r="AT545" s="628"/>
      <c r="AU545" s="629"/>
    </row>
    <row r="546" spans="1:47" ht="45" customHeight="1" x14ac:dyDescent="0.25">
      <c r="A546" s="638"/>
      <c r="B546" s="657"/>
      <c r="C546" s="666"/>
      <c r="D546" s="57" t="s">
        <v>96</v>
      </c>
      <c r="E546" s="146"/>
      <c r="F546" s="137"/>
      <c r="G546" s="137"/>
      <c r="H546" s="137"/>
      <c r="I546" s="137"/>
      <c r="J546" s="137"/>
      <c r="K546" s="137"/>
      <c r="L546" s="137"/>
      <c r="M546" s="147"/>
      <c r="N546" s="148"/>
      <c r="O546" s="147"/>
      <c r="P546" s="147"/>
      <c r="Q546" s="147"/>
      <c r="R546" s="249"/>
      <c r="S546" s="140"/>
      <c r="T546" s="140"/>
      <c r="U546" s="140"/>
      <c r="V546" s="140"/>
      <c r="W546" s="140"/>
      <c r="X546" s="140"/>
      <c r="Y546" s="140"/>
      <c r="Z546" s="140"/>
      <c r="AA546" s="149"/>
      <c r="AB546" s="256"/>
      <c r="AC546" s="44"/>
      <c r="AD546" s="36"/>
      <c r="AE546" s="41"/>
      <c r="AF546" s="236"/>
      <c r="AG546" s="643"/>
      <c r="AH546" s="653"/>
      <c r="AI546" s="653"/>
      <c r="AJ546" s="653"/>
      <c r="AK546" s="653"/>
      <c r="AL546" s="635"/>
      <c r="AM546" s="635"/>
      <c r="AN546" s="635"/>
      <c r="AO546" s="635"/>
      <c r="AP546" s="627"/>
      <c r="AQ546" s="627"/>
      <c r="AR546" s="627"/>
      <c r="AS546" s="627"/>
      <c r="AT546" s="628"/>
      <c r="AU546" s="629"/>
    </row>
    <row r="547" spans="1:47" ht="45" customHeight="1" x14ac:dyDescent="0.25">
      <c r="A547" s="638"/>
      <c r="B547" s="657"/>
      <c r="C547" s="666"/>
      <c r="D547" s="55" t="s">
        <v>7</v>
      </c>
      <c r="E547" s="146"/>
      <c r="F547" s="137"/>
      <c r="G547" s="137"/>
      <c r="H547" s="137"/>
      <c r="I547" s="137"/>
      <c r="J547" s="137"/>
      <c r="K547" s="137"/>
      <c r="L547" s="137"/>
      <c r="M547" s="147"/>
      <c r="N547" s="148"/>
      <c r="O547" s="147"/>
      <c r="P547" s="147"/>
      <c r="Q547" s="147"/>
      <c r="R547" s="249"/>
      <c r="S547" s="140"/>
      <c r="T547" s="140"/>
      <c r="U547" s="140"/>
      <c r="V547" s="140"/>
      <c r="W547" s="140"/>
      <c r="X547" s="140"/>
      <c r="Y547" s="140"/>
      <c r="Z547" s="140"/>
      <c r="AA547" s="149"/>
      <c r="AB547" s="256"/>
      <c r="AC547" s="44"/>
      <c r="AD547" s="36"/>
      <c r="AE547" s="41"/>
      <c r="AF547" s="236"/>
      <c r="AG547" s="643"/>
      <c r="AH547" s="653"/>
      <c r="AI547" s="653"/>
      <c r="AJ547" s="653"/>
      <c r="AK547" s="653"/>
      <c r="AL547" s="635"/>
      <c r="AM547" s="635"/>
      <c r="AN547" s="635"/>
      <c r="AO547" s="635"/>
      <c r="AP547" s="627"/>
      <c r="AQ547" s="627"/>
      <c r="AR547" s="627"/>
      <c r="AS547" s="627"/>
      <c r="AT547" s="628"/>
      <c r="AU547" s="629"/>
    </row>
    <row r="548" spans="1:47" ht="45" customHeight="1" x14ac:dyDescent="0.25">
      <c r="A548" s="638"/>
      <c r="B548" s="657"/>
      <c r="C548" s="666"/>
      <c r="D548" s="57" t="s">
        <v>97</v>
      </c>
      <c r="E548" s="128"/>
      <c r="F548" s="126"/>
      <c r="G548" s="126"/>
      <c r="H548" s="126"/>
      <c r="I548" s="126"/>
      <c r="J548" s="126"/>
      <c r="K548" s="126"/>
      <c r="L548" s="126"/>
      <c r="M548" s="129"/>
      <c r="N548" s="129"/>
      <c r="O548" s="129">
        <v>3</v>
      </c>
      <c r="P548" s="129"/>
      <c r="Q548" s="129"/>
      <c r="R548" s="86"/>
      <c r="S548" s="86"/>
      <c r="T548" s="86"/>
      <c r="U548" s="86"/>
      <c r="V548" s="86"/>
      <c r="W548" s="86"/>
      <c r="X548" s="86"/>
      <c r="Y548" s="86"/>
      <c r="Z548" s="86"/>
      <c r="AA548" s="86"/>
      <c r="AB548" s="257">
        <v>3</v>
      </c>
      <c r="AC548" s="38"/>
      <c r="AD548" s="36"/>
      <c r="AE548" s="38"/>
      <c r="AF548" s="237"/>
      <c r="AG548" s="643"/>
      <c r="AH548" s="653"/>
      <c r="AI548" s="653"/>
      <c r="AJ548" s="653"/>
      <c r="AK548" s="653"/>
      <c r="AL548" s="635"/>
      <c r="AM548" s="635"/>
      <c r="AN548" s="635"/>
      <c r="AO548" s="635"/>
      <c r="AP548" s="627"/>
      <c r="AQ548" s="627"/>
      <c r="AR548" s="627"/>
      <c r="AS548" s="627"/>
      <c r="AT548" s="628"/>
      <c r="AU548" s="629"/>
    </row>
    <row r="549" spans="1:47" ht="45" customHeight="1" thickBot="1" x14ac:dyDescent="0.3">
      <c r="A549" s="638"/>
      <c r="B549" s="657"/>
      <c r="C549" s="667"/>
      <c r="D549" s="56" t="s">
        <v>100</v>
      </c>
      <c r="E549" s="150"/>
      <c r="F549" s="138"/>
      <c r="G549" s="138"/>
      <c r="H549" s="138"/>
      <c r="I549" s="138"/>
      <c r="J549" s="138"/>
      <c r="K549" s="138"/>
      <c r="L549" s="138"/>
      <c r="M549" s="151"/>
      <c r="N549" s="152"/>
      <c r="O549" s="129">
        <v>38471549.399999999</v>
      </c>
      <c r="P549" s="151"/>
      <c r="Q549" s="151"/>
      <c r="R549" s="135"/>
      <c r="S549" s="135"/>
      <c r="T549" s="135"/>
      <c r="U549" s="135"/>
      <c r="V549" s="135"/>
      <c r="W549" s="135"/>
      <c r="X549" s="135"/>
      <c r="Y549" s="135"/>
      <c r="Z549" s="135"/>
      <c r="AA549" s="136"/>
      <c r="AB549" s="257">
        <v>159605700</v>
      </c>
      <c r="AC549" s="44"/>
      <c r="AD549" s="36"/>
      <c r="AE549" s="43"/>
      <c r="AF549" s="235"/>
      <c r="AG549" s="643"/>
      <c r="AH549" s="634"/>
      <c r="AI549" s="634"/>
      <c r="AJ549" s="634"/>
      <c r="AK549" s="634"/>
      <c r="AL549" s="635"/>
      <c r="AM549" s="635"/>
      <c r="AN549" s="635"/>
      <c r="AO549" s="635"/>
      <c r="AP549" s="627"/>
      <c r="AQ549" s="627"/>
      <c r="AR549" s="627"/>
      <c r="AS549" s="627"/>
      <c r="AT549" s="628"/>
      <c r="AU549" s="629"/>
    </row>
    <row r="550" spans="1:47" ht="45" customHeight="1" x14ac:dyDescent="0.25">
      <c r="A550" s="638"/>
      <c r="B550" s="657"/>
      <c r="C550" s="654" t="s">
        <v>223</v>
      </c>
      <c r="D550" s="54" t="s">
        <v>95</v>
      </c>
      <c r="E550" s="128"/>
      <c r="F550" s="126"/>
      <c r="G550" s="126"/>
      <c r="H550" s="126"/>
      <c r="I550" s="126"/>
      <c r="J550" s="126"/>
      <c r="K550" s="126"/>
      <c r="L550" s="126"/>
      <c r="M550" s="129"/>
      <c r="N550" s="129"/>
      <c r="O550" s="129"/>
      <c r="P550" s="129"/>
      <c r="Q550" s="129"/>
      <c r="R550" s="86"/>
      <c r="S550" s="135"/>
      <c r="T550" s="135"/>
      <c r="U550" s="135"/>
      <c r="V550" s="135"/>
      <c r="W550" s="135"/>
      <c r="X550" s="135"/>
      <c r="Y550" s="135"/>
      <c r="Z550" s="135"/>
      <c r="AA550" s="136"/>
      <c r="AB550" s="254"/>
      <c r="AC550" s="38"/>
      <c r="AD550" s="45"/>
      <c r="AE550" s="43"/>
      <c r="AF550" s="235"/>
      <c r="AG550" s="643" t="str">
        <f t="shared" ref="AG550" si="26">+C550</f>
        <v>LA CANDELARIA</v>
      </c>
      <c r="AH550" s="652" t="s">
        <v>225</v>
      </c>
      <c r="AI550" s="652" t="s">
        <v>225</v>
      </c>
      <c r="AJ550" s="652" t="s">
        <v>225</v>
      </c>
      <c r="AK550" s="652" t="s">
        <v>226</v>
      </c>
      <c r="AL550" s="635"/>
      <c r="AM550" s="635" t="s">
        <v>242</v>
      </c>
      <c r="AN550" s="635">
        <v>8185614</v>
      </c>
      <c r="AO550" s="635"/>
      <c r="AP550" s="627" t="s">
        <v>228</v>
      </c>
      <c r="AQ550" s="627" t="s">
        <v>228</v>
      </c>
      <c r="AR550" s="627" t="s">
        <v>228</v>
      </c>
      <c r="AS550" s="627" t="s">
        <v>228</v>
      </c>
      <c r="AT550" s="628">
        <v>8185614</v>
      </c>
      <c r="AU550" s="629"/>
    </row>
    <row r="551" spans="1:47" ht="45" customHeight="1" x14ac:dyDescent="0.25">
      <c r="A551" s="638"/>
      <c r="B551" s="657"/>
      <c r="C551" s="654"/>
      <c r="D551" s="55" t="s">
        <v>6</v>
      </c>
      <c r="E551" s="146"/>
      <c r="F551" s="137"/>
      <c r="G551" s="137"/>
      <c r="H551" s="137"/>
      <c r="I551" s="137"/>
      <c r="J551" s="137"/>
      <c r="K551" s="137"/>
      <c r="L551" s="137"/>
      <c r="M551" s="147"/>
      <c r="N551" s="148"/>
      <c r="O551" s="147"/>
      <c r="P551" s="147"/>
      <c r="Q551" s="147"/>
      <c r="R551" s="249"/>
      <c r="S551" s="140"/>
      <c r="T551" s="140"/>
      <c r="U551" s="140"/>
      <c r="V551" s="140"/>
      <c r="W551" s="140"/>
      <c r="X551" s="140"/>
      <c r="Y551" s="140"/>
      <c r="Z551" s="140"/>
      <c r="AA551" s="149"/>
      <c r="AB551" s="256"/>
      <c r="AC551" s="44"/>
      <c r="AD551" s="36"/>
      <c r="AE551" s="41"/>
      <c r="AF551" s="236"/>
      <c r="AG551" s="643"/>
      <c r="AH551" s="653"/>
      <c r="AI551" s="653"/>
      <c r="AJ551" s="653"/>
      <c r="AK551" s="653"/>
      <c r="AL551" s="635"/>
      <c r="AM551" s="635"/>
      <c r="AN551" s="635"/>
      <c r="AO551" s="635"/>
      <c r="AP551" s="627"/>
      <c r="AQ551" s="627"/>
      <c r="AR551" s="627"/>
      <c r="AS551" s="627"/>
      <c r="AT551" s="628"/>
      <c r="AU551" s="629"/>
    </row>
    <row r="552" spans="1:47" ht="45" customHeight="1" x14ac:dyDescent="0.25">
      <c r="A552" s="638"/>
      <c r="B552" s="657"/>
      <c r="C552" s="654"/>
      <c r="D552" s="57" t="s">
        <v>96</v>
      </c>
      <c r="E552" s="146"/>
      <c r="F552" s="137"/>
      <c r="G552" s="137"/>
      <c r="H552" s="137"/>
      <c r="I552" s="137"/>
      <c r="J552" s="137"/>
      <c r="K552" s="137"/>
      <c r="L552" s="137"/>
      <c r="M552" s="147"/>
      <c r="N552" s="148"/>
      <c r="O552" s="147"/>
      <c r="P552" s="147"/>
      <c r="Q552" s="147"/>
      <c r="R552" s="249"/>
      <c r="S552" s="140"/>
      <c r="T552" s="140"/>
      <c r="U552" s="140"/>
      <c r="V552" s="140"/>
      <c r="W552" s="140"/>
      <c r="X552" s="140"/>
      <c r="Y552" s="140"/>
      <c r="Z552" s="140"/>
      <c r="AA552" s="149"/>
      <c r="AB552" s="256"/>
      <c r="AC552" s="44"/>
      <c r="AD552" s="36"/>
      <c r="AE552" s="41"/>
      <c r="AF552" s="236"/>
      <c r="AG552" s="643"/>
      <c r="AH552" s="653"/>
      <c r="AI552" s="653"/>
      <c r="AJ552" s="653"/>
      <c r="AK552" s="653"/>
      <c r="AL552" s="635"/>
      <c r="AM552" s="635"/>
      <c r="AN552" s="635"/>
      <c r="AO552" s="635"/>
      <c r="AP552" s="627"/>
      <c r="AQ552" s="627"/>
      <c r="AR552" s="627"/>
      <c r="AS552" s="627"/>
      <c r="AT552" s="628"/>
      <c r="AU552" s="629"/>
    </row>
    <row r="553" spans="1:47" ht="45" customHeight="1" x14ac:dyDescent="0.25">
      <c r="A553" s="638"/>
      <c r="B553" s="657"/>
      <c r="C553" s="654"/>
      <c r="D553" s="55" t="s">
        <v>7</v>
      </c>
      <c r="E553" s="146"/>
      <c r="F553" s="137"/>
      <c r="G553" s="137"/>
      <c r="H553" s="137"/>
      <c r="I553" s="137"/>
      <c r="J553" s="137"/>
      <c r="K553" s="137"/>
      <c r="L553" s="137"/>
      <c r="M553" s="147"/>
      <c r="N553" s="148"/>
      <c r="O553" s="147"/>
      <c r="P553" s="147"/>
      <c r="Q553" s="147"/>
      <c r="R553" s="249"/>
      <c r="S553" s="140"/>
      <c r="T553" s="140"/>
      <c r="U553" s="140"/>
      <c r="V553" s="140"/>
      <c r="W553" s="140"/>
      <c r="X553" s="140"/>
      <c r="Y553" s="140"/>
      <c r="Z553" s="140"/>
      <c r="AA553" s="149"/>
      <c r="AB553" s="256"/>
      <c r="AC553" s="44"/>
      <c r="AD553" s="36"/>
      <c r="AE553" s="41"/>
      <c r="AF553" s="236"/>
      <c r="AG553" s="643"/>
      <c r="AH553" s="653"/>
      <c r="AI553" s="653"/>
      <c r="AJ553" s="653"/>
      <c r="AK553" s="653"/>
      <c r="AL553" s="635"/>
      <c r="AM553" s="635"/>
      <c r="AN553" s="635"/>
      <c r="AO553" s="635"/>
      <c r="AP553" s="627"/>
      <c r="AQ553" s="627"/>
      <c r="AR553" s="627"/>
      <c r="AS553" s="627"/>
      <c r="AT553" s="628"/>
      <c r="AU553" s="629"/>
    </row>
    <row r="554" spans="1:47" ht="45" customHeight="1" x14ac:dyDescent="0.25">
      <c r="A554" s="638"/>
      <c r="B554" s="657"/>
      <c r="C554" s="654"/>
      <c r="D554" s="57" t="s">
        <v>97</v>
      </c>
      <c r="E554" s="128"/>
      <c r="F554" s="126"/>
      <c r="G554" s="126"/>
      <c r="H554" s="126"/>
      <c r="I554" s="126"/>
      <c r="J554" s="126"/>
      <c r="K554" s="126"/>
      <c r="L554" s="126"/>
      <c r="M554" s="129"/>
      <c r="N554" s="129"/>
      <c r="O554" s="129"/>
      <c r="P554" s="129"/>
      <c r="Q554" s="129"/>
      <c r="R554" s="86"/>
      <c r="S554" s="86"/>
      <c r="T554" s="86"/>
      <c r="U554" s="86"/>
      <c r="V554" s="86"/>
      <c r="W554" s="86"/>
      <c r="X554" s="86"/>
      <c r="Y554" s="86"/>
      <c r="Z554" s="86"/>
      <c r="AA554" s="86"/>
      <c r="AB554" s="257"/>
      <c r="AC554" s="38"/>
      <c r="AD554" s="36"/>
      <c r="AE554" s="38"/>
      <c r="AF554" s="237"/>
      <c r="AG554" s="643"/>
      <c r="AH554" s="653"/>
      <c r="AI554" s="653"/>
      <c r="AJ554" s="653"/>
      <c r="AK554" s="653"/>
      <c r="AL554" s="635"/>
      <c r="AM554" s="635"/>
      <c r="AN554" s="635"/>
      <c r="AO554" s="635"/>
      <c r="AP554" s="627"/>
      <c r="AQ554" s="627"/>
      <c r="AR554" s="627"/>
      <c r="AS554" s="627"/>
      <c r="AT554" s="628"/>
      <c r="AU554" s="629"/>
    </row>
    <row r="555" spans="1:47" ht="45" customHeight="1" thickBot="1" x14ac:dyDescent="0.3">
      <c r="A555" s="638"/>
      <c r="B555" s="657"/>
      <c r="C555" s="654"/>
      <c r="D555" s="56" t="s">
        <v>100</v>
      </c>
      <c r="E555" s="150"/>
      <c r="F555" s="138"/>
      <c r="G555" s="138"/>
      <c r="H555" s="138"/>
      <c r="I555" s="138"/>
      <c r="J555" s="138"/>
      <c r="K555" s="138"/>
      <c r="L555" s="138"/>
      <c r="M555" s="151"/>
      <c r="N555" s="152"/>
      <c r="O555" s="151"/>
      <c r="P555" s="151"/>
      <c r="Q555" s="151"/>
      <c r="R555" s="135"/>
      <c r="S555" s="135"/>
      <c r="T555" s="135"/>
      <c r="U555" s="135"/>
      <c r="V555" s="135"/>
      <c r="W555" s="135"/>
      <c r="X555" s="135"/>
      <c r="Y555" s="135"/>
      <c r="Z555" s="135"/>
      <c r="AA555" s="136"/>
      <c r="AB555" s="254"/>
      <c r="AC555" s="44"/>
      <c r="AD555" s="36"/>
      <c r="AE555" s="43"/>
      <c r="AF555" s="235"/>
      <c r="AG555" s="643"/>
      <c r="AH555" s="634"/>
      <c r="AI555" s="634"/>
      <c r="AJ555" s="634"/>
      <c r="AK555" s="634"/>
      <c r="AL555" s="635"/>
      <c r="AM555" s="635"/>
      <c r="AN555" s="635"/>
      <c r="AO555" s="635"/>
      <c r="AP555" s="627"/>
      <c r="AQ555" s="627"/>
      <c r="AR555" s="627"/>
      <c r="AS555" s="627"/>
      <c r="AT555" s="628"/>
      <c r="AU555" s="629"/>
    </row>
    <row r="556" spans="1:47" ht="45" customHeight="1" x14ac:dyDescent="0.25">
      <c r="A556" s="638"/>
      <c r="B556" s="657"/>
      <c r="C556" s="665" t="s">
        <v>211</v>
      </c>
      <c r="D556" s="54" t="s">
        <v>95</v>
      </c>
      <c r="E556" s="128"/>
      <c r="F556" s="126"/>
      <c r="G556" s="126"/>
      <c r="H556" s="126"/>
      <c r="I556" s="126"/>
      <c r="J556" s="126"/>
      <c r="K556" s="126"/>
      <c r="L556" s="126"/>
      <c r="M556" s="129"/>
      <c r="N556" s="129"/>
      <c r="O556" s="129"/>
      <c r="P556" s="129"/>
      <c r="Q556" s="129"/>
      <c r="R556" s="86"/>
      <c r="S556" s="135"/>
      <c r="T556" s="135"/>
      <c r="U556" s="135"/>
      <c r="V556" s="135"/>
      <c r="W556" s="135"/>
      <c r="X556" s="135"/>
      <c r="Y556" s="135"/>
      <c r="Z556" s="135"/>
      <c r="AA556" s="136"/>
      <c r="AB556" s="254"/>
      <c r="AC556" s="38"/>
      <c r="AD556" s="45"/>
      <c r="AE556" s="43"/>
      <c r="AF556" s="235"/>
      <c r="AG556" s="643" t="str">
        <f t="shared" ref="AG556" si="27">+C556</f>
        <v>RAFAEL URIBE</v>
      </c>
      <c r="AH556" s="652" t="s">
        <v>225</v>
      </c>
      <c r="AI556" s="652" t="s">
        <v>225</v>
      </c>
      <c r="AJ556" s="652" t="s">
        <v>225</v>
      </c>
      <c r="AK556" s="652" t="s">
        <v>226</v>
      </c>
      <c r="AL556" s="635"/>
      <c r="AM556" s="635" t="s">
        <v>242</v>
      </c>
      <c r="AN556" s="635">
        <v>8185614</v>
      </c>
      <c r="AO556" s="635"/>
      <c r="AP556" s="627" t="s">
        <v>228</v>
      </c>
      <c r="AQ556" s="627" t="s">
        <v>228</v>
      </c>
      <c r="AR556" s="627" t="s">
        <v>228</v>
      </c>
      <c r="AS556" s="627" t="s">
        <v>228</v>
      </c>
      <c r="AT556" s="628">
        <v>8185614</v>
      </c>
      <c r="AU556" s="629"/>
    </row>
    <row r="557" spans="1:47" ht="45" customHeight="1" x14ac:dyDescent="0.25">
      <c r="A557" s="638"/>
      <c r="B557" s="657"/>
      <c r="C557" s="666"/>
      <c r="D557" s="55" t="s">
        <v>6</v>
      </c>
      <c r="E557" s="146"/>
      <c r="F557" s="137"/>
      <c r="G557" s="137"/>
      <c r="H557" s="137"/>
      <c r="I557" s="137"/>
      <c r="J557" s="137"/>
      <c r="K557" s="137"/>
      <c r="L557" s="137"/>
      <c r="M557" s="147"/>
      <c r="N557" s="148"/>
      <c r="O557" s="147"/>
      <c r="P557" s="147"/>
      <c r="Q557" s="147"/>
      <c r="R557" s="249"/>
      <c r="S557" s="140"/>
      <c r="T557" s="140"/>
      <c r="U557" s="140"/>
      <c r="V557" s="140"/>
      <c r="W557" s="140"/>
      <c r="X557" s="140"/>
      <c r="Y557" s="140"/>
      <c r="Z557" s="140"/>
      <c r="AA557" s="149"/>
      <c r="AB557" s="256"/>
      <c r="AC557" s="44"/>
      <c r="AD557" s="36"/>
      <c r="AE557" s="41"/>
      <c r="AF557" s="236"/>
      <c r="AG557" s="643"/>
      <c r="AH557" s="653"/>
      <c r="AI557" s="653"/>
      <c r="AJ557" s="653"/>
      <c r="AK557" s="653"/>
      <c r="AL557" s="635"/>
      <c r="AM557" s="635"/>
      <c r="AN557" s="635"/>
      <c r="AO557" s="635"/>
      <c r="AP557" s="627"/>
      <c r="AQ557" s="627"/>
      <c r="AR557" s="627"/>
      <c r="AS557" s="627"/>
      <c r="AT557" s="628"/>
      <c r="AU557" s="629"/>
    </row>
    <row r="558" spans="1:47" ht="45" customHeight="1" x14ac:dyDescent="0.25">
      <c r="A558" s="638"/>
      <c r="B558" s="657"/>
      <c r="C558" s="666"/>
      <c r="D558" s="57" t="s">
        <v>96</v>
      </c>
      <c r="E558" s="146"/>
      <c r="F558" s="137"/>
      <c r="G558" s="137"/>
      <c r="H558" s="137"/>
      <c r="I558" s="137"/>
      <c r="J558" s="137"/>
      <c r="K558" s="137"/>
      <c r="L558" s="137"/>
      <c r="M558" s="147"/>
      <c r="N558" s="148"/>
      <c r="O558" s="147"/>
      <c r="P558" s="147"/>
      <c r="Q558" s="147"/>
      <c r="R558" s="249"/>
      <c r="S558" s="140"/>
      <c r="T558" s="140"/>
      <c r="U558" s="140"/>
      <c r="V558" s="140"/>
      <c r="W558" s="140"/>
      <c r="X558" s="140"/>
      <c r="Y558" s="140"/>
      <c r="Z558" s="140"/>
      <c r="AA558" s="149"/>
      <c r="AB558" s="256"/>
      <c r="AC558" s="44"/>
      <c r="AD558" s="36"/>
      <c r="AE558" s="41"/>
      <c r="AF558" s="236"/>
      <c r="AG558" s="643"/>
      <c r="AH558" s="653"/>
      <c r="AI558" s="653"/>
      <c r="AJ558" s="653"/>
      <c r="AK558" s="653"/>
      <c r="AL558" s="635"/>
      <c r="AM558" s="635"/>
      <c r="AN558" s="635"/>
      <c r="AO558" s="635"/>
      <c r="AP558" s="627"/>
      <c r="AQ558" s="627"/>
      <c r="AR558" s="627"/>
      <c r="AS558" s="627"/>
      <c r="AT558" s="628"/>
      <c r="AU558" s="629"/>
    </row>
    <row r="559" spans="1:47" ht="45" customHeight="1" x14ac:dyDescent="0.25">
      <c r="A559" s="638"/>
      <c r="B559" s="657"/>
      <c r="C559" s="666"/>
      <c r="D559" s="55" t="s">
        <v>7</v>
      </c>
      <c r="E559" s="146"/>
      <c r="F559" s="137"/>
      <c r="G559" s="137"/>
      <c r="H559" s="137"/>
      <c r="I559" s="137"/>
      <c r="J559" s="137"/>
      <c r="K559" s="137"/>
      <c r="L559" s="137"/>
      <c r="M559" s="147"/>
      <c r="N559" s="148"/>
      <c r="O559" s="147"/>
      <c r="P559" s="147"/>
      <c r="Q559" s="147"/>
      <c r="R559" s="249"/>
      <c r="S559" s="140"/>
      <c r="T559" s="140"/>
      <c r="U559" s="140"/>
      <c r="V559" s="140"/>
      <c r="W559" s="140"/>
      <c r="X559" s="140"/>
      <c r="Y559" s="140"/>
      <c r="Z559" s="140"/>
      <c r="AA559" s="149"/>
      <c r="AB559" s="256"/>
      <c r="AC559" s="44"/>
      <c r="AD559" s="36"/>
      <c r="AE559" s="41"/>
      <c r="AF559" s="236"/>
      <c r="AG559" s="643"/>
      <c r="AH559" s="653"/>
      <c r="AI559" s="653"/>
      <c r="AJ559" s="653"/>
      <c r="AK559" s="653"/>
      <c r="AL559" s="635"/>
      <c r="AM559" s="635"/>
      <c r="AN559" s="635"/>
      <c r="AO559" s="635"/>
      <c r="AP559" s="627"/>
      <c r="AQ559" s="627"/>
      <c r="AR559" s="627"/>
      <c r="AS559" s="627"/>
      <c r="AT559" s="628"/>
      <c r="AU559" s="629"/>
    </row>
    <row r="560" spans="1:47" ht="45" customHeight="1" x14ac:dyDescent="0.25">
      <c r="A560" s="638"/>
      <c r="B560" s="657"/>
      <c r="C560" s="666"/>
      <c r="D560" s="57" t="s">
        <v>97</v>
      </c>
      <c r="E560" s="128"/>
      <c r="F560" s="126"/>
      <c r="G560" s="126"/>
      <c r="H560" s="126"/>
      <c r="I560" s="126"/>
      <c r="J560" s="126"/>
      <c r="K560" s="126"/>
      <c r="L560" s="126"/>
      <c r="M560" s="129"/>
      <c r="N560" s="129"/>
      <c r="O560" s="129"/>
      <c r="P560" s="129"/>
      <c r="Q560" s="129"/>
      <c r="R560" s="86"/>
      <c r="S560" s="86"/>
      <c r="T560" s="86"/>
      <c r="U560" s="86"/>
      <c r="V560" s="86"/>
      <c r="W560" s="86"/>
      <c r="X560" s="86"/>
      <c r="Y560" s="86"/>
      <c r="Z560" s="86"/>
      <c r="AA560" s="86"/>
      <c r="AB560" s="257"/>
      <c r="AC560" s="38"/>
      <c r="AD560" s="36"/>
      <c r="AE560" s="38"/>
      <c r="AF560" s="237"/>
      <c r="AG560" s="643"/>
      <c r="AH560" s="653"/>
      <c r="AI560" s="653"/>
      <c r="AJ560" s="653"/>
      <c r="AK560" s="653"/>
      <c r="AL560" s="635"/>
      <c r="AM560" s="635"/>
      <c r="AN560" s="635"/>
      <c r="AO560" s="635"/>
      <c r="AP560" s="627"/>
      <c r="AQ560" s="627"/>
      <c r="AR560" s="627"/>
      <c r="AS560" s="627"/>
      <c r="AT560" s="628"/>
      <c r="AU560" s="629"/>
    </row>
    <row r="561" spans="1:47" ht="45" customHeight="1" thickBot="1" x14ac:dyDescent="0.3">
      <c r="A561" s="638"/>
      <c r="B561" s="657"/>
      <c r="C561" s="667"/>
      <c r="D561" s="56" t="s">
        <v>100</v>
      </c>
      <c r="E561" s="150"/>
      <c r="F561" s="138"/>
      <c r="G561" s="138"/>
      <c r="H561" s="138"/>
      <c r="I561" s="138"/>
      <c r="J561" s="138"/>
      <c r="K561" s="138"/>
      <c r="L561" s="138"/>
      <c r="M561" s="151"/>
      <c r="N561" s="152"/>
      <c r="O561" s="151"/>
      <c r="P561" s="151"/>
      <c r="Q561" s="151"/>
      <c r="R561" s="135"/>
      <c r="S561" s="135"/>
      <c r="T561" s="135"/>
      <c r="U561" s="135"/>
      <c r="V561" s="135"/>
      <c r="W561" s="135"/>
      <c r="X561" s="135"/>
      <c r="Y561" s="135"/>
      <c r="Z561" s="135"/>
      <c r="AA561" s="136"/>
      <c r="AB561" s="254"/>
      <c r="AC561" s="44"/>
      <c r="AD561" s="36"/>
      <c r="AE561" s="43"/>
      <c r="AF561" s="235"/>
      <c r="AG561" s="643"/>
      <c r="AH561" s="634"/>
      <c r="AI561" s="634"/>
      <c r="AJ561" s="634"/>
      <c r="AK561" s="634"/>
      <c r="AL561" s="635"/>
      <c r="AM561" s="635"/>
      <c r="AN561" s="635"/>
      <c r="AO561" s="635"/>
      <c r="AP561" s="627"/>
      <c r="AQ561" s="627"/>
      <c r="AR561" s="627"/>
      <c r="AS561" s="627"/>
      <c r="AT561" s="628"/>
      <c r="AU561" s="629"/>
    </row>
    <row r="562" spans="1:47" ht="45" customHeight="1" x14ac:dyDescent="0.25">
      <c r="A562" s="638"/>
      <c r="B562" s="657"/>
      <c r="C562" s="654" t="s">
        <v>205</v>
      </c>
      <c r="D562" s="54" t="s">
        <v>95</v>
      </c>
      <c r="E562" s="128"/>
      <c r="F562" s="126"/>
      <c r="G562" s="126"/>
      <c r="H562" s="126"/>
      <c r="I562" s="126"/>
      <c r="J562" s="126"/>
      <c r="K562" s="126"/>
      <c r="L562" s="126"/>
      <c r="M562" s="129"/>
      <c r="N562" s="129"/>
      <c r="O562" s="129"/>
      <c r="P562" s="129"/>
      <c r="Q562" s="129"/>
      <c r="R562" s="86"/>
      <c r="S562" s="135"/>
      <c r="T562" s="135"/>
      <c r="U562" s="135"/>
      <c r="V562" s="135"/>
      <c r="W562" s="135"/>
      <c r="X562" s="135"/>
      <c r="Y562" s="135"/>
      <c r="Z562" s="135"/>
      <c r="AA562" s="136"/>
      <c r="AB562" s="254"/>
      <c r="AC562" s="38"/>
      <c r="AD562" s="45"/>
      <c r="AE562" s="43"/>
      <c r="AF562" s="235"/>
      <c r="AG562" s="643" t="str">
        <f t="shared" ref="AG562" si="28">+C562</f>
        <v>CIUDAD BOLIVAR</v>
      </c>
      <c r="AH562" s="652" t="s">
        <v>225</v>
      </c>
      <c r="AI562" s="652" t="s">
        <v>225</v>
      </c>
      <c r="AJ562" s="652" t="s">
        <v>225</v>
      </c>
      <c r="AK562" s="652" t="s">
        <v>226</v>
      </c>
      <c r="AL562" s="635"/>
      <c r="AM562" s="635" t="s">
        <v>242</v>
      </c>
      <c r="AN562" s="635">
        <v>8185614</v>
      </c>
      <c r="AO562" s="635"/>
      <c r="AP562" s="627" t="s">
        <v>228</v>
      </c>
      <c r="AQ562" s="627" t="s">
        <v>228</v>
      </c>
      <c r="AR562" s="627" t="s">
        <v>228</v>
      </c>
      <c r="AS562" s="627" t="s">
        <v>228</v>
      </c>
      <c r="AT562" s="628">
        <v>8185614</v>
      </c>
      <c r="AU562" s="629"/>
    </row>
    <row r="563" spans="1:47" ht="45" customHeight="1" x14ac:dyDescent="0.25">
      <c r="A563" s="638"/>
      <c r="B563" s="657"/>
      <c r="C563" s="654"/>
      <c r="D563" s="55" t="s">
        <v>6</v>
      </c>
      <c r="E563" s="146"/>
      <c r="F563" s="137"/>
      <c r="G563" s="137"/>
      <c r="H563" s="137"/>
      <c r="I563" s="137"/>
      <c r="J563" s="137"/>
      <c r="K563" s="137"/>
      <c r="L563" s="137"/>
      <c r="M563" s="147"/>
      <c r="N563" s="148"/>
      <c r="O563" s="147"/>
      <c r="P563" s="147"/>
      <c r="Q563" s="147"/>
      <c r="R563" s="249"/>
      <c r="S563" s="140"/>
      <c r="T563" s="140"/>
      <c r="U563" s="140"/>
      <c r="V563" s="140"/>
      <c r="W563" s="140"/>
      <c r="X563" s="140"/>
      <c r="Y563" s="140"/>
      <c r="Z563" s="140"/>
      <c r="AA563" s="149"/>
      <c r="AB563" s="256"/>
      <c r="AC563" s="44"/>
      <c r="AD563" s="36"/>
      <c r="AE563" s="41"/>
      <c r="AF563" s="236"/>
      <c r="AG563" s="643"/>
      <c r="AH563" s="653"/>
      <c r="AI563" s="653"/>
      <c r="AJ563" s="653"/>
      <c r="AK563" s="653"/>
      <c r="AL563" s="635"/>
      <c r="AM563" s="635"/>
      <c r="AN563" s="635"/>
      <c r="AO563" s="635"/>
      <c r="AP563" s="627"/>
      <c r="AQ563" s="627"/>
      <c r="AR563" s="627"/>
      <c r="AS563" s="627"/>
      <c r="AT563" s="628"/>
      <c r="AU563" s="629"/>
    </row>
    <row r="564" spans="1:47" ht="45" customHeight="1" x14ac:dyDescent="0.25">
      <c r="A564" s="638"/>
      <c r="B564" s="657"/>
      <c r="C564" s="654"/>
      <c r="D564" s="57" t="s">
        <v>96</v>
      </c>
      <c r="E564" s="146"/>
      <c r="F564" s="137"/>
      <c r="G564" s="137"/>
      <c r="H564" s="137"/>
      <c r="I564" s="137"/>
      <c r="J564" s="137"/>
      <c r="K564" s="137"/>
      <c r="L564" s="137"/>
      <c r="M564" s="147"/>
      <c r="N564" s="148"/>
      <c r="O564" s="147"/>
      <c r="P564" s="147"/>
      <c r="Q564" s="147"/>
      <c r="R564" s="249"/>
      <c r="S564" s="140"/>
      <c r="T564" s="140"/>
      <c r="U564" s="140"/>
      <c r="V564" s="140"/>
      <c r="W564" s="140"/>
      <c r="X564" s="140"/>
      <c r="Y564" s="140"/>
      <c r="Z564" s="140"/>
      <c r="AA564" s="149"/>
      <c r="AB564" s="256"/>
      <c r="AC564" s="44"/>
      <c r="AD564" s="36"/>
      <c r="AE564" s="41"/>
      <c r="AF564" s="236"/>
      <c r="AG564" s="643"/>
      <c r="AH564" s="653"/>
      <c r="AI564" s="653"/>
      <c r="AJ564" s="653"/>
      <c r="AK564" s="653"/>
      <c r="AL564" s="635"/>
      <c r="AM564" s="635"/>
      <c r="AN564" s="635"/>
      <c r="AO564" s="635"/>
      <c r="AP564" s="627"/>
      <c r="AQ564" s="627"/>
      <c r="AR564" s="627"/>
      <c r="AS564" s="627"/>
      <c r="AT564" s="628"/>
      <c r="AU564" s="629"/>
    </row>
    <row r="565" spans="1:47" ht="45" customHeight="1" x14ac:dyDescent="0.25">
      <c r="A565" s="638"/>
      <c r="B565" s="657"/>
      <c r="C565" s="654"/>
      <c r="D565" s="55" t="s">
        <v>7</v>
      </c>
      <c r="E565" s="146"/>
      <c r="F565" s="137"/>
      <c r="G565" s="137"/>
      <c r="H565" s="137"/>
      <c r="I565" s="137"/>
      <c r="J565" s="137"/>
      <c r="K565" s="137"/>
      <c r="L565" s="137"/>
      <c r="M565" s="147"/>
      <c r="N565" s="148"/>
      <c r="O565" s="147"/>
      <c r="P565" s="147"/>
      <c r="Q565" s="147"/>
      <c r="R565" s="249"/>
      <c r="S565" s="140"/>
      <c r="T565" s="140"/>
      <c r="U565" s="140"/>
      <c r="V565" s="140"/>
      <c r="W565" s="140"/>
      <c r="X565" s="140"/>
      <c r="Y565" s="140"/>
      <c r="Z565" s="140"/>
      <c r="AA565" s="149"/>
      <c r="AB565" s="256"/>
      <c r="AC565" s="44"/>
      <c r="AD565" s="36"/>
      <c r="AE565" s="41"/>
      <c r="AF565" s="236"/>
      <c r="AG565" s="643"/>
      <c r="AH565" s="653"/>
      <c r="AI565" s="653"/>
      <c r="AJ565" s="653"/>
      <c r="AK565" s="653"/>
      <c r="AL565" s="635"/>
      <c r="AM565" s="635"/>
      <c r="AN565" s="635"/>
      <c r="AO565" s="635"/>
      <c r="AP565" s="627"/>
      <c r="AQ565" s="627"/>
      <c r="AR565" s="627"/>
      <c r="AS565" s="627"/>
      <c r="AT565" s="628"/>
      <c r="AU565" s="629"/>
    </row>
    <row r="566" spans="1:47" ht="45" customHeight="1" x14ac:dyDescent="0.25">
      <c r="A566" s="638"/>
      <c r="B566" s="657"/>
      <c r="C566" s="654"/>
      <c r="D566" s="57" t="s">
        <v>97</v>
      </c>
      <c r="E566" s="128"/>
      <c r="F566" s="126"/>
      <c r="G566" s="126"/>
      <c r="H566" s="126"/>
      <c r="I566" s="126"/>
      <c r="J566" s="126"/>
      <c r="K566" s="126"/>
      <c r="L566" s="126"/>
      <c r="M566" s="129"/>
      <c r="N566" s="129"/>
      <c r="O566" s="129"/>
      <c r="P566" s="129"/>
      <c r="Q566" s="129"/>
      <c r="R566" s="86"/>
      <c r="S566" s="86"/>
      <c r="T566" s="86"/>
      <c r="U566" s="86"/>
      <c r="V566" s="86"/>
      <c r="W566" s="86"/>
      <c r="X566" s="86"/>
      <c r="Y566" s="86"/>
      <c r="Z566" s="86"/>
      <c r="AA566" s="86"/>
      <c r="AB566" s="257"/>
      <c r="AC566" s="38"/>
      <c r="AD566" s="36"/>
      <c r="AE566" s="38"/>
      <c r="AF566" s="237"/>
      <c r="AG566" s="643"/>
      <c r="AH566" s="653"/>
      <c r="AI566" s="653"/>
      <c r="AJ566" s="653"/>
      <c r="AK566" s="653"/>
      <c r="AL566" s="635"/>
      <c r="AM566" s="635"/>
      <c r="AN566" s="635"/>
      <c r="AO566" s="635"/>
      <c r="AP566" s="627"/>
      <c r="AQ566" s="627"/>
      <c r="AR566" s="627"/>
      <c r="AS566" s="627"/>
      <c r="AT566" s="628"/>
      <c r="AU566" s="629"/>
    </row>
    <row r="567" spans="1:47" ht="45" customHeight="1" thickBot="1" x14ac:dyDescent="0.3">
      <c r="A567" s="638"/>
      <c r="B567" s="657"/>
      <c r="C567" s="654"/>
      <c r="D567" s="56" t="s">
        <v>100</v>
      </c>
      <c r="E567" s="150"/>
      <c r="F567" s="138"/>
      <c r="G567" s="138"/>
      <c r="H567" s="138"/>
      <c r="I567" s="138"/>
      <c r="J567" s="138"/>
      <c r="K567" s="138"/>
      <c r="L567" s="138"/>
      <c r="M567" s="151"/>
      <c r="N567" s="152"/>
      <c r="O567" s="151"/>
      <c r="P567" s="151"/>
      <c r="Q567" s="151"/>
      <c r="R567" s="135"/>
      <c r="S567" s="135"/>
      <c r="T567" s="135"/>
      <c r="U567" s="135"/>
      <c r="V567" s="135"/>
      <c r="W567" s="135"/>
      <c r="X567" s="135"/>
      <c r="Y567" s="135"/>
      <c r="Z567" s="135"/>
      <c r="AA567" s="136"/>
      <c r="AB567" s="254"/>
      <c r="AC567" s="44"/>
      <c r="AD567" s="36"/>
      <c r="AE567" s="43"/>
      <c r="AF567" s="235"/>
      <c r="AG567" s="643"/>
      <c r="AH567" s="634"/>
      <c r="AI567" s="634"/>
      <c r="AJ567" s="634"/>
      <c r="AK567" s="634"/>
      <c r="AL567" s="635"/>
      <c r="AM567" s="635"/>
      <c r="AN567" s="635"/>
      <c r="AO567" s="635"/>
      <c r="AP567" s="627"/>
      <c r="AQ567" s="627"/>
      <c r="AR567" s="627"/>
      <c r="AS567" s="627"/>
      <c r="AT567" s="628"/>
      <c r="AU567" s="629"/>
    </row>
    <row r="568" spans="1:47" ht="45" customHeight="1" x14ac:dyDescent="0.25">
      <c r="A568" s="638"/>
      <c r="B568" s="657"/>
      <c r="C568" s="642" t="s">
        <v>234</v>
      </c>
      <c r="D568" s="54" t="s">
        <v>95</v>
      </c>
      <c r="E568" s="128"/>
      <c r="F568" s="126"/>
      <c r="G568" s="126"/>
      <c r="H568" s="126"/>
      <c r="I568" s="126"/>
      <c r="J568" s="126"/>
      <c r="K568" s="126"/>
      <c r="L568" s="126"/>
      <c r="M568" s="129"/>
      <c r="N568" s="129"/>
      <c r="O568" s="129">
        <v>40</v>
      </c>
      <c r="P568" s="129"/>
      <c r="Q568" s="129"/>
      <c r="R568" s="86"/>
      <c r="S568" s="77"/>
      <c r="T568" s="77"/>
      <c r="U568" s="77"/>
      <c r="V568" s="77"/>
      <c r="W568" s="77"/>
      <c r="X568" s="77"/>
      <c r="Y568" s="77"/>
      <c r="Z568" s="77"/>
      <c r="AA568" s="87"/>
      <c r="AB568" s="246"/>
      <c r="AC568" s="38"/>
      <c r="AD568" s="41"/>
      <c r="AE568" s="42"/>
      <c r="AF568" s="234"/>
      <c r="AG568" s="643" t="s">
        <v>235</v>
      </c>
      <c r="AH568" s="652" t="s">
        <v>225</v>
      </c>
      <c r="AI568" s="652" t="s">
        <v>225</v>
      </c>
      <c r="AJ568" s="652" t="s">
        <v>225</v>
      </c>
      <c r="AK568" s="652" t="s">
        <v>226</v>
      </c>
      <c r="AL568" s="635"/>
      <c r="AM568" s="635" t="s">
        <v>242</v>
      </c>
      <c r="AN568" s="635">
        <v>8185614</v>
      </c>
      <c r="AO568" s="635"/>
      <c r="AP568" s="648" t="s">
        <v>228</v>
      </c>
      <c r="AQ568" s="645" t="s">
        <v>228</v>
      </c>
      <c r="AR568" s="645" t="s">
        <v>228</v>
      </c>
      <c r="AS568" s="645" t="s">
        <v>228</v>
      </c>
      <c r="AT568" s="628">
        <v>8185614</v>
      </c>
      <c r="AU568" s="629"/>
    </row>
    <row r="569" spans="1:47" ht="45" customHeight="1" x14ac:dyDescent="0.25">
      <c r="A569" s="638"/>
      <c r="B569" s="657"/>
      <c r="C569" s="642"/>
      <c r="D569" s="55" t="s">
        <v>6</v>
      </c>
      <c r="E569" s="128"/>
      <c r="F569" s="126"/>
      <c r="G569" s="126"/>
      <c r="H569" s="126"/>
      <c r="I569" s="126"/>
      <c r="J569" s="126"/>
      <c r="K569" s="126"/>
      <c r="L569" s="126"/>
      <c r="M569" s="129"/>
      <c r="N569" s="129"/>
      <c r="O569" s="147">
        <v>512953992</v>
      </c>
      <c r="P569" s="129"/>
      <c r="Q569" s="129"/>
      <c r="R569" s="86"/>
      <c r="S569" s="77"/>
      <c r="T569" s="77"/>
      <c r="U569" s="77"/>
      <c r="V569" s="77"/>
      <c r="W569" s="77"/>
      <c r="X569" s="77"/>
      <c r="Y569" s="77"/>
      <c r="Z569" s="77"/>
      <c r="AA569" s="87"/>
      <c r="AB569" s="246"/>
      <c r="AC569" s="38"/>
      <c r="AD569" s="41"/>
      <c r="AE569" s="42"/>
      <c r="AF569" s="234"/>
      <c r="AG569" s="643"/>
      <c r="AH569" s="653"/>
      <c r="AI569" s="653"/>
      <c r="AJ569" s="653"/>
      <c r="AK569" s="653"/>
      <c r="AL569" s="635"/>
      <c r="AM569" s="635"/>
      <c r="AN569" s="635"/>
      <c r="AO569" s="635"/>
      <c r="AP569" s="648"/>
      <c r="AQ569" s="646"/>
      <c r="AR569" s="646"/>
      <c r="AS569" s="646"/>
      <c r="AT569" s="628"/>
      <c r="AU569" s="629"/>
    </row>
    <row r="570" spans="1:47" ht="45" customHeight="1" x14ac:dyDescent="0.25">
      <c r="A570" s="638"/>
      <c r="B570" s="657"/>
      <c r="C570" s="642"/>
      <c r="D570" s="57" t="s">
        <v>96</v>
      </c>
      <c r="E570" s="128"/>
      <c r="F570" s="126"/>
      <c r="G570" s="126"/>
      <c r="H570" s="126"/>
      <c r="I570" s="126"/>
      <c r="J570" s="126"/>
      <c r="K570" s="126"/>
      <c r="L570" s="126"/>
      <c r="M570" s="129"/>
      <c r="N570" s="129"/>
      <c r="O570" s="129"/>
      <c r="P570" s="129"/>
      <c r="Q570" s="129"/>
      <c r="R570" s="86"/>
      <c r="S570" s="77"/>
      <c r="T570" s="77"/>
      <c r="U570" s="77"/>
      <c r="V570" s="77"/>
      <c r="W570" s="77"/>
      <c r="X570" s="77"/>
      <c r="Y570" s="77"/>
      <c r="Z570" s="77"/>
      <c r="AA570" s="87"/>
      <c r="AB570" s="246"/>
      <c r="AC570" s="38"/>
      <c r="AD570" s="41"/>
      <c r="AE570" s="42"/>
      <c r="AF570" s="234"/>
      <c r="AG570" s="643"/>
      <c r="AH570" s="653"/>
      <c r="AI570" s="653"/>
      <c r="AJ570" s="653"/>
      <c r="AK570" s="653"/>
      <c r="AL570" s="635"/>
      <c r="AM570" s="635"/>
      <c r="AN570" s="635"/>
      <c r="AO570" s="635"/>
      <c r="AP570" s="648"/>
      <c r="AQ570" s="646"/>
      <c r="AR570" s="646"/>
      <c r="AS570" s="646"/>
      <c r="AT570" s="628"/>
      <c r="AU570" s="629"/>
    </row>
    <row r="571" spans="1:47" ht="45" customHeight="1" x14ac:dyDescent="0.25">
      <c r="A571" s="638"/>
      <c r="B571" s="657"/>
      <c r="C571" s="642"/>
      <c r="D571" s="55" t="s">
        <v>7</v>
      </c>
      <c r="E571" s="128"/>
      <c r="F571" s="126"/>
      <c r="G571" s="126"/>
      <c r="H571" s="126"/>
      <c r="I571" s="126"/>
      <c r="J571" s="126"/>
      <c r="K571" s="126"/>
      <c r="L571" s="126"/>
      <c r="M571" s="129"/>
      <c r="N571" s="129"/>
      <c r="O571" s="129"/>
      <c r="P571" s="129"/>
      <c r="Q571" s="129"/>
      <c r="R571" s="86"/>
      <c r="S571" s="77"/>
      <c r="T571" s="77"/>
      <c r="U571" s="77"/>
      <c r="V571" s="77"/>
      <c r="W571" s="77"/>
      <c r="X571" s="77"/>
      <c r="Y571" s="77"/>
      <c r="Z571" s="77"/>
      <c r="AA571" s="87"/>
      <c r="AB571" s="246"/>
      <c r="AC571" s="38"/>
      <c r="AD571" s="41"/>
      <c r="AE571" s="42"/>
      <c r="AF571" s="234"/>
      <c r="AG571" s="643"/>
      <c r="AH571" s="653"/>
      <c r="AI571" s="653"/>
      <c r="AJ571" s="653"/>
      <c r="AK571" s="653"/>
      <c r="AL571" s="635"/>
      <c r="AM571" s="635"/>
      <c r="AN571" s="635"/>
      <c r="AO571" s="635"/>
      <c r="AP571" s="648"/>
      <c r="AQ571" s="646"/>
      <c r="AR571" s="646"/>
      <c r="AS571" s="646"/>
      <c r="AT571" s="628"/>
      <c r="AU571" s="629"/>
    </row>
    <row r="572" spans="1:47" ht="45" customHeight="1" x14ac:dyDescent="0.25">
      <c r="A572" s="638"/>
      <c r="B572" s="657"/>
      <c r="C572" s="642"/>
      <c r="D572" s="57" t="s">
        <v>97</v>
      </c>
      <c r="E572" s="128"/>
      <c r="F572" s="126"/>
      <c r="G572" s="126"/>
      <c r="H572" s="126"/>
      <c r="I572" s="126"/>
      <c r="J572" s="126"/>
      <c r="K572" s="126"/>
      <c r="L572" s="126"/>
      <c r="M572" s="129"/>
      <c r="N572" s="129"/>
      <c r="O572" s="129">
        <v>40</v>
      </c>
      <c r="P572" s="129"/>
      <c r="Q572" s="129"/>
      <c r="R572" s="86"/>
      <c r="S572" s="77"/>
      <c r="T572" s="77"/>
      <c r="U572" s="77"/>
      <c r="V572" s="77"/>
      <c r="W572" s="77"/>
      <c r="X572" s="77"/>
      <c r="Y572" s="77"/>
      <c r="Z572" s="77"/>
      <c r="AA572" s="87"/>
      <c r="AB572" s="246"/>
      <c r="AC572" s="38"/>
      <c r="AD572" s="41"/>
      <c r="AE572" s="42"/>
      <c r="AF572" s="234"/>
      <c r="AG572" s="643"/>
      <c r="AH572" s="653"/>
      <c r="AI572" s="653"/>
      <c r="AJ572" s="653"/>
      <c r="AK572" s="653"/>
      <c r="AL572" s="635"/>
      <c r="AM572" s="635"/>
      <c r="AN572" s="635"/>
      <c r="AO572" s="635"/>
      <c r="AP572" s="648"/>
      <c r="AQ572" s="646"/>
      <c r="AR572" s="646"/>
      <c r="AS572" s="646"/>
      <c r="AT572" s="628"/>
      <c r="AU572" s="629"/>
    </row>
    <row r="573" spans="1:47" ht="45" customHeight="1" thickBot="1" x14ac:dyDescent="0.3">
      <c r="A573" s="638"/>
      <c r="B573" s="657"/>
      <c r="C573" s="642"/>
      <c r="D573" s="56" t="s">
        <v>100</v>
      </c>
      <c r="E573" s="128"/>
      <c r="F573" s="126"/>
      <c r="G573" s="126"/>
      <c r="H573" s="126"/>
      <c r="I573" s="126"/>
      <c r="J573" s="126"/>
      <c r="K573" s="126"/>
      <c r="L573" s="126"/>
      <c r="M573" s="129"/>
      <c r="N573" s="129"/>
      <c r="O573" s="129">
        <v>512953992</v>
      </c>
      <c r="P573" s="129"/>
      <c r="Q573" s="129"/>
      <c r="R573" s="86"/>
      <c r="S573" s="77"/>
      <c r="T573" s="77"/>
      <c r="U573" s="77"/>
      <c r="V573" s="77"/>
      <c r="W573" s="77"/>
      <c r="X573" s="77"/>
      <c r="Y573" s="77"/>
      <c r="Z573" s="77"/>
      <c r="AA573" s="87"/>
      <c r="AB573" s="246"/>
      <c r="AC573" s="38"/>
      <c r="AD573" s="41"/>
      <c r="AE573" s="42"/>
      <c r="AF573" s="234"/>
      <c r="AG573" s="643"/>
      <c r="AH573" s="634"/>
      <c r="AI573" s="634"/>
      <c r="AJ573" s="634"/>
      <c r="AK573" s="634"/>
      <c r="AL573" s="635"/>
      <c r="AM573" s="635"/>
      <c r="AN573" s="635"/>
      <c r="AO573" s="635"/>
      <c r="AP573" s="648"/>
      <c r="AQ573" s="647"/>
      <c r="AR573" s="647"/>
      <c r="AS573" s="647"/>
      <c r="AT573" s="628"/>
      <c r="AU573" s="629"/>
    </row>
    <row r="574" spans="1:47" ht="45" customHeight="1" x14ac:dyDescent="0.25">
      <c r="A574" s="638"/>
      <c r="B574" s="657"/>
      <c r="C574" s="642" t="s">
        <v>236</v>
      </c>
      <c r="D574" s="54" t="s">
        <v>95</v>
      </c>
      <c r="E574" s="128"/>
      <c r="F574" s="126"/>
      <c r="G574" s="126"/>
      <c r="H574" s="126"/>
      <c r="I574" s="126"/>
      <c r="J574" s="126"/>
      <c r="K574" s="126"/>
      <c r="L574" s="126"/>
      <c r="M574" s="129"/>
      <c r="N574" s="129">
        <f>+N448</f>
        <v>50</v>
      </c>
      <c r="O574" s="255">
        <v>50</v>
      </c>
      <c r="P574" s="129"/>
      <c r="Q574" s="129"/>
      <c r="R574" s="86"/>
      <c r="S574" s="77"/>
      <c r="T574" s="77"/>
      <c r="U574" s="77"/>
      <c r="V574" s="77"/>
      <c r="W574" s="77"/>
      <c r="X574" s="77"/>
      <c r="Y574" s="77"/>
      <c r="Z574" s="77"/>
      <c r="AA574" s="86">
        <f>+AA448</f>
        <v>5</v>
      </c>
      <c r="AB574" s="255">
        <v>10</v>
      </c>
      <c r="AC574" s="38"/>
      <c r="AD574" s="41"/>
      <c r="AE574" s="42"/>
      <c r="AF574" s="234"/>
      <c r="AG574" s="643" t="s">
        <v>235</v>
      </c>
      <c r="AH574" s="652" t="s">
        <v>225</v>
      </c>
      <c r="AI574" s="652" t="s">
        <v>225</v>
      </c>
      <c r="AJ574" s="652" t="s">
        <v>225</v>
      </c>
      <c r="AK574" s="652" t="s">
        <v>226</v>
      </c>
      <c r="AL574" s="635"/>
      <c r="AM574" s="635" t="s">
        <v>242</v>
      </c>
      <c r="AN574" s="635"/>
      <c r="AO574" s="635"/>
      <c r="AP574" s="627" t="s">
        <v>228</v>
      </c>
      <c r="AQ574" s="627" t="s">
        <v>228</v>
      </c>
      <c r="AR574" s="627" t="s">
        <v>228</v>
      </c>
      <c r="AS574" s="627" t="s">
        <v>228</v>
      </c>
      <c r="AT574" s="628">
        <v>7715777</v>
      </c>
      <c r="AU574" s="629"/>
    </row>
    <row r="575" spans="1:47" ht="45" customHeight="1" x14ac:dyDescent="0.25">
      <c r="A575" s="638"/>
      <c r="B575" s="657"/>
      <c r="C575" s="642"/>
      <c r="D575" s="55" t="s">
        <v>6</v>
      </c>
      <c r="E575" s="128"/>
      <c r="F575" s="126"/>
      <c r="G575" s="126"/>
      <c r="H575" s="126"/>
      <c r="I575" s="126"/>
      <c r="J575" s="126"/>
      <c r="K575" s="126"/>
      <c r="L575" s="126"/>
      <c r="M575" s="129"/>
      <c r="N575" s="129">
        <f t="shared" ref="N575:N579" si="29">+N449</f>
        <v>641192490</v>
      </c>
      <c r="O575" s="255">
        <v>641192490</v>
      </c>
      <c r="P575" s="129"/>
      <c r="Q575" s="129"/>
      <c r="R575" s="86"/>
      <c r="S575" s="77"/>
      <c r="T575" s="77"/>
      <c r="U575" s="77"/>
      <c r="V575" s="77"/>
      <c r="W575" s="77"/>
      <c r="X575" s="77"/>
      <c r="Y575" s="77"/>
      <c r="Z575" s="77"/>
      <c r="AA575" s="86">
        <f t="shared" ref="AA575:AA579" si="30">+AA449</f>
        <v>519353000</v>
      </c>
      <c r="AB575" s="255">
        <v>532019000</v>
      </c>
      <c r="AC575" s="38"/>
      <c r="AD575" s="41"/>
      <c r="AE575" s="42"/>
      <c r="AF575" s="234"/>
      <c r="AG575" s="643"/>
      <c r="AH575" s="653"/>
      <c r="AI575" s="653"/>
      <c r="AJ575" s="653"/>
      <c r="AK575" s="653"/>
      <c r="AL575" s="635"/>
      <c r="AM575" s="635"/>
      <c r="AN575" s="635"/>
      <c r="AO575" s="635"/>
      <c r="AP575" s="627"/>
      <c r="AQ575" s="627"/>
      <c r="AR575" s="627"/>
      <c r="AS575" s="627"/>
      <c r="AT575" s="628"/>
      <c r="AU575" s="629"/>
    </row>
    <row r="576" spans="1:47" ht="45" customHeight="1" x14ac:dyDescent="0.25">
      <c r="A576" s="638"/>
      <c r="B576" s="657"/>
      <c r="C576" s="642"/>
      <c r="D576" s="57" t="s">
        <v>96</v>
      </c>
      <c r="E576" s="128"/>
      <c r="F576" s="126"/>
      <c r="G576" s="126"/>
      <c r="H576" s="126"/>
      <c r="I576" s="126"/>
      <c r="J576" s="126"/>
      <c r="K576" s="126"/>
      <c r="L576" s="126"/>
      <c r="M576" s="129"/>
      <c r="N576" s="129" t="e">
        <f t="shared" si="29"/>
        <v>#REF!</v>
      </c>
      <c r="O576" s="255">
        <v>0</v>
      </c>
      <c r="P576" s="129"/>
      <c r="Q576" s="129"/>
      <c r="R576" s="86"/>
      <c r="S576" s="77"/>
      <c r="T576" s="77"/>
      <c r="U576" s="77"/>
      <c r="V576" s="77"/>
      <c r="W576" s="77"/>
      <c r="X576" s="77"/>
      <c r="Y576" s="77"/>
      <c r="Z576" s="77"/>
      <c r="AA576" s="86" t="e">
        <f t="shared" si="30"/>
        <v>#REF!</v>
      </c>
      <c r="AB576" s="255">
        <v>0</v>
      </c>
      <c r="AC576" s="38"/>
      <c r="AD576" s="41"/>
      <c r="AE576" s="42"/>
      <c r="AF576" s="234"/>
      <c r="AG576" s="643"/>
      <c r="AH576" s="653"/>
      <c r="AI576" s="653"/>
      <c r="AJ576" s="653"/>
      <c r="AK576" s="653"/>
      <c r="AL576" s="635"/>
      <c r="AM576" s="635"/>
      <c r="AN576" s="635"/>
      <c r="AO576" s="635"/>
      <c r="AP576" s="627"/>
      <c r="AQ576" s="627"/>
      <c r="AR576" s="627"/>
      <c r="AS576" s="627"/>
      <c r="AT576" s="628"/>
      <c r="AU576" s="629"/>
    </row>
    <row r="577" spans="1:47" ht="45" customHeight="1" x14ac:dyDescent="0.25">
      <c r="A577" s="638"/>
      <c r="B577" s="657"/>
      <c r="C577" s="642"/>
      <c r="D577" s="55" t="s">
        <v>7</v>
      </c>
      <c r="E577" s="128"/>
      <c r="F577" s="126"/>
      <c r="G577" s="126"/>
      <c r="H577" s="126"/>
      <c r="I577" s="126"/>
      <c r="J577" s="126"/>
      <c r="K577" s="126"/>
      <c r="L577" s="126"/>
      <c r="M577" s="129"/>
      <c r="N577" s="129" t="e">
        <f t="shared" si="29"/>
        <v>#REF!</v>
      </c>
      <c r="O577" s="255">
        <v>0</v>
      </c>
      <c r="P577" s="129"/>
      <c r="Q577" s="129"/>
      <c r="R577" s="86"/>
      <c r="S577" s="77"/>
      <c r="T577" s="77"/>
      <c r="U577" s="77"/>
      <c r="V577" s="77"/>
      <c r="W577" s="77"/>
      <c r="X577" s="77"/>
      <c r="Y577" s="77"/>
      <c r="Z577" s="77"/>
      <c r="AA577" s="86" t="e">
        <f t="shared" si="30"/>
        <v>#REF!</v>
      </c>
      <c r="AB577" s="255">
        <v>0</v>
      </c>
      <c r="AC577" s="38"/>
      <c r="AD577" s="41"/>
      <c r="AE577" s="42"/>
      <c r="AF577" s="234"/>
      <c r="AG577" s="643"/>
      <c r="AH577" s="653"/>
      <c r="AI577" s="653"/>
      <c r="AJ577" s="653"/>
      <c r="AK577" s="653"/>
      <c r="AL577" s="635"/>
      <c r="AM577" s="635"/>
      <c r="AN577" s="635"/>
      <c r="AO577" s="635"/>
      <c r="AP577" s="627"/>
      <c r="AQ577" s="627"/>
      <c r="AR577" s="627"/>
      <c r="AS577" s="627"/>
      <c r="AT577" s="628"/>
      <c r="AU577" s="629"/>
    </row>
    <row r="578" spans="1:47" ht="45" customHeight="1" x14ac:dyDescent="0.25">
      <c r="A578" s="638"/>
      <c r="B578" s="657"/>
      <c r="C578" s="642"/>
      <c r="D578" s="57" t="s">
        <v>97</v>
      </c>
      <c r="E578" s="128"/>
      <c r="F578" s="126"/>
      <c r="G578" s="126"/>
      <c r="H578" s="126"/>
      <c r="I578" s="126"/>
      <c r="J578" s="126"/>
      <c r="K578" s="126"/>
      <c r="L578" s="126"/>
      <c r="M578" s="129"/>
      <c r="N578" s="129">
        <f t="shared" si="29"/>
        <v>50</v>
      </c>
      <c r="O578" s="255">
        <v>50</v>
      </c>
      <c r="P578" s="129"/>
      <c r="Q578" s="129"/>
      <c r="R578" s="86"/>
      <c r="S578" s="77"/>
      <c r="T578" s="77"/>
      <c r="U578" s="77"/>
      <c r="V578" s="77"/>
      <c r="W578" s="77"/>
      <c r="X578" s="77"/>
      <c r="Y578" s="77"/>
      <c r="Z578" s="77"/>
      <c r="AA578" s="86">
        <f t="shared" si="30"/>
        <v>5</v>
      </c>
      <c r="AB578" s="255">
        <v>10</v>
      </c>
      <c r="AC578" s="38"/>
      <c r="AD578" s="41"/>
      <c r="AE578" s="42"/>
      <c r="AF578" s="234"/>
      <c r="AG578" s="643"/>
      <c r="AH578" s="653"/>
      <c r="AI578" s="653"/>
      <c r="AJ578" s="653"/>
      <c r="AK578" s="653"/>
      <c r="AL578" s="635"/>
      <c r="AM578" s="635"/>
      <c r="AN578" s="635"/>
      <c r="AO578" s="635"/>
      <c r="AP578" s="627"/>
      <c r="AQ578" s="627"/>
      <c r="AR578" s="627"/>
      <c r="AS578" s="627"/>
      <c r="AT578" s="628"/>
      <c r="AU578" s="629"/>
    </row>
    <row r="579" spans="1:47" ht="45" customHeight="1" thickBot="1" x14ac:dyDescent="0.3">
      <c r="A579" s="639"/>
      <c r="B579" s="658"/>
      <c r="C579" s="642"/>
      <c r="D579" s="56" t="s">
        <v>100</v>
      </c>
      <c r="E579" s="128"/>
      <c r="F579" s="126"/>
      <c r="G579" s="126"/>
      <c r="H579" s="126"/>
      <c r="I579" s="126"/>
      <c r="J579" s="126"/>
      <c r="K579" s="126"/>
      <c r="L579" s="126"/>
      <c r="M579" s="129"/>
      <c r="N579" s="129">
        <f t="shared" si="29"/>
        <v>641192490</v>
      </c>
      <c r="O579" s="255">
        <v>641192490</v>
      </c>
      <c r="P579" s="129"/>
      <c r="Q579" s="129"/>
      <c r="R579" s="86"/>
      <c r="S579" s="77"/>
      <c r="T579" s="77"/>
      <c r="U579" s="77"/>
      <c r="V579" s="77"/>
      <c r="W579" s="77"/>
      <c r="X579" s="77"/>
      <c r="Y579" s="77"/>
      <c r="Z579" s="77"/>
      <c r="AA579" s="86">
        <f t="shared" si="30"/>
        <v>519353000</v>
      </c>
      <c r="AB579" s="255">
        <v>532019000</v>
      </c>
      <c r="AC579" s="38"/>
      <c r="AD579" s="41"/>
      <c r="AE579" s="42"/>
      <c r="AF579" s="234"/>
      <c r="AG579" s="643"/>
      <c r="AH579" s="634"/>
      <c r="AI579" s="634"/>
      <c r="AJ579" s="634"/>
      <c r="AK579" s="653"/>
      <c r="AL579" s="635"/>
      <c r="AM579" s="635"/>
      <c r="AN579" s="635"/>
      <c r="AO579" s="635"/>
      <c r="AP579" s="627"/>
      <c r="AQ579" s="668"/>
      <c r="AR579" s="627"/>
      <c r="AS579" s="627"/>
      <c r="AT579" s="628"/>
      <c r="AU579" s="629"/>
    </row>
    <row r="580" spans="1:47" ht="45" customHeight="1" x14ac:dyDescent="0.25">
      <c r="A580" s="637">
        <v>6</v>
      </c>
      <c r="B580" s="656" t="s">
        <v>197</v>
      </c>
      <c r="C580" s="633" t="s">
        <v>224</v>
      </c>
      <c r="D580" s="54" t="s">
        <v>95</v>
      </c>
      <c r="E580" s="153">
        <f>+[2]INVERSIÓN!H40</f>
        <v>10</v>
      </c>
      <c r="F580" s="153">
        <f>+[2]INVERSIÓN!I40</f>
        <v>10</v>
      </c>
      <c r="G580" s="144"/>
      <c r="H580" s="144"/>
      <c r="I580" s="144"/>
      <c r="J580" s="144"/>
      <c r="K580" s="144"/>
      <c r="L580" s="144"/>
      <c r="M580" s="143">
        <f>+F580</f>
        <v>10</v>
      </c>
      <c r="N580" s="129">
        <f>+[2]INVERSIÓN!K40</f>
        <v>10</v>
      </c>
      <c r="O580" s="129">
        <v>10</v>
      </c>
      <c r="P580" s="129"/>
      <c r="Q580" s="129"/>
      <c r="R580" s="86"/>
      <c r="S580" s="135" t="s">
        <v>392</v>
      </c>
      <c r="T580" s="135"/>
      <c r="U580" s="135"/>
      <c r="V580" s="135"/>
      <c r="W580" s="135"/>
      <c r="X580" s="135"/>
      <c r="Y580" s="135"/>
      <c r="Z580" s="135">
        <f>+[2]INVERSIÓN!J40</f>
        <v>2</v>
      </c>
      <c r="AA580" s="136">
        <f>+[2]INVERSIÓN!DX40</f>
        <v>4</v>
      </c>
      <c r="AB580" s="254">
        <v>6</v>
      </c>
      <c r="AC580" s="38"/>
      <c r="AD580" s="43"/>
      <c r="AE580" s="43"/>
      <c r="AF580" s="235"/>
      <c r="AG580" s="643" t="s">
        <v>387</v>
      </c>
      <c r="AH580" s="635" t="s">
        <v>388</v>
      </c>
      <c r="AI580" s="635" t="s">
        <v>389</v>
      </c>
      <c r="AJ580" s="635" t="s">
        <v>383</v>
      </c>
      <c r="AK580" s="633" t="s">
        <v>226</v>
      </c>
      <c r="AL580" s="635" t="s">
        <v>384</v>
      </c>
      <c r="AM580" s="635" t="s">
        <v>242</v>
      </c>
      <c r="AN580" s="635" t="s">
        <v>390</v>
      </c>
      <c r="AO580" s="635"/>
      <c r="AP580" s="627" t="s">
        <v>228</v>
      </c>
      <c r="AQ580" s="627" t="s">
        <v>228</v>
      </c>
      <c r="AR580" s="627" t="s">
        <v>228</v>
      </c>
      <c r="AS580" s="627" t="s">
        <v>228</v>
      </c>
      <c r="AT580" s="628">
        <v>7715777</v>
      </c>
      <c r="AU580" s="629"/>
    </row>
    <row r="581" spans="1:47" ht="45" customHeight="1" x14ac:dyDescent="0.25">
      <c r="A581" s="638"/>
      <c r="B581" s="657"/>
      <c r="C581" s="633"/>
      <c r="D581" s="55" t="s">
        <v>6</v>
      </c>
      <c r="E581" s="153">
        <f>+[2]INVERSIÓN!H41</f>
        <v>120000000</v>
      </c>
      <c r="F581" s="153">
        <f>+[2]INVERSIÓN!I41</f>
        <v>120000000</v>
      </c>
      <c r="G581" s="137"/>
      <c r="H581" s="137"/>
      <c r="I581" s="137"/>
      <c r="J581" s="137"/>
      <c r="K581" s="137"/>
      <c r="L581" s="137"/>
      <c r="M581" s="143">
        <f t="shared" ref="M581:M585" si="31">+F581</f>
        <v>120000000</v>
      </c>
      <c r="N581" s="129">
        <f>+[2]INVERSIÓN!K41</f>
        <v>104955000</v>
      </c>
      <c r="O581" s="129">
        <v>104955000</v>
      </c>
      <c r="P581" s="147"/>
      <c r="Q581" s="147"/>
      <c r="R581" s="249"/>
      <c r="S581" s="135"/>
      <c r="T581" s="135"/>
      <c r="U581" s="135"/>
      <c r="V581" s="135"/>
      <c r="W581" s="135"/>
      <c r="X581" s="135"/>
      <c r="Y581" s="135"/>
      <c r="Z581" s="135">
        <f>+[2]INVERSIÓN!J41</f>
        <v>0</v>
      </c>
      <c r="AA581" s="136">
        <f>+[2]INVERSIÓN!DX41</f>
        <v>90696000</v>
      </c>
      <c r="AB581" s="254">
        <v>90696000</v>
      </c>
      <c r="AC581" s="44"/>
      <c r="AD581" s="36"/>
      <c r="AE581" s="41"/>
      <c r="AF581" s="236"/>
      <c r="AG581" s="643"/>
      <c r="AH581" s="635"/>
      <c r="AI581" s="635"/>
      <c r="AJ581" s="635"/>
      <c r="AK581" s="633"/>
      <c r="AL581" s="635"/>
      <c r="AM581" s="635"/>
      <c r="AN581" s="635"/>
      <c r="AO581" s="635"/>
      <c r="AP581" s="627"/>
      <c r="AQ581" s="627"/>
      <c r="AR581" s="627"/>
      <c r="AS581" s="627"/>
      <c r="AT581" s="628"/>
      <c r="AU581" s="629"/>
    </row>
    <row r="582" spans="1:47" ht="45" customHeight="1" x14ac:dyDescent="0.25">
      <c r="A582" s="638"/>
      <c r="B582" s="657"/>
      <c r="C582" s="633"/>
      <c r="D582" s="57" t="s">
        <v>96</v>
      </c>
      <c r="E582" s="153" t="e">
        <f>+[2]INVERSIÓN!H42</f>
        <v>#REF!</v>
      </c>
      <c r="F582" s="153" t="e">
        <f>+[2]INVERSIÓN!I42</f>
        <v>#REF!</v>
      </c>
      <c r="G582" s="137"/>
      <c r="H582" s="137"/>
      <c r="I582" s="137"/>
      <c r="J582" s="137"/>
      <c r="K582" s="137"/>
      <c r="L582" s="137"/>
      <c r="M582" s="143" t="e">
        <f t="shared" si="31"/>
        <v>#REF!</v>
      </c>
      <c r="N582" s="129" t="e">
        <f>+[2]INVERSIÓN!K42</f>
        <v>#REF!</v>
      </c>
      <c r="O582" s="129">
        <v>0</v>
      </c>
      <c r="P582" s="147"/>
      <c r="Q582" s="147"/>
      <c r="R582" s="249"/>
      <c r="S582" s="135"/>
      <c r="T582" s="135"/>
      <c r="U582" s="135"/>
      <c r="V582" s="135"/>
      <c r="W582" s="135"/>
      <c r="X582" s="135"/>
      <c r="Y582" s="135"/>
      <c r="Z582" s="135" t="e">
        <f>+[2]INVERSIÓN!J42</f>
        <v>#REF!</v>
      </c>
      <c r="AA582" s="136" t="e">
        <f>+[2]INVERSIÓN!DX42</f>
        <v>#REF!</v>
      </c>
      <c r="AB582" s="254">
        <v>0</v>
      </c>
      <c r="AC582" s="44"/>
      <c r="AD582" s="36"/>
      <c r="AE582" s="41"/>
      <c r="AF582" s="236"/>
      <c r="AG582" s="643"/>
      <c r="AH582" s="635"/>
      <c r="AI582" s="635"/>
      <c r="AJ582" s="635"/>
      <c r="AK582" s="633"/>
      <c r="AL582" s="635"/>
      <c r="AM582" s="635"/>
      <c r="AN582" s="635"/>
      <c r="AO582" s="635"/>
      <c r="AP582" s="627"/>
      <c r="AQ582" s="627"/>
      <c r="AR582" s="627"/>
      <c r="AS582" s="627"/>
      <c r="AT582" s="628"/>
      <c r="AU582" s="629"/>
    </row>
    <row r="583" spans="1:47" ht="45" customHeight="1" x14ac:dyDescent="0.25">
      <c r="A583" s="638"/>
      <c r="B583" s="657"/>
      <c r="C583" s="633"/>
      <c r="D583" s="55" t="s">
        <v>7</v>
      </c>
      <c r="E583" s="153" t="e">
        <f>+[2]INVERSIÓN!H43</f>
        <v>#REF!</v>
      </c>
      <c r="F583" s="153" t="e">
        <f>+[2]INVERSIÓN!I43</f>
        <v>#REF!</v>
      </c>
      <c r="G583" s="137"/>
      <c r="H583" s="137"/>
      <c r="I583" s="137"/>
      <c r="J583" s="137"/>
      <c r="K583" s="137"/>
      <c r="L583" s="137"/>
      <c r="M583" s="143" t="e">
        <f t="shared" si="31"/>
        <v>#REF!</v>
      </c>
      <c r="N583" s="129" t="e">
        <f>+[2]INVERSIÓN!K43</f>
        <v>#REF!</v>
      </c>
      <c r="O583" s="129">
        <v>0</v>
      </c>
      <c r="P583" s="147"/>
      <c r="Q583" s="147"/>
      <c r="R583" s="249"/>
      <c r="S583" s="135"/>
      <c r="T583" s="135"/>
      <c r="U583" s="135"/>
      <c r="V583" s="135"/>
      <c r="W583" s="135"/>
      <c r="X583" s="135"/>
      <c r="Y583" s="135"/>
      <c r="Z583" s="135" t="e">
        <f>+[2]INVERSIÓN!J43</f>
        <v>#REF!</v>
      </c>
      <c r="AA583" s="136" t="e">
        <f>+[2]INVERSIÓN!DX43</f>
        <v>#REF!</v>
      </c>
      <c r="AB583" s="254">
        <v>0</v>
      </c>
      <c r="AC583" s="44"/>
      <c r="AD583" s="36"/>
      <c r="AE583" s="41"/>
      <c r="AF583" s="236"/>
      <c r="AG583" s="643"/>
      <c r="AH583" s="635"/>
      <c r="AI583" s="635"/>
      <c r="AJ583" s="635"/>
      <c r="AK583" s="633"/>
      <c r="AL583" s="635"/>
      <c r="AM583" s="635"/>
      <c r="AN583" s="635"/>
      <c r="AO583" s="635"/>
      <c r="AP583" s="627"/>
      <c r="AQ583" s="627"/>
      <c r="AR583" s="627"/>
      <c r="AS583" s="627"/>
      <c r="AT583" s="628"/>
      <c r="AU583" s="629"/>
    </row>
    <row r="584" spans="1:47" ht="45" customHeight="1" x14ac:dyDescent="0.25">
      <c r="A584" s="638"/>
      <c r="B584" s="657"/>
      <c r="C584" s="633"/>
      <c r="D584" s="57" t="s">
        <v>97</v>
      </c>
      <c r="E584" s="153">
        <f>+[2]INVERSIÓN!H44</f>
        <v>10</v>
      </c>
      <c r="F584" s="153">
        <f>+[2]INVERSIÓN!I44</f>
        <v>10</v>
      </c>
      <c r="G584" s="144"/>
      <c r="H584" s="144"/>
      <c r="I584" s="144"/>
      <c r="J584" s="144"/>
      <c r="K584" s="144"/>
      <c r="L584" s="144"/>
      <c r="M584" s="143">
        <f t="shared" si="31"/>
        <v>10</v>
      </c>
      <c r="N584" s="129">
        <f>+[2]INVERSIÓN!K44</f>
        <v>10</v>
      </c>
      <c r="O584" s="129">
        <v>10</v>
      </c>
      <c r="P584" s="129"/>
      <c r="Q584" s="129"/>
      <c r="R584" s="86"/>
      <c r="S584" s="135" t="s">
        <v>392</v>
      </c>
      <c r="T584" s="86"/>
      <c r="U584" s="86"/>
      <c r="V584" s="86"/>
      <c r="W584" s="86"/>
      <c r="X584" s="86"/>
      <c r="Y584" s="86"/>
      <c r="Z584" s="135">
        <f>+[2]INVERSIÓN!J44</f>
        <v>2</v>
      </c>
      <c r="AA584" s="136">
        <f>+[2]INVERSIÓN!DX44</f>
        <v>4</v>
      </c>
      <c r="AB584" s="254">
        <v>6</v>
      </c>
      <c r="AC584" s="38"/>
      <c r="AD584" s="36"/>
      <c r="AE584" s="38"/>
      <c r="AF584" s="237"/>
      <c r="AG584" s="643"/>
      <c r="AH584" s="635"/>
      <c r="AI584" s="635"/>
      <c r="AJ584" s="635"/>
      <c r="AK584" s="633"/>
      <c r="AL584" s="635"/>
      <c r="AM584" s="635"/>
      <c r="AN584" s="635"/>
      <c r="AO584" s="635"/>
      <c r="AP584" s="627"/>
      <c r="AQ584" s="627"/>
      <c r="AR584" s="627"/>
      <c r="AS584" s="627"/>
      <c r="AT584" s="628"/>
      <c r="AU584" s="629"/>
    </row>
    <row r="585" spans="1:47" ht="45" customHeight="1" thickBot="1" x14ac:dyDescent="0.3">
      <c r="A585" s="638"/>
      <c r="B585" s="657"/>
      <c r="C585" s="633"/>
      <c r="D585" s="56" t="s">
        <v>100</v>
      </c>
      <c r="E585" s="153">
        <f>+[2]INVERSIÓN!H45</f>
        <v>120000000</v>
      </c>
      <c r="F585" s="153">
        <f>+[2]INVERSIÓN!I45</f>
        <v>120000000</v>
      </c>
      <c r="G585" s="138"/>
      <c r="H585" s="138"/>
      <c r="I585" s="138"/>
      <c r="J585" s="138"/>
      <c r="K585" s="138"/>
      <c r="L585" s="138"/>
      <c r="M585" s="143">
        <f t="shared" si="31"/>
        <v>120000000</v>
      </c>
      <c r="N585" s="129">
        <f>+[2]INVERSIÓN!K45</f>
        <v>104955000</v>
      </c>
      <c r="O585" s="129">
        <v>104955000</v>
      </c>
      <c r="P585" s="151"/>
      <c r="Q585" s="151"/>
      <c r="R585" s="135"/>
      <c r="S585" s="135"/>
      <c r="T585" s="135"/>
      <c r="U585" s="135"/>
      <c r="V585" s="135"/>
      <c r="W585" s="135"/>
      <c r="X585" s="135"/>
      <c r="Y585" s="135"/>
      <c r="Z585" s="135">
        <f>+[2]INVERSIÓN!J45</f>
        <v>0</v>
      </c>
      <c r="AA585" s="136">
        <f>+[2]INVERSIÓN!DX45</f>
        <v>90696000</v>
      </c>
      <c r="AB585" s="254">
        <v>90696000</v>
      </c>
      <c r="AC585" s="44"/>
      <c r="AD585" s="36"/>
      <c r="AE585" s="43"/>
      <c r="AF585" s="235"/>
      <c r="AG585" s="643"/>
      <c r="AH585" s="635"/>
      <c r="AI585" s="635"/>
      <c r="AJ585" s="635"/>
      <c r="AK585" s="633"/>
      <c r="AL585" s="635"/>
      <c r="AM585" s="635"/>
      <c r="AN585" s="635"/>
      <c r="AO585" s="635"/>
      <c r="AP585" s="627"/>
      <c r="AQ585" s="627"/>
      <c r="AR585" s="627"/>
      <c r="AS585" s="627"/>
      <c r="AT585" s="628"/>
      <c r="AU585" s="629"/>
    </row>
    <row r="586" spans="1:47" ht="45" customHeight="1" x14ac:dyDescent="0.25">
      <c r="A586" s="638"/>
      <c r="B586" s="657"/>
      <c r="C586" s="676" t="s">
        <v>381</v>
      </c>
      <c r="D586" s="54" t="s">
        <v>95</v>
      </c>
      <c r="E586" s="153"/>
      <c r="F586" s="153"/>
      <c r="G586" s="138"/>
      <c r="H586" s="138"/>
      <c r="I586" s="138"/>
      <c r="J586" s="138"/>
      <c r="K586" s="138"/>
      <c r="L586" s="138"/>
      <c r="M586" s="143"/>
      <c r="N586" s="129"/>
      <c r="O586" s="151">
        <v>1</v>
      </c>
      <c r="P586" s="151"/>
      <c r="Q586" s="151"/>
      <c r="R586" s="135"/>
      <c r="S586" s="135"/>
      <c r="T586" s="135"/>
      <c r="U586" s="135"/>
      <c r="V586" s="135"/>
      <c r="W586" s="135"/>
      <c r="X586" s="135"/>
      <c r="Y586" s="135"/>
      <c r="Z586" s="135"/>
      <c r="AA586" s="136"/>
      <c r="AB586" s="254">
        <v>1</v>
      </c>
      <c r="AC586" s="44"/>
      <c r="AD586" s="36"/>
      <c r="AE586" s="43"/>
      <c r="AF586" s="235"/>
      <c r="AG586" s="679" t="s">
        <v>381</v>
      </c>
      <c r="AH586" s="652" t="s">
        <v>391</v>
      </c>
      <c r="AI586" s="652" t="s">
        <v>382</v>
      </c>
      <c r="AJ586" s="635" t="s">
        <v>383</v>
      </c>
      <c r="AK586" s="633" t="s">
        <v>226</v>
      </c>
      <c r="AL586" s="635" t="s">
        <v>384</v>
      </c>
      <c r="AM586" s="635" t="s">
        <v>242</v>
      </c>
      <c r="AN586" s="670">
        <v>18703</v>
      </c>
      <c r="AO586" s="671"/>
      <c r="AP586" s="281"/>
      <c r="AQ586" s="281"/>
      <c r="AR586" s="281"/>
      <c r="AS586" s="281"/>
      <c r="AT586" s="280"/>
      <c r="AU586" s="279"/>
    </row>
    <row r="587" spans="1:47" ht="45" customHeight="1" x14ac:dyDescent="0.25">
      <c r="A587" s="638"/>
      <c r="B587" s="657"/>
      <c r="C587" s="677"/>
      <c r="D587" s="55" t="s">
        <v>6</v>
      </c>
      <c r="E587" s="153"/>
      <c r="F587" s="153"/>
      <c r="G587" s="138"/>
      <c r="H587" s="138"/>
      <c r="I587" s="138"/>
      <c r="J587" s="138"/>
      <c r="K587" s="138"/>
      <c r="L587" s="138"/>
      <c r="M587" s="143"/>
      <c r="N587" s="129"/>
      <c r="O587" s="151">
        <v>10495500</v>
      </c>
      <c r="P587" s="151"/>
      <c r="Q587" s="151"/>
      <c r="R587" s="135"/>
      <c r="S587" s="135"/>
      <c r="T587" s="135"/>
      <c r="U587" s="135"/>
      <c r="V587" s="135"/>
      <c r="W587" s="135"/>
      <c r="X587" s="135"/>
      <c r="Y587" s="135"/>
      <c r="Z587" s="135"/>
      <c r="AA587" s="136"/>
      <c r="AB587" s="151">
        <v>15116000</v>
      </c>
      <c r="AC587" s="44"/>
      <c r="AD587" s="36"/>
      <c r="AE587" s="43"/>
      <c r="AF587" s="235"/>
      <c r="AG587" s="680"/>
      <c r="AH587" s="653"/>
      <c r="AI587" s="653"/>
      <c r="AJ587" s="635"/>
      <c r="AK587" s="633"/>
      <c r="AL587" s="635"/>
      <c r="AM587" s="635"/>
      <c r="AN587" s="672"/>
      <c r="AO587" s="673"/>
      <c r="AP587" s="281"/>
      <c r="AQ587" s="281"/>
      <c r="AR587" s="281"/>
      <c r="AS587" s="281"/>
      <c r="AT587" s="280"/>
      <c r="AU587" s="279"/>
    </row>
    <row r="588" spans="1:47" ht="45" customHeight="1" x14ac:dyDescent="0.25">
      <c r="A588" s="638"/>
      <c r="B588" s="657"/>
      <c r="C588" s="677"/>
      <c r="D588" s="57" t="s">
        <v>96</v>
      </c>
      <c r="E588" s="153"/>
      <c r="F588" s="153"/>
      <c r="G588" s="138"/>
      <c r="H588" s="138"/>
      <c r="I588" s="138"/>
      <c r="J588" s="138"/>
      <c r="K588" s="138"/>
      <c r="L588" s="138"/>
      <c r="M588" s="143"/>
      <c r="N588" s="129"/>
      <c r="O588" s="151"/>
      <c r="P588" s="151"/>
      <c r="Q588" s="151"/>
      <c r="R588" s="135"/>
      <c r="S588" s="135"/>
      <c r="T588" s="135"/>
      <c r="U588" s="135"/>
      <c r="V588" s="135"/>
      <c r="W588" s="135"/>
      <c r="X588" s="135"/>
      <c r="Y588" s="135"/>
      <c r="Z588" s="135"/>
      <c r="AA588" s="136"/>
      <c r="AB588" s="254"/>
      <c r="AC588" s="44"/>
      <c r="AD588" s="36"/>
      <c r="AE588" s="43"/>
      <c r="AF588" s="235"/>
      <c r="AG588" s="680"/>
      <c r="AH588" s="653"/>
      <c r="AI588" s="653"/>
      <c r="AJ588" s="635"/>
      <c r="AK588" s="633"/>
      <c r="AL588" s="635"/>
      <c r="AM588" s="635"/>
      <c r="AN588" s="672"/>
      <c r="AO588" s="673"/>
      <c r="AP588" s="281"/>
      <c r="AQ588" s="281"/>
      <c r="AR588" s="281"/>
      <c r="AS588" s="281"/>
      <c r="AT588" s="280"/>
      <c r="AU588" s="279"/>
    </row>
    <row r="589" spans="1:47" ht="45" customHeight="1" x14ac:dyDescent="0.25">
      <c r="A589" s="638"/>
      <c r="B589" s="657"/>
      <c r="C589" s="677"/>
      <c r="D589" s="55" t="s">
        <v>7</v>
      </c>
      <c r="E589" s="153"/>
      <c r="F589" s="153"/>
      <c r="G589" s="138"/>
      <c r="H589" s="138"/>
      <c r="I589" s="138"/>
      <c r="J589" s="138"/>
      <c r="K589" s="138"/>
      <c r="L589" s="138"/>
      <c r="M589" s="143"/>
      <c r="N589" s="129"/>
      <c r="O589" s="151"/>
      <c r="P589" s="151"/>
      <c r="Q589" s="151"/>
      <c r="R589" s="135"/>
      <c r="S589" s="135"/>
      <c r="T589" s="135"/>
      <c r="U589" s="135"/>
      <c r="V589" s="135"/>
      <c r="W589" s="135"/>
      <c r="X589" s="135"/>
      <c r="Y589" s="135"/>
      <c r="Z589" s="135"/>
      <c r="AA589" s="136"/>
      <c r="AB589" s="254"/>
      <c r="AC589" s="44"/>
      <c r="AD589" s="36"/>
      <c r="AE589" s="43"/>
      <c r="AF589" s="235"/>
      <c r="AG589" s="680"/>
      <c r="AH589" s="653"/>
      <c r="AI589" s="653"/>
      <c r="AJ589" s="635"/>
      <c r="AK589" s="633"/>
      <c r="AL589" s="635"/>
      <c r="AM589" s="635"/>
      <c r="AN589" s="672"/>
      <c r="AO589" s="673"/>
      <c r="AP589" s="281"/>
      <c r="AQ589" s="281"/>
      <c r="AR589" s="281"/>
      <c r="AS589" s="281"/>
      <c r="AT589" s="280"/>
      <c r="AU589" s="279"/>
    </row>
    <row r="590" spans="1:47" ht="45" customHeight="1" x14ac:dyDescent="0.25">
      <c r="A590" s="638"/>
      <c r="B590" s="657"/>
      <c r="C590" s="677"/>
      <c r="D590" s="57" t="s">
        <v>97</v>
      </c>
      <c r="E590" s="153"/>
      <c r="F590" s="153"/>
      <c r="G590" s="138"/>
      <c r="H590" s="138"/>
      <c r="I590" s="138"/>
      <c r="J590" s="138"/>
      <c r="K590" s="138"/>
      <c r="L590" s="138"/>
      <c r="M590" s="143"/>
      <c r="N590" s="129"/>
      <c r="O590" s="151">
        <v>1</v>
      </c>
      <c r="P590" s="151"/>
      <c r="Q590" s="151"/>
      <c r="R590" s="135"/>
      <c r="S590" s="135"/>
      <c r="T590" s="135"/>
      <c r="U590" s="135"/>
      <c r="V590" s="135"/>
      <c r="W590" s="135"/>
      <c r="X590" s="135"/>
      <c r="Y590" s="135"/>
      <c r="Z590" s="135"/>
      <c r="AA590" s="136"/>
      <c r="AB590" s="254">
        <v>1</v>
      </c>
      <c r="AC590" s="44"/>
      <c r="AD590" s="36"/>
      <c r="AE590" s="43"/>
      <c r="AF590" s="235"/>
      <c r="AG590" s="680"/>
      <c r="AH590" s="653"/>
      <c r="AI590" s="653"/>
      <c r="AJ590" s="635"/>
      <c r="AK590" s="633"/>
      <c r="AL590" s="635"/>
      <c r="AM590" s="635"/>
      <c r="AN590" s="672"/>
      <c r="AO590" s="673"/>
      <c r="AP590" s="281"/>
      <c r="AQ590" s="281"/>
      <c r="AR590" s="281"/>
      <c r="AS590" s="281"/>
      <c r="AT590" s="280"/>
      <c r="AU590" s="279"/>
    </row>
    <row r="591" spans="1:47" ht="45" customHeight="1" thickBot="1" x14ac:dyDescent="0.3">
      <c r="A591" s="638"/>
      <c r="B591" s="657"/>
      <c r="C591" s="678"/>
      <c r="D591" s="56" t="s">
        <v>100</v>
      </c>
      <c r="E591" s="153"/>
      <c r="F591" s="153"/>
      <c r="G591" s="138"/>
      <c r="H591" s="138"/>
      <c r="I591" s="138"/>
      <c r="J591" s="138"/>
      <c r="K591" s="138"/>
      <c r="L591" s="138"/>
      <c r="M591" s="143"/>
      <c r="N591" s="129"/>
      <c r="O591" s="151">
        <v>10495500</v>
      </c>
      <c r="P591" s="151"/>
      <c r="Q591" s="151"/>
      <c r="R591" s="135"/>
      <c r="S591" s="135"/>
      <c r="T591" s="135"/>
      <c r="U591" s="135"/>
      <c r="V591" s="135"/>
      <c r="W591" s="135"/>
      <c r="X591" s="135"/>
      <c r="Y591" s="135"/>
      <c r="Z591" s="135"/>
      <c r="AA591" s="136"/>
      <c r="AB591" s="254">
        <v>15116000</v>
      </c>
      <c r="AC591" s="44"/>
      <c r="AD591" s="36"/>
      <c r="AE591" s="43"/>
      <c r="AF591" s="235"/>
      <c r="AG591" s="681"/>
      <c r="AH591" s="634"/>
      <c r="AI591" s="634"/>
      <c r="AJ591" s="635"/>
      <c r="AK591" s="633"/>
      <c r="AL591" s="635"/>
      <c r="AM591" s="635"/>
      <c r="AN591" s="674"/>
      <c r="AO591" s="675"/>
      <c r="AP591" s="281"/>
      <c r="AQ591" s="281"/>
      <c r="AR591" s="281"/>
      <c r="AS591" s="281"/>
      <c r="AT591" s="280"/>
      <c r="AU591" s="279"/>
    </row>
    <row r="592" spans="1:47" ht="45" customHeight="1" x14ac:dyDescent="0.25">
      <c r="A592" s="638"/>
      <c r="B592" s="657"/>
      <c r="C592" s="676" t="s">
        <v>218</v>
      </c>
      <c r="D592" s="54" t="s">
        <v>95</v>
      </c>
      <c r="E592" s="153"/>
      <c r="F592" s="153"/>
      <c r="G592" s="138"/>
      <c r="H592" s="138"/>
      <c r="I592" s="138"/>
      <c r="J592" s="138"/>
      <c r="K592" s="138"/>
      <c r="L592" s="138"/>
      <c r="M592" s="143"/>
      <c r="N592" s="129"/>
      <c r="O592" s="151">
        <v>1</v>
      </c>
      <c r="P592" s="151"/>
      <c r="Q592" s="151"/>
      <c r="R592" s="135"/>
      <c r="S592" s="135"/>
      <c r="T592" s="135"/>
      <c r="U592" s="135"/>
      <c r="V592" s="135"/>
      <c r="W592" s="135"/>
      <c r="X592" s="135"/>
      <c r="Y592" s="135"/>
      <c r="Z592" s="135"/>
      <c r="AA592" s="136"/>
      <c r="AB592" s="254">
        <v>1</v>
      </c>
      <c r="AC592" s="44"/>
      <c r="AD592" s="36"/>
      <c r="AE592" s="43"/>
      <c r="AF592" s="235"/>
      <c r="AG592" s="679" t="s">
        <v>218</v>
      </c>
      <c r="AH592" s="652" t="s">
        <v>385</v>
      </c>
      <c r="AI592" s="652" t="s">
        <v>386</v>
      </c>
      <c r="AJ592" s="635" t="s">
        <v>383</v>
      </c>
      <c r="AK592" s="633" t="s">
        <v>226</v>
      </c>
      <c r="AL592" s="635" t="s">
        <v>384</v>
      </c>
      <c r="AM592" s="635" t="s">
        <v>242</v>
      </c>
      <c r="AN592" s="670">
        <v>1215896</v>
      </c>
      <c r="AO592" s="671"/>
      <c r="AP592" s="281"/>
      <c r="AQ592" s="281"/>
      <c r="AR592" s="281"/>
      <c r="AS592" s="281"/>
      <c r="AT592" s="280"/>
      <c r="AU592" s="279"/>
    </row>
    <row r="593" spans="1:47" ht="45" customHeight="1" x14ac:dyDescent="0.25">
      <c r="A593" s="638"/>
      <c r="B593" s="657"/>
      <c r="C593" s="677"/>
      <c r="D593" s="55" t="s">
        <v>6</v>
      </c>
      <c r="E593" s="153"/>
      <c r="F593" s="153"/>
      <c r="G593" s="138"/>
      <c r="H593" s="138"/>
      <c r="I593" s="138"/>
      <c r="J593" s="138"/>
      <c r="K593" s="138"/>
      <c r="L593" s="138"/>
      <c r="M593" s="143"/>
      <c r="N593" s="129"/>
      <c r="O593" s="151">
        <v>10495500</v>
      </c>
      <c r="P593" s="151"/>
      <c r="Q593" s="151"/>
      <c r="R593" s="135"/>
      <c r="S593" s="135"/>
      <c r="T593" s="135"/>
      <c r="U593" s="135"/>
      <c r="V593" s="135"/>
      <c r="W593" s="135"/>
      <c r="X593" s="135"/>
      <c r="Y593" s="135"/>
      <c r="Z593" s="135"/>
      <c r="AA593" s="136"/>
      <c r="AB593" s="151">
        <v>15116000</v>
      </c>
      <c r="AC593" s="44"/>
      <c r="AD593" s="36"/>
      <c r="AE593" s="43"/>
      <c r="AF593" s="235"/>
      <c r="AG593" s="680"/>
      <c r="AH593" s="653"/>
      <c r="AI593" s="653"/>
      <c r="AJ593" s="635"/>
      <c r="AK593" s="633"/>
      <c r="AL593" s="635"/>
      <c r="AM593" s="635"/>
      <c r="AN593" s="672"/>
      <c r="AO593" s="673"/>
      <c r="AP593" s="281"/>
      <c r="AQ593" s="281"/>
      <c r="AR593" s="281"/>
      <c r="AS593" s="281"/>
      <c r="AT593" s="280"/>
      <c r="AU593" s="279"/>
    </row>
    <row r="594" spans="1:47" ht="45" customHeight="1" x14ac:dyDescent="0.25">
      <c r="A594" s="638"/>
      <c r="B594" s="657"/>
      <c r="C594" s="677"/>
      <c r="D594" s="57" t="s">
        <v>96</v>
      </c>
      <c r="E594" s="153"/>
      <c r="F594" s="153"/>
      <c r="G594" s="138"/>
      <c r="H594" s="138"/>
      <c r="I594" s="138"/>
      <c r="J594" s="138"/>
      <c r="K594" s="138"/>
      <c r="L594" s="138"/>
      <c r="M594" s="143"/>
      <c r="N594" s="129"/>
      <c r="O594" s="151"/>
      <c r="P594" s="151"/>
      <c r="Q594" s="151"/>
      <c r="R594" s="135"/>
      <c r="S594" s="135"/>
      <c r="T594" s="135"/>
      <c r="U594" s="135"/>
      <c r="V594" s="135"/>
      <c r="W594" s="135"/>
      <c r="X594" s="135"/>
      <c r="Y594" s="135"/>
      <c r="Z594" s="135"/>
      <c r="AA594" s="136"/>
      <c r="AB594" s="254"/>
      <c r="AC594" s="44"/>
      <c r="AD594" s="36"/>
      <c r="AE594" s="43"/>
      <c r="AF594" s="235"/>
      <c r="AG594" s="680"/>
      <c r="AH594" s="653"/>
      <c r="AI594" s="653"/>
      <c r="AJ594" s="635"/>
      <c r="AK594" s="633"/>
      <c r="AL594" s="635"/>
      <c r="AM594" s="635"/>
      <c r="AN594" s="672"/>
      <c r="AO594" s="673"/>
      <c r="AP594" s="281"/>
      <c r="AQ594" s="281"/>
      <c r="AR594" s="281"/>
      <c r="AS594" s="281"/>
      <c r="AT594" s="280"/>
      <c r="AU594" s="279"/>
    </row>
    <row r="595" spans="1:47" ht="45" customHeight="1" x14ac:dyDescent="0.25">
      <c r="A595" s="638"/>
      <c r="B595" s="657"/>
      <c r="C595" s="677"/>
      <c r="D595" s="55" t="s">
        <v>7</v>
      </c>
      <c r="E595" s="153"/>
      <c r="F595" s="153"/>
      <c r="G595" s="138"/>
      <c r="H595" s="138"/>
      <c r="I595" s="138"/>
      <c r="J595" s="138"/>
      <c r="K595" s="138"/>
      <c r="L595" s="138"/>
      <c r="M595" s="143"/>
      <c r="N595" s="129"/>
      <c r="O595" s="151"/>
      <c r="P595" s="151"/>
      <c r="Q595" s="151"/>
      <c r="R595" s="135"/>
      <c r="S595" s="135"/>
      <c r="T595" s="135"/>
      <c r="U595" s="135"/>
      <c r="V595" s="135"/>
      <c r="W595" s="135"/>
      <c r="X595" s="135"/>
      <c r="Y595" s="135"/>
      <c r="Z595" s="135"/>
      <c r="AA595" s="136"/>
      <c r="AB595" s="254"/>
      <c r="AC595" s="44"/>
      <c r="AD595" s="36"/>
      <c r="AE595" s="43"/>
      <c r="AF595" s="235"/>
      <c r="AG595" s="680"/>
      <c r="AH595" s="653"/>
      <c r="AI595" s="653"/>
      <c r="AJ595" s="635"/>
      <c r="AK595" s="633"/>
      <c r="AL595" s="635"/>
      <c r="AM595" s="635"/>
      <c r="AN595" s="672"/>
      <c r="AO595" s="673"/>
      <c r="AP595" s="281"/>
      <c r="AQ595" s="281"/>
      <c r="AR595" s="281"/>
      <c r="AS595" s="281"/>
      <c r="AT595" s="280"/>
      <c r="AU595" s="279"/>
    </row>
    <row r="596" spans="1:47" ht="45" customHeight="1" x14ac:dyDescent="0.25">
      <c r="A596" s="638"/>
      <c r="B596" s="657"/>
      <c r="C596" s="677"/>
      <c r="D596" s="57" t="s">
        <v>97</v>
      </c>
      <c r="E596" s="153"/>
      <c r="F596" s="153"/>
      <c r="G596" s="138"/>
      <c r="H596" s="138"/>
      <c r="I596" s="138"/>
      <c r="J596" s="138"/>
      <c r="K596" s="138"/>
      <c r="L596" s="138"/>
      <c r="M596" s="143"/>
      <c r="N596" s="129"/>
      <c r="O596" s="151">
        <v>1</v>
      </c>
      <c r="P596" s="151"/>
      <c r="Q596" s="151"/>
      <c r="R596" s="135"/>
      <c r="S596" s="135"/>
      <c r="T596" s="135"/>
      <c r="U596" s="135"/>
      <c r="V596" s="135"/>
      <c r="W596" s="135"/>
      <c r="X596" s="135"/>
      <c r="Y596" s="135"/>
      <c r="Z596" s="135"/>
      <c r="AA596" s="136"/>
      <c r="AB596" s="254">
        <v>1</v>
      </c>
      <c r="AC596" s="44"/>
      <c r="AD596" s="36"/>
      <c r="AE596" s="43"/>
      <c r="AF596" s="235"/>
      <c r="AG596" s="680"/>
      <c r="AH596" s="653"/>
      <c r="AI596" s="653"/>
      <c r="AJ596" s="635"/>
      <c r="AK596" s="633"/>
      <c r="AL596" s="635"/>
      <c r="AM596" s="635"/>
      <c r="AN596" s="672"/>
      <c r="AO596" s="673"/>
      <c r="AP596" s="281"/>
      <c r="AQ596" s="281"/>
      <c r="AR596" s="281"/>
      <c r="AS596" s="281"/>
      <c r="AT596" s="280"/>
      <c r="AU596" s="279"/>
    </row>
    <row r="597" spans="1:47" ht="45" customHeight="1" thickBot="1" x14ac:dyDescent="0.3">
      <c r="A597" s="638"/>
      <c r="B597" s="657"/>
      <c r="C597" s="678"/>
      <c r="D597" s="56" t="s">
        <v>100</v>
      </c>
      <c r="E597" s="153"/>
      <c r="F597" s="153"/>
      <c r="G597" s="138"/>
      <c r="H597" s="138"/>
      <c r="I597" s="138"/>
      <c r="J597" s="138"/>
      <c r="K597" s="138"/>
      <c r="L597" s="138"/>
      <c r="M597" s="143"/>
      <c r="N597" s="129"/>
      <c r="O597" s="151">
        <v>10495500</v>
      </c>
      <c r="P597" s="151"/>
      <c r="Q597" s="151"/>
      <c r="R597" s="135"/>
      <c r="S597" s="135"/>
      <c r="T597" s="135"/>
      <c r="U597" s="135"/>
      <c r="V597" s="135"/>
      <c r="W597" s="135"/>
      <c r="X597" s="135"/>
      <c r="Y597" s="135"/>
      <c r="Z597" s="135"/>
      <c r="AA597" s="136"/>
      <c r="AB597" s="254">
        <v>15116000</v>
      </c>
      <c r="AC597" s="44"/>
      <c r="AD597" s="36"/>
      <c r="AE597" s="43"/>
      <c r="AF597" s="235"/>
      <c r="AG597" s="681"/>
      <c r="AH597" s="634"/>
      <c r="AI597" s="634"/>
      <c r="AJ597" s="635"/>
      <c r="AK597" s="633"/>
      <c r="AL597" s="635"/>
      <c r="AM597" s="635"/>
      <c r="AN597" s="674"/>
      <c r="AO597" s="675"/>
      <c r="AP597" s="281"/>
      <c r="AQ597" s="281"/>
      <c r="AR597" s="281"/>
      <c r="AS597" s="281"/>
      <c r="AT597" s="280"/>
      <c r="AU597" s="279"/>
    </row>
    <row r="598" spans="1:47" ht="45" customHeight="1" x14ac:dyDescent="0.25">
      <c r="A598" s="638"/>
      <c r="B598" s="657"/>
      <c r="C598" s="676" t="s">
        <v>220</v>
      </c>
      <c r="D598" s="54" t="s">
        <v>95</v>
      </c>
      <c r="E598" s="153"/>
      <c r="F598" s="153"/>
      <c r="G598" s="138"/>
      <c r="H598" s="138"/>
      <c r="I598" s="138"/>
      <c r="J598" s="138"/>
      <c r="K598" s="138"/>
      <c r="L598" s="138"/>
      <c r="M598" s="143"/>
      <c r="N598" s="129"/>
      <c r="O598" s="151">
        <v>1</v>
      </c>
      <c r="P598" s="151"/>
      <c r="Q598" s="151"/>
      <c r="R598" s="135"/>
      <c r="S598" s="135"/>
      <c r="T598" s="135"/>
      <c r="U598" s="135"/>
      <c r="V598" s="135"/>
      <c r="W598" s="135"/>
      <c r="X598" s="135"/>
      <c r="Y598" s="135"/>
      <c r="Z598" s="135"/>
      <c r="AA598" s="136">
        <v>2</v>
      </c>
      <c r="AB598" s="254">
        <v>2</v>
      </c>
      <c r="AC598" s="44"/>
      <c r="AD598" s="36"/>
      <c r="AE598" s="43"/>
      <c r="AF598" s="235"/>
      <c r="AG598" s="679" t="s">
        <v>220</v>
      </c>
      <c r="AH598" s="652" t="s">
        <v>225</v>
      </c>
      <c r="AI598" s="652" t="s">
        <v>225</v>
      </c>
      <c r="AJ598" s="652" t="s">
        <v>225</v>
      </c>
      <c r="AK598" s="633" t="s">
        <v>226</v>
      </c>
      <c r="AL598" s="635" t="s">
        <v>384</v>
      </c>
      <c r="AM598" s="635" t="s">
        <v>242</v>
      </c>
      <c r="AN598" s="670">
        <v>1215896</v>
      </c>
      <c r="AO598" s="671"/>
      <c r="AP598" s="281"/>
      <c r="AQ598" s="281"/>
      <c r="AR598" s="281"/>
      <c r="AS598" s="281"/>
      <c r="AT598" s="280"/>
      <c r="AU598" s="279"/>
    </row>
    <row r="599" spans="1:47" ht="45" customHeight="1" x14ac:dyDescent="0.25">
      <c r="A599" s="638"/>
      <c r="B599" s="657"/>
      <c r="C599" s="677"/>
      <c r="D599" s="55" t="s">
        <v>6</v>
      </c>
      <c r="E599" s="153"/>
      <c r="F599" s="153"/>
      <c r="G599" s="138"/>
      <c r="H599" s="138"/>
      <c r="I599" s="138"/>
      <c r="J599" s="138"/>
      <c r="K599" s="138"/>
      <c r="L599" s="138"/>
      <c r="M599" s="143"/>
      <c r="N599" s="129"/>
      <c r="O599" s="151">
        <v>10495500</v>
      </c>
      <c r="P599" s="151"/>
      <c r="Q599" s="151"/>
      <c r="R599" s="135"/>
      <c r="S599" s="135"/>
      <c r="T599" s="135"/>
      <c r="U599" s="135"/>
      <c r="V599" s="135"/>
      <c r="W599" s="135"/>
      <c r="X599" s="135"/>
      <c r="Y599" s="135"/>
      <c r="Z599" s="135"/>
      <c r="AA599" s="136"/>
      <c r="AB599" s="151">
        <v>30232000</v>
      </c>
      <c r="AC599" s="44"/>
      <c r="AD599" s="36"/>
      <c r="AE599" s="43"/>
      <c r="AF599" s="235"/>
      <c r="AG599" s="680"/>
      <c r="AH599" s="653"/>
      <c r="AI599" s="653"/>
      <c r="AJ599" s="653"/>
      <c r="AK599" s="633"/>
      <c r="AL599" s="635"/>
      <c r="AM599" s="635"/>
      <c r="AN599" s="672"/>
      <c r="AO599" s="673"/>
      <c r="AP599" s="281"/>
      <c r="AQ599" s="281"/>
      <c r="AR599" s="281"/>
      <c r="AS599" s="281"/>
      <c r="AT599" s="280"/>
      <c r="AU599" s="279"/>
    </row>
    <row r="600" spans="1:47" ht="45" customHeight="1" x14ac:dyDescent="0.25">
      <c r="A600" s="638"/>
      <c r="B600" s="657"/>
      <c r="C600" s="677"/>
      <c r="D600" s="57" t="s">
        <v>96</v>
      </c>
      <c r="E600" s="153"/>
      <c r="F600" s="153"/>
      <c r="G600" s="138"/>
      <c r="H600" s="138"/>
      <c r="I600" s="138"/>
      <c r="J600" s="138"/>
      <c r="K600" s="138"/>
      <c r="L600" s="138"/>
      <c r="M600" s="143"/>
      <c r="N600" s="129"/>
      <c r="O600" s="151"/>
      <c r="P600" s="151"/>
      <c r="Q600" s="151"/>
      <c r="R600" s="135"/>
      <c r="S600" s="135"/>
      <c r="T600" s="135"/>
      <c r="U600" s="135"/>
      <c r="V600" s="135"/>
      <c r="W600" s="135"/>
      <c r="X600" s="135"/>
      <c r="Y600" s="135"/>
      <c r="Z600" s="135"/>
      <c r="AA600" s="136"/>
      <c r="AB600" s="254"/>
      <c r="AC600" s="44"/>
      <c r="AD600" s="36"/>
      <c r="AE600" s="43"/>
      <c r="AF600" s="235"/>
      <c r="AG600" s="680"/>
      <c r="AH600" s="653"/>
      <c r="AI600" s="653"/>
      <c r="AJ600" s="653"/>
      <c r="AK600" s="633"/>
      <c r="AL600" s="635"/>
      <c r="AM600" s="635"/>
      <c r="AN600" s="672"/>
      <c r="AO600" s="673"/>
      <c r="AP600" s="281"/>
      <c r="AQ600" s="281"/>
      <c r="AR600" s="281"/>
      <c r="AS600" s="281"/>
      <c r="AT600" s="280"/>
      <c r="AU600" s="279"/>
    </row>
    <row r="601" spans="1:47" ht="45" customHeight="1" x14ac:dyDescent="0.25">
      <c r="A601" s="638"/>
      <c r="B601" s="657"/>
      <c r="C601" s="677"/>
      <c r="D601" s="55" t="s">
        <v>7</v>
      </c>
      <c r="E601" s="153"/>
      <c r="F601" s="153"/>
      <c r="G601" s="138"/>
      <c r="H601" s="138"/>
      <c r="I601" s="138"/>
      <c r="J601" s="138"/>
      <c r="K601" s="138"/>
      <c r="L601" s="138"/>
      <c r="M601" s="143"/>
      <c r="N601" s="129"/>
      <c r="O601" s="151"/>
      <c r="P601" s="151"/>
      <c r="Q601" s="151"/>
      <c r="R601" s="135"/>
      <c r="S601" s="135"/>
      <c r="T601" s="135"/>
      <c r="U601" s="135"/>
      <c r="V601" s="135"/>
      <c r="W601" s="135"/>
      <c r="X601" s="135"/>
      <c r="Y601" s="135"/>
      <c r="Z601" s="135"/>
      <c r="AA601" s="136"/>
      <c r="AB601" s="254"/>
      <c r="AC601" s="44"/>
      <c r="AD601" s="36"/>
      <c r="AE601" s="43"/>
      <c r="AF601" s="235"/>
      <c r="AG601" s="680"/>
      <c r="AH601" s="653"/>
      <c r="AI601" s="653"/>
      <c r="AJ601" s="653"/>
      <c r="AK601" s="633"/>
      <c r="AL601" s="635"/>
      <c r="AM601" s="635"/>
      <c r="AN601" s="672"/>
      <c r="AO601" s="673"/>
      <c r="AP601" s="281"/>
      <c r="AQ601" s="281"/>
      <c r="AR601" s="281"/>
      <c r="AS601" s="281"/>
      <c r="AT601" s="280"/>
      <c r="AU601" s="279"/>
    </row>
    <row r="602" spans="1:47" ht="45" customHeight="1" x14ac:dyDescent="0.25">
      <c r="A602" s="638"/>
      <c r="B602" s="657"/>
      <c r="C602" s="677"/>
      <c r="D602" s="57" t="s">
        <v>97</v>
      </c>
      <c r="E602" s="153"/>
      <c r="F602" s="153"/>
      <c r="G602" s="138"/>
      <c r="H602" s="138"/>
      <c r="I602" s="138"/>
      <c r="J602" s="138"/>
      <c r="K602" s="138"/>
      <c r="L602" s="138"/>
      <c r="M602" s="143"/>
      <c r="N602" s="129"/>
      <c r="O602" s="151">
        <v>1</v>
      </c>
      <c r="P602" s="151"/>
      <c r="Q602" s="151"/>
      <c r="R602" s="135"/>
      <c r="S602" s="135"/>
      <c r="T602" s="135"/>
      <c r="U602" s="135"/>
      <c r="V602" s="135"/>
      <c r="W602" s="135"/>
      <c r="X602" s="135"/>
      <c r="Y602" s="135"/>
      <c r="Z602" s="135"/>
      <c r="AA602" s="136">
        <v>2</v>
      </c>
      <c r="AB602" s="254">
        <v>2</v>
      </c>
      <c r="AC602" s="44"/>
      <c r="AD602" s="36"/>
      <c r="AE602" s="43"/>
      <c r="AF602" s="235"/>
      <c r="AG602" s="680"/>
      <c r="AH602" s="653"/>
      <c r="AI602" s="653"/>
      <c r="AJ602" s="653"/>
      <c r="AK602" s="633"/>
      <c r="AL602" s="635"/>
      <c r="AM602" s="635"/>
      <c r="AN602" s="672"/>
      <c r="AO602" s="673"/>
      <c r="AP602" s="281"/>
      <c r="AQ602" s="281"/>
      <c r="AR602" s="281"/>
      <c r="AS602" s="281"/>
      <c r="AT602" s="280"/>
      <c r="AU602" s="279"/>
    </row>
    <row r="603" spans="1:47" ht="45" customHeight="1" thickBot="1" x14ac:dyDescent="0.3">
      <c r="A603" s="638"/>
      <c r="B603" s="657"/>
      <c r="C603" s="678"/>
      <c r="D603" s="56" t="s">
        <v>100</v>
      </c>
      <c r="E603" s="153"/>
      <c r="F603" s="153"/>
      <c r="G603" s="138"/>
      <c r="H603" s="138"/>
      <c r="I603" s="138"/>
      <c r="J603" s="138"/>
      <c r="K603" s="138"/>
      <c r="L603" s="138"/>
      <c r="M603" s="143"/>
      <c r="N603" s="129"/>
      <c r="O603" s="151">
        <v>10495500</v>
      </c>
      <c r="P603" s="151"/>
      <c r="Q603" s="151"/>
      <c r="R603" s="135"/>
      <c r="S603" s="135"/>
      <c r="T603" s="135"/>
      <c r="U603" s="135"/>
      <c r="V603" s="135"/>
      <c r="W603" s="135"/>
      <c r="X603" s="135"/>
      <c r="Y603" s="135"/>
      <c r="Z603" s="135"/>
      <c r="AA603" s="136"/>
      <c r="AB603" s="151">
        <v>30232000</v>
      </c>
      <c r="AC603" s="44"/>
      <c r="AD603" s="36"/>
      <c r="AE603" s="43"/>
      <c r="AF603" s="235"/>
      <c r="AG603" s="681"/>
      <c r="AH603" s="634"/>
      <c r="AI603" s="634"/>
      <c r="AJ603" s="634"/>
      <c r="AK603" s="633"/>
      <c r="AL603" s="635"/>
      <c r="AM603" s="635"/>
      <c r="AN603" s="674"/>
      <c r="AO603" s="675"/>
      <c r="AP603" s="281"/>
      <c r="AQ603" s="281"/>
      <c r="AR603" s="281"/>
      <c r="AS603" s="281"/>
      <c r="AT603" s="280"/>
      <c r="AU603" s="279"/>
    </row>
    <row r="604" spans="1:47" ht="45" customHeight="1" x14ac:dyDescent="0.25">
      <c r="A604" s="638"/>
      <c r="B604" s="657"/>
      <c r="C604" s="676" t="s">
        <v>207</v>
      </c>
      <c r="D604" s="54" t="s">
        <v>95</v>
      </c>
      <c r="E604" s="153"/>
      <c r="F604" s="153"/>
      <c r="G604" s="138"/>
      <c r="H604" s="138"/>
      <c r="I604" s="138"/>
      <c r="J604" s="138"/>
      <c r="K604" s="138"/>
      <c r="L604" s="138"/>
      <c r="M604" s="143"/>
      <c r="N604" s="129"/>
      <c r="O604" s="151">
        <v>1</v>
      </c>
      <c r="P604" s="151"/>
      <c r="Q604" s="151"/>
      <c r="R604" s="135"/>
      <c r="S604" s="135"/>
      <c r="T604" s="135"/>
      <c r="U604" s="135"/>
      <c r="V604" s="135"/>
      <c r="W604" s="135"/>
      <c r="X604" s="135"/>
      <c r="Y604" s="135"/>
      <c r="Z604" s="135">
        <v>1</v>
      </c>
      <c r="AA604" s="136"/>
      <c r="AB604" s="254">
        <v>1</v>
      </c>
      <c r="AC604" s="44"/>
      <c r="AD604" s="36"/>
      <c r="AE604" s="43"/>
      <c r="AF604" s="235"/>
      <c r="AG604" s="679" t="s">
        <v>207</v>
      </c>
      <c r="AH604" s="652" t="s">
        <v>225</v>
      </c>
      <c r="AI604" s="652" t="s">
        <v>225</v>
      </c>
      <c r="AJ604" s="652" t="s">
        <v>225</v>
      </c>
      <c r="AK604" s="633" t="s">
        <v>226</v>
      </c>
      <c r="AL604" s="635" t="s">
        <v>384</v>
      </c>
      <c r="AM604" s="635" t="s">
        <v>242</v>
      </c>
      <c r="AN604" s="670">
        <v>1215896</v>
      </c>
      <c r="AO604" s="671"/>
      <c r="AP604" s="281"/>
      <c r="AQ604" s="281"/>
      <c r="AR604" s="281"/>
      <c r="AS604" s="281"/>
      <c r="AT604" s="280"/>
      <c r="AU604" s="279"/>
    </row>
    <row r="605" spans="1:47" ht="45" customHeight="1" x14ac:dyDescent="0.25">
      <c r="A605" s="638"/>
      <c r="B605" s="657"/>
      <c r="C605" s="677"/>
      <c r="D605" s="55" t="s">
        <v>6</v>
      </c>
      <c r="E605" s="153"/>
      <c r="F605" s="153"/>
      <c r="G605" s="138"/>
      <c r="H605" s="138"/>
      <c r="I605" s="138"/>
      <c r="J605" s="138"/>
      <c r="K605" s="138"/>
      <c r="L605" s="138"/>
      <c r="M605" s="143"/>
      <c r="N605" s="129"/>
      <c r="O605" s="151">
        <v>10495500</v>
      </c>
      <c r="P605" s="151"/>
      <c r="Q605" s="151"/>
      <c r="R605" s="135"/>
      <c r="S605" s="135"/>
      <c r="T605" s="135"/>
      <c r="U605" s="135"/>
      <c r="V605" s="135"/>
      <c r="W605" s="135"/>
      <c r="X605" s="135"/>
      <c r="Y605" s="135"/>
      <c r="Z605" s="135"/>
      <c r="AA605" s="136"/>
      <c r="AB605" s="151">
        <v>15116000</v>
      </c>
      <c r="AC605" s="44"/>
      <c r="AD605" s="36"/>
      <c r="AE605" s="43"/>
      <c r="AF605" s="235"/>
      <c r="AG605" s="680"/>
      <c r="AH605" s="653"/>
      <c r="AI605" s="653"/>
      <c r="AJ605" s="653"/>
      <c r="AK605" s="633"/>
      <c r="AL605" s="635"/>
      <c r="AM605" s="635"/>
      <c r="AN605" s="672"/>
      <c r="AO605" s="673"/>
      <c r="AP605" s="281"/>
      <c r="AQ605" s="281"/>
      <c r="AR605" s="281"/>
      <c r="AS605" s="281"/>
      <c r="AT605" s="280"/>
      <c r="AU605" s="279"/>
    </row>
    <row r="606" spans="1:47" ht="45" customHeight="1" x14ac:dyDescent="0.25">
      <c r="A606" s="638"/>
      <c r="B606" s="657"/>
      <c r="C606" s="677"/>
      <c r="D606" s="57" t="s">
        <v>96</v>
      </c>
      <c r="E606" s="153"/>
      <c r="F606" s="153"/>
      <c r="G606" s="138"/>
      <c r="H606" s="138"/>
      <c r="I606" s="138"/>
      <c r="J606" s="138"/>
      <c r="K606" s="138"/>
      <c r="L606" s="138"/>
      <c r="M606" s="143"/>
      <c r="N606" s="129"/>
      <c r="O606" s="151"/>
      <c r="P606" s="151"/>
      <c r="Q606" s="151"/>
      <c r="R606" s="135"/>
      <c r="S606" s="135"/>
      <c r="T606" s="135"/>
      <c r="U606" s="135"/>
      <c r="V606" s="135"/>
      <c r="W606" s="135"/>
      <c r="X606" s="135"/>
      <c r="Y606" s="135"/>
      <c r="Z606" s="135"/>
      <c r="AA606" s="136"/>
      <c r="AB606" s="254"/>
      <c r="AC606" s="44"/>
      <c r="AD606" s="36"/>
      <c r="AE606" s="43"/>
      <c r="AF606" s="235"/>
      <c r="AG606" s="680"/>
      <c r="AH606" s="653"/>
      <c r="AI606" s="653"/>
      <c r="AJ606" s="653"/>
      <c r="AK606" s="633"/>
      <c r="AL606" s="635"/>
      <c r="AM606" s="635"/>
      <c r="AN606" s="672"/>
      <c r="AO606" s="673"/>
      <c r="AP606" s="281"/>
      <c r="AQ606" s="281"/>
      <c r="AR606" s="281"/>
      <c r="AS606" s="281"/>
      <c r="AT606" s="280"/>
      <c r="AU606" s="279"/>
    </row>
    <row r="607" spans="1:47" ht="45" customHeight="1" x14ac:dyDescent="0.25">
      <c r="A607" s="638"/>
      <c r="B607" s="657"/>
      <c r="C607" s="677"/>
      <c r="D607" s="55" t="s">
        <v>7</v>
      </c>
      <c r="E607" s="153"/>
      <c r="F607" s="153"/>
      <c r="G607" s="138"/>
      <c r="H607" s="138"/>
      <c r="I607" s="138"/>
      <c r="J607" s="138"/>
      <c r="K607" s="138"/>
      <c r="L607" s="138"/>
      <c r="M607" s="143"/>
      <c r="N607" s="129"/>
      <c r="O607" s="151"/>
      <c r="P607" s="151"/>
      <c r="Q607" s="151"/>
      <c r="R607" s="135"/>
      <c r="S607" s="135"/>
      <c r="T607" s="135"/>
      <c r="U607" s="135"/>
      <c r="V607" s="135"/>
      <c r="W607" s="135"/>
      <c r="X607" s="135"/>
      <c r="Y607" s="135"/>
      <c r="Z607" s="135"/>
      <c r="AA607" s="136"/>
      <c r="AB607" s="254"/>
      <c r="AC607" s="44"/>
      <c r="AD607" s="36"/>
      <c r="AE607" s="43"/>
      <c r="AF607" s="235"/>
      <c r="AG607" s="680"/>
      <c r="AH607" s="653"/>
      <c r="AI607" s="653"/>
      <c r="AJ607" s="653"/>
      <c r="AK607" s="633"/>
      <c r="AL607" s="635"/>
      <c r="AM607" s="635"/>
      <c r="AN607" s="672"/>
      <c r="AO607" s="673"/>
      <c r="AP607" s="281"/>
      <c r="AQ607" s="281"/>
      <c r="AR607" s="281"/>
      <c r="AS607" s="281"/>
      <c r="AT607" s="280"/>
      <c r="AU607" s="279"/>
    </row>
    <row r="608" spans="1:47" ht="45" customHeight="1" x14ac:dyDescent="0.25">
      <c r="A608" s="638"/>
      <c r="B608" s="657"/>
      <c r="C608" s="677"/>
      <c r="D608" s="57" t="s">
        <v>97</v>
      </c>
      <c r="E608" s="153"/>
      <c r="F608" s="153"/>
      <c r="G608" s="138"/>
      <c r="H608" s="138"/>
      <c r="I608" s="138"/>
      <c r="J608" s="138"/>
      <c r="K608" s="138"/>
      <c r="L608" s="138"/>
      <c r="M608" s="143"/>
      <c r="N608" s="129"/>
      <c r="O608" s="151">
        <v>1</v>
      </c>
      <c r="P608" s="151"/>
      <c r="Q608" s="151"/>
      <c r="R608" s="135"/>
      <c r="S608" s="135"/>
      <c r="T608" s="135"/>
      <c r="U608" s="135"/>
      <c r="V608" s="135"/>
      <c r="W608" s="135"/>
      <c r="X608" s="135"/>
      <c r="Y608" s="135"/>
      <c r="Z608" s="135">
        <v>1</v>
      </c>
      <c r="AA608" s="136"/>
      <c r="AB608" s="254">
        <v>1</v>
      </c>
      <c r="AC608" s="44"/>
      <c r="AD608" s="36"/>
      <c r="AE608" s="43"/>
      <c r="AF608" s="235"/>
      <c r="AG608" s="680"/>
      <c r="AH608" s="653"/>
      <c r="AI608" s="653"/>
      <c r="AJ608" s="653"/>
      <c r="AK608" s="633"/>
      <c r="AL608" s="635"/>
      <c r="AM608" s="635"/>
      <c r="AN608" s="672"/>
      <c r="AO608" s="673"/>
      <c r="AP608" s="281"/>
      <c r="AQ608" s="281"/>
      <c r="AR608" s="281"/>
      <c r="AS608" s="281"/>
      <c r="AT608" s="280"/>
      <c r="AU608" s="279"/>
    </row>
    <row r="609" spans="1:47" ht="45" customHeight="1" thickBot="1" x14ac:dyDescent="0.3">
      <c r="A609" s="638"/>
      <c r="B609" s="657"/>
      <c r="C609" s="678"/>
      <c r="D609" s="56" t="s">
        <v>100</v>
      </c>
      <c r="E609" s="153"/>
      <c r="F609" s="153"/>
      <c r="G609" s="138"/>
      <c r="H609" s="138"/>
      <c r="I609" s="138"/>
      <c r="J609" s="138"/>
      <c r="K609" s="138"/>
      <c r="L609" s="138"/>
      <c r="M609" s="143"/>
      <c r="N609" s="129"/>
      <c r="O609" s="151">
        <v>10495500</v>
      </c>
      <c r="P609" s="151"/>
      <c r="Q609" s="151"/>
      <c r="R609" s="135"/>
      <c r="S609" s="135"/>
      <c r="T609" s="135"/>
      <c r="U609" s="135"/>
      <c r="V609" s="135"/>
      <c r="W609" s="135"/>
      <c r="X609" s="135"/>
      <c r="Y609" s="135"/>
      <c r="Z609" s="135"/>
      <c r="AA609" s="136"/>
      <c r="AB609" s="254">
        <v>15116000</v>
      </c>
      <c r="AC609" s="44"/>
      <c r="AD609" s="36"/>
      <c r="AE609" s="43"/>
      <c r="AF609" s="235"/>
      <c r="AG609" s="681"/>
      <c r="AH609" s="634"/>
      <c r="AI609" s="634"/>
      <c r="AJ609" s="634"/>
      <c r="AK609" s="633"/>
      <c r="AL609" s="635"/>
      <c r="AM609" s="635"/>
      <c r="AN609" s="674"/>
      <c r="AO609" s="675"/>
      <c r="AP609" s="281"/>
      <c r="AQ609" s="281"/>
      <c r="AR609" s="281"/>
      <c r="AS609" s="281"/>
      <c r="AT609" s="280"/>
      <c r="AU609" s="279"/>
    </row>
    <row r="610" spans="1:47" ht="45" customHeight="1" x14ac:dyDescent="0.25">
      <c r="A610" s="638"/>
      <c r="B610" s="657"/>
      <c r="C610" s="633" t="s">
        <v>234</v>
      </c>
      <c r="D610" s="294" t="s">
        <v>95</v>
      </c>
      <c r="E610" s="127"/>
      <c r="F610" s="127"/>
      <c r="G610" s="127"/>
      <c r="H610" s="127"/>
      <c r="I610" s="127"/>
      <c r="J610" s="127"/>
      <c r="K610" s="127"/>
      <c r="L610" s="127"/>
      <c r="M610" s="86"/>
      <c r="N610" s="86"/>
      <c r="O610" s="86">
        <v>6</v>
      </c>
      <c r="P610" s="86"/>
      <c r="Q610" s="86"/>
      <c r="R610" s="86"/>
      <c r="S610" s="77"/>
      <c r="T610" s="77"/>
      <c r="U610" s="77"/>
      <c r="V610" s="77"/>
      <c r="W610" s="77"/>
      <c r="X610" s="77"/>
      <c r="Y610" s="77"/>
      <c r="Z610" s="77"/>
      <c r="AA610" s="87"/>
      <c r="AB610" s="246"/>
      <c r="AC610" s="38"/>
      <c r="AD610" s="41"/>
      <c r="AE610" s="42"/>
      <c r="AF610" s="77"/>
      <c r="AG610" s="669" t="s">
        <v>224</v>
      </c>
      <c r="AH610" s="652" t="s">
        <v>225</v>
      </c>
      <c r="AI610" s="652" t="s">
        <v>225</v>
      </c>
      <c r="AJ610" s="652" t="s">
        <v>225</v>
      </c>
      <c r="AK610" s="652" t="s">
        <v>226</v>
      </c>
      <c r="AL610" s="635"/>
      <c r="AM610" s="635" t="s">
        <v>242</v>
      </c>
      <c r="AN610" s="635">
        <v>8185614</v>
      </c>
      <c r="AO610" s="635"/>
      <c r="AP610" s="648" t="s">
        <v>228</v>
      </c>
      <c r="AQ610" s="645" t="s">
        <v>228</v>
      </c>
      <c r="AR610" s="645" t="s">
        <v>228</v>
      </c>
      <c r="AS610" s="645" t="s">
        <v>228</v>
      </c>
      <c r="AT610" s="628">
        <v>8185614</v>
      </c>
      <c r="AU610" s="629"/>
    </row>
    <row r="611" spans="1:47" ht="45" customHeight="1" x14ac:dyDescent="0.25">
      <c r="A611" s="638"/>
      <c r="B611" s="657"/>
      <c r="C611" s="633"/>
      <c r="D611" s="295" t="s">
        <v>6</v>
      </c>
      <c r="E611" s="127"/>
      <c r="F611" s="127"/>
      <c r="G611" s="127"/>
      <c r="H611" s="127"/>
      <c r="I611" s="127"/>
      <c r="J611" s="127"/>
      <c r="K611" s="127"/>
      <c r="L611" s="127"/>
      <c r="M611" s="86"/>
      <c r="N611" s="86"/>
      <c r="O611" s="296">
        <v>62973000</v>
      </c>
      <c r="P611" s="86"/>
      <c r="Q611" s="86"/>
      <c r="R611" s="86"/>
      <c r="S611" s="77"/>
      <c r="T611" s="77"/>
      <c r="U611" s="77"/>
      <c r="V611" s="77"/>
      <c r="W611" s="77"/>
      <c r="X611" s="77"/>
      <c r="Y611" s="77"/>
      <c r="Z611" s="77"/>
      <c r="AA611" s="87"/>
      <c r="AB611" s="246"/>
      <c r="AC611" s="38"/>
      <c r="AD611" s="41"/>
      <c r="AE611" s="42"/>
      <c r="AF611" s="77"/>
      <c r="AG611" s="669"/>
      <c r="AH611" s="653"/>
      <c r="AI611" s="653"/>
      <c r="AJ611" s="653"/>
      <c r="AK611" s="653"/>
      <c r="AL611" s="635"/>
      <c r="AM611" s="635"/>
      <c r="AN611" s="635"/>
      <c r="AO611" s="635"/>
      <c r="AP611" s="648"/>
      <c r="AQ611" s="646"/>
      <c r="AR611" s="646"/>
      <c r="AS611" s="646"/>
      <c r="AT611" s="628"/>
      <c r="AU611" s="629"/>
    </row>
    <row r="612" spans="1:47" ht="45" customHeight="1" x14ac:dyDescent="0.25">
      <c r="A612" s="638"/>
      <c r="B612" s="657"/>
      <c r="C612" s="633"/>
      <c r="D612" s="297" t="s">
        <v>96</v>
      </c>
      <c r="E612" s="127"/>
      <c r="F612" s="127"/>
      <c r="G612" s="127"/>
      <c r="H612" s="127"/>
      <c r="I612" s="127"/>
      <c r="J612" s="127"/>
      <c r="K612" s="127"/>
      <c r="L612" s="127"/>
      <c r="M612" s="86"/>
      <c r="N612" s="86"/>
      <c r="O612" s="86"/>
      <c r="P612" s="86"/>
      <c r="Q612" s="86"/>
      <c r="R612" s="86"/>
      <c r="S612" s="77"/>
      <c r="T612" s="77"/>
      <c r="U612" s="77"/>
      <c r="V612" s="77"/>
      <c r="W612" s="77"/>
      <c r="X612" s="77"/>
      <c r="Y612" s="77"/>
      <c r="Z612" s="77"/>
      <c r="AA612" s="87"/>
      <c r="AB612" s="246"/>
      <c r="AC612" s="38"/>
      <c r="AD612" s="41"/>
      <c r="AE612" s="42"/>
      <c r="AF612" s="77"/>
      <c r="AG612" s="669"/>
      <c r="AH612" s="653"/>
      <c r="AI612" s="653"/>
      <c r="AJ612" s="653"/>
      <c r="AK612" s="653"/>
      <c r="AL612" s="635"/>
      <c r="AM612" s="635"/>
      <c r="AN612" s="635"/>
      <c r="AO612" s="635"/>
      <c r="AP612" s="648"/>
      <c r="AQ612" s="646"/>
      <c r="AR612" s="646"/>
      <c r="AS612" s="646"/>
      <c r="AT612" s="628"/>
      <c r="AU612" s="629"/>
    </row>
    <row r="613" spans="1:47" ht="45" customHeight="1" x14ac:dyDescent="0.25">
      <c r="A613" s="638"/>
      <c r="B613" s="657"/>
      <c r="C613" s="633"/>
      <c r="D613" s="295" t="s">
        <v>7</v>
      </c>
      <c r="E613" s="127"/>
      <c r="F613" s="127"/>
      <c r="G613" s="127"/>
      <c r="H613" s="127"/>
      <c r="I613" s="127"/>
      <c r="J613" s="127"/>
      <c r="K613" s="127"/>
      <c r="L613" s="127"/>
      <c r="M613" s="86"/>
      <c r="N613" s="86"/>
      <c r="O613" s="86"/>
      <c r="P613" s="86"/>
      <c r="Q613" s="86"/>
      <c r="R613" s="86"/>
      <c r="S613" s="77"/>
      <c r="T613" s="77"/>
      <c r="U613" s="77"/>
      <c r="V613" s="77"/>
      <c r="W613" s="77"/>
      <c r="X613" s="77"/>
      <c r="Y613" s="77"/>
      <c r="Z613" s="77"/>
      <c r="AA613" s="87"/>
      <c r="AB613" s="246"/>
      <c r="AC613" s="38"/>
      <c r="AD613" s="41"/>
      <c r="AE613" s="42"/>
      <c r="AF613" s="77"/>
      <c r="AG613" s="669"/>
      <c r="AH613" s="653"/>
      <c r="AI613" s="653"/>
      <c r="AJ613" s="653"/>
      <c r="AK613" s="653"/>
      <c r="AL613" s="635"/>
      <c r="AM613" s="635"/>
      <c r="AN613" s="635"/>
      <c r="AO613" s="635"/>
      <c r="AP613" s="648"/>
      <c r="AQ613" s="646"/>
      <c r="AR613" s="646"/>
      <c r="AS613" s="646"/>
      <c r="AT613" s="628"/>
      <c r="AU613" s="629"/>
    </row>
    <row r="614" spans="1:47" ht="45" customHeight="1" x14ac:dyDescent="0.25">
      <c r="A614" s="638"/>
      <c r="B614" s="657"/>
      <c r="C614" s="633"/>
      <c r="D614" s="297" t="s">
        <v>97</v>
      </c>
      <c r="E614" s="127"/>
      <c r="F614" s="127"/>
      <c r="G614" s="127"/>
      <c r="H614" s="127"/>
      <c r="I614" s="127"/>
      <c r="J614" s="127"/>
      <c r="K614" s="127"/>
      <c r="L614" s="127"/>
      <c r="M614" s="86"/>
      <c r="N614" s="86"/>
      <c r="O614" s="86">
        <v>6</v>
      </c>
      <c r="P614" s="86"/>
      <c r="Q614" s="86"/>
      <c r="R614" s="86"/>
      <c r="S614" s="77"/>
      <c r="T614" s="77"/>
      <c r="U614" s="77"/>
      <c r="V614" s="77"/>
      <c r="W614" s="77"/>
      <c r="X614" s="77"/>
      <c r="Y614" s="77"/>
      <c r="Z614" s="77"/>
      <c r="AA614" s="87"/>
      <c r="AB614" s="255">
        <v>1</v>
      </c>
      <c r="AC614" s="38"/>
      <c r="AD614" s="41"/>
      <c r="AE614" s="42"/>
      <c r="AF614" s="77"/>
      <c r="AG614" s="669"/>
      <c r="AH614" s="653"/>
      <c r="AI614" s="653"/>
      <c r="AJ614" s="653"/>
      <c r="AK614" s="653"/>
      <c r="AL614" s="635"/>
      <c r="AM614" s="635"/>
      <c r="AN614" s="635"/>
      <c r="AO614" s="635"/>
      <c r="AP614" s="648"/>
      <c r="AQ614" s="646"/>
      <c r="AR614" s="646"/>
      <c r="AS614" s="646"/>
      <c r="AT614" s="628"/>
      <c r="AU614" s="629"/>
    </row>
    <row r="615" spans="1:47" ht="45" customHeight="1" thickBot="1" x14ac:dyDescent="0.3">
      <c r="A615" s="638"/>
      <c r="B615" s="657"/>
      <c r="C615" s="633"/>
      <c r="D615" s="298" t="s">
        <v>100</v>
      </c>
      <c r="E615" s="127"/>
      <c r="F615" s="127"/>
      <c r="G615" s="127"/>
      <c r="H615" s="127"/>
      <c r="I615" s="127"/>
      <c r="J615" s="127"/>
      <c r="K615" s="127"/>
      <c r="L615" s="127"/>
      <c r="M615" s="86"/>
      <c r="N615" s="86"/>
      <c r="O615" s="86">
        <v>62973000</v>
      </c>
      <c r="P615" s="86"/>
      <c r="Q615" s="86"/>
      <c r="R615" s="86"/>
      <c r="S615" s="77"/>
      <c r="T615" s="77"/>
      <c r="U615" s="77"/>
      <c r="V615" s="77"/>
      <c r="W615" s="77"/>
      <c r="X615" s="77"/>
      <c r="Y615" s="77"/>
      <c r="Z615" s="77"/>
      <c r="AA615" s="87"/>
      <c r="AB615" s="255">
        <v>15116000</v>
      </c>
      <c r="AC615" s="38"/>
      <c r="AD615" s="41"/>
      <c r="AE615" s="42"/>
      <c r="AF615" s="77"/>
      <c r="AG615" s="669"/>
      <c r="AH615" s="634"/>
      <c r="AI615" s="634"/>
      <c r="AJ615" s="634"/>
      <c r="AK615" s="634"/>
      <c r="AL615" s="635"/>
      <c r="AM615" s="635"/>
      <c r="AN615" s="635"/>
      <c r="AO615" s="635"/>
      <c r="AP615" s="648"/>
      <c r="AQ615" s="647"/>
      <c r="AR615" s="647"/>
      <c r="AS615" s="647"/>
      <c r="AT615" s="628"/>
      <c r="AU615" s="629"/>
    </row>
    <row r="616" spans="1:47" ht="45" customHeight="1" x14ac:dyDescent="0.25">
      <c r="A616" s="638"/>
      <c r="B616" s="657"/>
      <c r="C616" s="633" t="s">
        <v>236</v>
      </c>
      <c r="D616" s="294" t="s">
        <v>95</v>
      </c>
      <c r="E616" s="142">
        <f t="shared" ref="E616:F621" si="32">+E580</f>
        <v>10</v>
      </c>
      <c r="F616" s="142">
        <f t="shared" si="32"/>
        <v>10</v>
      </c>
      <c r="G616" s="142"/>
      <c r="H616" s="142"/>
      <c r="I616" s="142"/>
      <c r="J616" s="142"/>
      <c r="K616" s="142"/>
      <c r="L616" s="142"/>
      <c r="M616" s="79">
        <f t="shared" ref="M616:N621" si="33">+M580</f>
        <v>10</v>
      </c>
      <c r="N616" s="86">
        <f t="shared" si="33"/>
        <v>10</v>
      </c>
      <c r="O616" s="127">
        <v>10</v>
      </c>
      <c r="P616" s="86"/>
      <c r="Q616" s="86"/>
      <c r="R616" s="86"/>
      <c r="S616" s="77"/>
      <c r="T616" s="77"/>
      <c r="U616" s="77"/>
      <c r="V616" s="77"/>
      <c r="W616" s="77"/>
      <c r="X616" s="77"/>
      <c r="Y616" s="77"/>
      <c r="Z616" s="79">
        <f t="shared" ref="Z616:AA621" si="34">+Z580</f>
        <v>2</v>
      </c>
      <c r="AA616" s="86">
        <f t="shared" si="34"/>
        <v>4</v>
      </c>
      <c r="AB616" s="255">
        <v>6</v>
      </c>
      <c r="AC616" s="38"/>
      <c r="AD616" s="41"/>
      <c r="AE616" s="42"/>
      <c r="AF616" s="77"/>
      <c r="AG616" s="669" t="s">
        <v>224</v>
      </c>
      <c r="AH616" s="635" t="s">
        <v>241</v>
      </c>
      <c r="AI616" s="635" t="s">
        <v>241</v>
      </c>
      <c r="AJ616" s="635" t="s">
        <v>241</v>
      </c>
      <c r="AK616" s="633" t="s">
        <v>226</v>
      </c>
      <c r="AL616" s="635"/>
      <c r="AM616" s="635" t="s">
        <v>242</v>
      </c>
      <c r="AN616" s="635"/>
      <c r="AO616" s="635"/>
      <c r="AP616" s="627" t="s">
        <v>228</v>
      </c>
      <c r="AQ616" s="627" t="s">
        <v>228</v>
      </c>
      <c r="AR616" s="627" t="s">
        <v>228</v>
      </c>
      <c r="AS616" s="627" t="s">
        <v>228</v>
      </c>
      <c r="AT616" s="628">
        <v>7715777</v>
      </c>
      <c r="AU616" s="629"/>
    </row>
    <row r="617" spans="1:47" ht="45" customHeight="1" x14ac:dyDescent="0.25">
      <c r="A617" s="638"/>
      <c r="B617" s="657"/>
      <c r="C617" s="633"/>
      <c r="D617" s="55" t="s">
        <v>6</v>
      </c>
      <c r="E617" s="153">
        <f t="shared" si="32"/>
        <v>120000000</v>
      </c>
      <c r="F617" s="153">
        <f t="shared" si="32"/>
        <v>120000000</v>
      </c>
      <c r="G617" s="144"/>
      <c r="H617" s="144"/>
      <c r="I617" s="144"/>
      <c r="J617" s="144"/>
      <c r="K617" s="144"/>
      <c r="L617" s="144"/>
      <c r="M617" s="143">
        <f t="shared" si="33"/>
        <v>120000000</v>
      </c>
      <c r="N617" s="129">
        <f t="shared" si="33"/>
        <v>104955000</v>
      </c>
      <c r="O617" s="126">
        <v>104955000</v>
      </c>
      <c r="P617" s="129"/>
      <c r="Q617" s="129"/>
      <c r="R617" s="86"/>
      <c r="S617" s="77"/>
      <c r="T617" s="77"/>
      <c r="U617" s="77"/>
      <c r="V617" s="77"/>
      <c r="W617" s="77"/>
      <c r="X617" s="77"/>
      <c r="Y617" s="77"/>
      <c r="Z617" s="79">
        <f t="shared" si="34"/>
        <v>0</v>
      </c>
      <c r="AA617" s="86">
        <f t="shared" si="34"/>
        <v>90696000</v>
      </c>
      <c r="AB617" s="255">
        <v>90696000</v>
      </c>
      <c r="AC617" s="38"/>
      <c r="AD617" s="41"/>
      <c r="AE617" s="42"/>
      <c r="AF617" s="234"/>
      <c r="AG617" s="643"/>
      <c r="AH617" s="635"/>
      <c r="AI617" s="635"/>
      <c r="AJ617" s="635"/>
      <c r="AK617" s="633"/>
      <c r="AL617" s="635"/>
      <c r="AM617" s="635"/>
      <c r="AN617" s="635"/>
      <c r="AO617" s="635"/>
      <c r="AP617" s="627"/>
      <c r="AQ617" s="627"/>
      <c r="AR617" s="627"/>
      <c r="AS617" s="627"/>
      <c r="AT617" s="628"/>
      <c r="AU617" s="629"/>
    </row>
    <row r="618" spans="1:47" ht="45" customHeight="1" x14ac:dyDescent="0.25">
      <c r="A618" s="638"/>
      <c r="B618" s="657"/>
      <c r="C618" s="633"/>
      <c r="D618" s="57" t="s">
        <v>96</v>
      </c>
      <c r="E618" s="153" t="e">
        <f t="shared" si="32"/>
        <v>#REF!</v>
      </c>
      <c r="F618" s="153" t="e">
        <f t="shared" si="32"/>
        <v>#REF!</v>
      </c>
      <c r="G618" s="144"/>
      <c r="H618" s="144"/>
      <c r="I618" s="144"/>
      <c r="J618" s="144"/>
      <c r="K618" s="144"/>
      <c r="L618" s="144"/>
      <c r="M618" s="143" t="e">
        <f t="shared" si="33"/>
        <v>#REF!</v>
      </c>
      <c r="N618" s="129" t="e">
        <f t="shared" si="33"/>
        <v>#REF!</v>
      </c>
      <c r="O618" s="129">
        <v>0</v>
      </c>
      <c r="P618" s="129"/>
      <c r="Q618" s="129"/>
      <c r="R618" s="86"/>
      <c r="S618" s="77"/>
      <c r="T618" s="77"/>
      <c r="U618" s="77"/>
      <c r="V618" s="77"/>
      <c r="W618" s="77"/>
      <c r="X618" s="77"/>
      <c r="Y618" s="77"/>
      <c r="Z618" s="79" t="e">
        <f t="shared" si="34"/>
        <v>#REF!</v>
      </c>
      <c r="AA618" s="86" t="e">
        <f t="shared" si="34"/>
        <v>#REF!</v>
      </c>
      <c r="AB618" s="255">
        <v>0</v>
      </c>
      <c r="AC618" s="38"/>
      <c r="AD618" s="41"/>
      <c r="AE618" s="42"/>
      <c r="AF618" s="234"/>
      <c r="AG618" s="643"/>
      <c r="AH618" s="635"/>
      <c r="AI618" s="635"/>
      <c r="AJ618" s="635"/>
      <c r="AK618" s="633"/>
      <c r="AL618" s="635"/>
      <c r="AM618" s="635"/>
      <c r="AN618" s="635"/>
      <c r="AO618" s="635"/>
      <c r="AP618" s="627"/>
      <c r="AQ618" s="627"/>
      <c r="AR618" s="627"/>
      <c r="AS618" s="627"/>
      <c r="AT618" s="628"/>
      <c r="AU618" s="629"/>
    </row>
    <row r="619" spans="1:47" ht="45" customHeight="1" x14ac:dyDescent="0.25">
      <c r="A619" s="638"/>
      <c r="B619" s="657"/>
      <c r="C619" s="633"/>
      <c r="D619" s="55" t="s">
        <v>7</v>
      </c>
      <c r="E619" s="153" t="e">
        <f t="shared" si="32"/>
        <v>#REF!</v>
      </c>
      <c r="F619" s="153" t="e">
        <f t="shared" si="32"/>
        <v>#REF!</v>
      </c>
      <c r="G619" s="144"/>
      <c r="H619" s="144"/>
      <c r="I619" s="144"/>
      <c r="J619" s="144"/>
      <c r="K619" s="144"/>
      <c r="L619" s="144"/>
      <c r="M619" s="143" t="e">
        <f t="shared" si="33"/>
        <v>#REF!</v>
      </c>
      <c r="N619" s="129" t="e">
        <f t="shared" si="33"/>
        <v>#REF!</v>
      </c>
      <c r="O619" s="129">
        <v>0</v>
      </c>
      <c r="P619" s="129"/>
      <c r="Q619" s="129"/>
      <c r="R619" s="86"/>
      <c r="S619" s="77"/>
      <c r="T619" s="77"/>
      <c r="U619" s="77"/>
      <c r="V619" s="77"/>
      <c r="W619" s="77"/>
      <c r="X619" s="77"/>
      <c r="Y619" s="77"/>
      <c r="Z619" s="79" t="e">
        <f t="shared" si="34"/>
        <v>#REF!</v>
      </c>
      <c r="AA619" s="86" t="e">
        <f t="shared" si="34"/>
        <v>#REF!</v>
      </c>
      <c r="AB619" s="255">
        <v>0</v>
      </c>
      <c r="AC619" s="38"/>
      <c r="AD619" s="41"/>
      <c r="AE619" s="42"/>
      <c r="AF619" s="234"/>
      <c r="AG619" s="643"/>
      <c r="AH619" s="635"/>
      <c r="AI619" s="635"/>
      <c r="AJ619" s="635"/>
      <c r="AK619" s="633"/>
      <c r="AL619" s="635"/>
      <c r="AM619" s="635"/>
      <c r="AN619" s="635"/>
      <c r="AO619" s="635"/>
      <c r="AP619" s="627"/>
      <c r="AQ619" s="627"/>
      <c r="AR619" s="627"/>
      <c r="AS619" s="627"/>
      <c r="AT619" s="628"/>
      <c r="AU619" s="629"/>
    </row>
    <row r="620" spans="1:47" ht="45" customHeight="1" x14ac:dyDescent="0.25">
      <c r="A620" s="638"/>
      <c r="B620" s="657"/>
      <c r="C620" s="633"/>
      <c r="D620" s="57" t="s">
        <v>97</v>
      </c>
      <c r="E620" s="153">
        <f t="shared" si="32"/>
        <v>10</v>
      </c>
      <c r="F620" s="153">
        <f t="shared" si="32"/>
        <v>10</v>
      </c>
      <c r="G620" s="144"/>
      <c r="H620" s="144"/>
      <c r="I620" s="144"/>
      <c r="J620" s="144"/>
      <c r="K620" s="144"/>
      <c r="L620" s="144"/>
      <c r="M620" s="143">
        <f t="shared" si="33"/>
        <v>10</v>
      </c>
      <c r="N620" s="129">
        <f t="shared" si="33"/>
        <v>10</v>
      </c>
      <c r="O620" s="129">
        <v>10</v>
      </c>
      <c r="P620" s="129"/>
      <c r="Q620" s="129"/>
      <c r="R620" s="86"/>
      <c r="S620" s="77"/>
      <c r="T620" s="77"/>
      <c r="U620" s="77"/>
      <c r="V620" s="77"/>
      <c r="W620" s="77"/>
      <c r="X620" s="77"/>
      <c r="Y620" s="77"/>
      <c r="Z620" s="79">
        <f t="shared" si="34"/>
        <v>2</v>
      </c>
      <c r="AA620" s="86">
        <f t="shared" si="34"/>
        <v>4</v>
      </c>
      <c r="AB620" s="255">
        <v>6</v>
      </c>
      <c r="AC620" s="38"/>
      <c r="AD620" s="41"/>
      <c r="AE620" s="42"/>
      <c r="AF620" s="234"/>
      <c r="AG620" s="643"/>
      <c r="AH620" s="635"/>
      <c r="AI620" s="635"/>
      <c r="AJ620" s="635"/>
      <c r="AK620" s="633"/>
      <c r="AL620" s="635"/>
      <c r="AM620" s="635"/>
      <c r="AN620" s="635"/>
      <c r="AO620" s="635"/>
      <c r="AP620" s="627"/>
      <c r="AQ620" s="627"/>
      <c r="AR620" s="627"/>
      <c r="AS620" s="627"/>
      <c r="AT620" s="628"/>
      <c r="AU620" s="629"/>
    </row>
    <row r="621" spans="1:47" ht="45" customHeight="1" thickBot="1" x14ac:dyDescent="0.3">
      <c r="A621" s="639"/>
      <c r="B621" s="658"/>
      <c r="C621" s="633"/>
      <c r="D621" s="56" t="s">
        <v>100</v>
      </c>
      <c r="E621" s="153">
        <f t="shared" si="32"/>
        <v>120000000</v>
      </c>
      <c r="F621" s="153">
        <f t="shared" si="32"/>
        <v>120000000</v>
      </c>
      <c r="G621" s="144"/>
      <c r="H621" s="144"/>
      <c r="I621" s="144"/>
      <c r="J621" s="144"/>
      <c r="K621" s="144"/>
      <c r="L621" s="144"/>
      <c r="M621" s="143">
        <f t="shared" si="33"/>
        <v>120000000</v>
      </c>
      <c r="N621" s="129">
        <f t="shared" si="33"/>
        <v>104955000</v>
      </c>
      <c r="O621" s="129">
        <v>104955000</v>
      </c>
      <c r="P621" s="129"/>
      <c r="Q621" s="129"/>
      <c r="R621" s="86"/>
      <c r="S621" s="77"/>
      <c r="T621" s="77"/>
      <c r="U621" s="77"/>
      <c r="V621" s="77"/>
      <c r="W621" s="77"/>
      <c r="X621" s="77"/>
      <c r="Y621" s="77"/>
      <c r="Z621" s="79">
        <f t="shared" si="34"/>
        <v>0</v>
      </c>
      <c r="AA621" s="86">
        <f t="shared" si="34"/>
        <v>90696000</v>
      </c>
      <c r="AB621" s="255">
        <v>90696000</v>
      </c>
      <c r="AC621" s="38"/>
      <c r="AD621" s="41"/>
      <c r="AE621" s="42"/>
      <c r="AF621" s="234"/>
      <c r="AG621" s="643"/>
      <c r="AH621" s="635"/>
      <c r="AI621" s="635"/>
      <c r="AJ621" s="635"/>
      <c r="AK621" s="633"/>
      <c r="AL621" s="635"/>
      <c r="AM621" s="635"/>
      <c r="AN621" s="635"/>
      <c r="AO621" s="635"/>
      <c r="AP621" s="627"/>
      <c r="AQ621" s="627"/>
      <c r="AR621" s="627"/>
      <c r="AS621" s="627"/>
      <c r="AT621" s="628"/>
      <c r="AU621" s="629"/>
    </row>
    <row r="622" spans="1:47" ht="45" customHeight="1" x14ac:dyDescent="0.25">
      <c r="A622" s="637">
        <v>7</v>
      </c>
      <c r="B622" s="656" t="s">
        <v>198</v>
      </c>
      <c r="C622" s="642" t="s">
        <v>224</v>
      </c>
      <c r="D622" s="54" t="s">
        <v>95</v>
      </c>
      <c r="E622" s="153">
        <f>+[2]INVERSIÓN!H46</f>
        <v>0.5</v>
      </c>
      <c r="F622" s="153">
        <f>+[2]INVERSIÓN!I46</f>
        <v>0.5</v>
      </c>
      <c r="G622" s="153">
        <f>+[2]INVERSIÓN!J46</f>
        <v>0.05</v>
      </c>
      <c r="H622" s="153">
        <f>+[2]INVERSIÓN!K46</f>
        <v>0.5</v>
      </c>
      <c r="I622" s="153">
        <f>+[2]INVERSIÓN!L46</f>
        <v>0.1</v>
      </c>
      <c r="J622" s="153">
        <f>+[2]INVERSIÓN!M46</f>
        <v>0.5</v>
      </c>
      <c r="K622" s="153">
        <f>+[2]INVERSIÓN!N46</f>
        <v>0.15</v>
      </c>
      <c r="L622" s="153" t="e">
        <f>+[2]INVERSIÓN!O46</f>
        <v>#REF!</v>
      </c>
      <c r="M622" s="143">
        <f>+F622</f>
        <v>0.5</v>
      </c>
      <c r="N622" s="129">
        <f>+[2]INVERSIÓN!K46</f>
        <v>0.5</v>
      </c>
      <c r="O622" s="129">
        <v>0.5</v>
      </c>
      <c r="P622" s="129"/>
      <c r="Q622" s="129"/>
      <c r="R622" s="86"/>
      <c r="S622" s="135"/>
      <c r="T622" s="135"/>
      <c r="U622" s="135"/>
      <c r="V622" s="135"/>
      <c r="W622" s="135"/>
      <c r="X622" s="135"/>
      <c r="Y622" s="135"/>
      <c r="Z622" s="135">
        <f>+[2]INVERSIÓN!J46</f>
        <v>0.05</v>
      </c>
      <c r="AA622" s="136">
        <f>+[2]INVERSIÓN!DX46</f>
        <v>0.1</v>
      </c>
      <c r="AB622" s="254">
        <v>0.15</v>
      </c>
      <c r="AC622" s="38"/>
      <c r="AD622" s="45"/>
      <c r="AE622" s="43"/>
      <c r="AF622" s="235"/>
      <c r="AG622" s="643" t="s">
        <v>224</v>
      </c>
      <c r="AH622" s="635" t="s">
        <v>241</v>
      </c>
      <c r="AI622" s="635" t="s">
        <v>241</v>
      </c>
      <c r="AJ622" s="635" t="s">
        <v>241</v>
      </c>
      <c r="AK622" s="633" t="s">
        <v>226</v>
      </c>
      <c r="AL622" s="635"/>
      <c r="AM622" s="635" t="s">
        <v>242</v>
      </c>
      <c r="AN622" s="635"/>
      <c r="AO622" s="635"/>
      <c r="AP622" s="627" t="s">
        <v>228</v>
      </c>
      <c r="AQ622" s="627" t="s">
        <v>228</v>
      </c>
      <c r="AR622" s="627" t="s">
        <v>228</v>
      </c>
      <c r="AS622" s="627" t="s">
        <v>228</v>
      </c>
      <c r="AT622" s="628">
        <v>7715777</v>
      </c>
      <c r="AU622" s="629"/>
    </row>
    <row r="623" spans="1:47" ht="45" customHeight="1" x14ac:dyDescent="0.25">
      <c r="A623" s="638"/>
      <c r="B623" s="657"/>
      <c r="C623" s="642"/>
      <c r="D623" s="55" t="s">
        <v>6</v>
      </c>
      <c r="E623" s="153">
        <f>+[2]INVERSIÓN!H47</f>
        <v>220180000</v>
      </c>
      <c r="F623" s="153">
        <f>+[2]INVERSIÓN!I47</f>
        <v>220180000</v>
      </c>
      <c r="G623" s="153">
        <f>+[2]INVERSIÓN!J47</f>
        <v>0</v>
      </c>
      <c r="H623" s="153">
        <f>+[2]INVERSIÓN!K47</f>
        <v>220180000</v>
      </c>
      <c r="I623" s="153">
        <f>+[2]INVERSIÓN!L47</f>
        <v>162068000</v>
      </c>
      <c r="J623" s="153">
        <f>+[2]INVERSIÓN!M47</f>
        <v>220180000</v>
      </c>
      <c r="K623" s="153">
        <f>+[2]INVERSIÓN!N47</f>
        <v>162068000</v>
      </c>
      <c r="L623" s="153" t="e">
        <f>+[2]INVERSIÓN!O47</f>
        <v>#REF!</v>
      </c>
      <c r="M623" s="143">
        <f t="shared" ref="M623:M627" si="35">+F623</f>
        <v>220180000</v>
      </c>
      <c r="N623" s="129">
        <f>+[2]INVERSIÓN!K47</f>
        <v>220180000</v>
      </c>
      <c r="O623" s="129">
        <v>220180000</v>
      </c>
      <c r="P623" s="147"/>
      <c r="Q623" s="147"/>
      <c r="R623" s="249"/>
      <c r="S623" s="140"/>
      <c r="T623" s="140"/>
      <c r="U623" s="140"/>
      <c r="V623" s="140"/>
      <c r="W623" s="140"/>
      <c r="X623" s="140"/>
      <c r="Y623" s="140"/>
      <c r="Z623" s="135">
        <f>+[2]INVERSIÓN!J47</f>
        <v>0</v>
      </c>
      <c r="AA623" s="136">
        <f>+[2]INVERSIÓN!DX47</f>
        <v>162068000</v>
      </c>
      <c r="AB623" s="254">
        <v>162068000</v>
      </c>
      <c r="AC623" s="44"/>
      <c r="AD623" s="36"/>
      <c r="AE623" s="41"/>
      <c r="AF623" s="236"/>
      <c r="AG623" s="643"/>
      <c r="AH623" s="635"/>
      <c r="AI623" s="635"/>
      <c r="AJ623" s="635"/>
      <c r="AK623" s="633"/>
      <c r="AL623" s="635"/>
      <c r="AM623" s="635"/>
      <c r="AN623" s="635"/>
      <c r="AO623" s="635"/>
      <c r="AP623" s="627"/>
      <c r="AQ623" s="627"/>
      <c r="AR623" s="627"/>
      <c r="AS623" s="627"/>
      <c r="AT623" s="628"/>
      <c r="AU623" s="629"/>
    </row>
    <row r="624" spans="1:47" ht="45" customHeight="1" x14ac:dyDescent="0.25">
      <c r="A624" s="638"/>
      <c r="B624" s="657"/>
      <c r="C624" s="642"/>
      <c r="D624" s="57" t="s">
        <v>96</v>
      </c>
      <c r="E624" s="153" t="e">
        <f>+[2]INVERSIÓN!H48</f>
        <v>#REF!</v>
      </c>
      <c r="F624" s="153" t="e">
        <f>+[2]INVERSIÓN!I48</f>
        <v>#REF!</v>
      </c>
      <c r="G624" s="153" t="e">
        <f>+[2]INVERSIÓN!J48</f>
        <v>#REF!</v>
      </c>
      <c r="H624" s="153" t="e">
        <f>+[2]INVERSIÓN!K48</f>
        <v>#REF!</v>
      </c>
      <c r="I624" s="153" t="e">
        <f>+[2]INVERSIÓN!L48</f>
        <v>#REF!</v>
      </c>
      <c r="J624" s="153" t="e">
        <f>+[2]INVERSIÓN!M48</f>
        <v>#REF!</v>
      </c>
      <c r="K624" s="153" t="e">
        <f>+[2]INVERSIÓN!N48</f>
        <v>#REF!</v>
      </c>
      <c r="L624" s="153" t="e">
        <f>+[2]INVERSIÓN!O48</f>
        <v>#REF!</v>
      </c>
      <c r="M624" s="143" t="e">
        <f t="shared" si="35"/>
        <v>#REF!</v>
      </c>
      <c r="N624" s="129" t="e">
        <f>+[2]INVERSIÓN!K48</f>
        <v>#REF!</v>
      </c>
      <c r="O624" s="129">
        <v>0</v>
      </c>
      <c r="P624" s="147"/>
      <c r="Q624" s="147"/>
      <c r="R624" s="249"/>
      <c r="S624" s="140"/>
      <c r="T624" s="140"/>
      <c r="U624" s="140"/>
      <c r="V624" s="140"/>
      <c r="W624" s="140"/>
      <c r="X624" s="140"/>
      <c r="Y624" s="140"/>
      <c r="Z624" s="135" t="e">
        <f>+[2]INVERSIÓN!J48</f>
        <v>#REF!</v>
      </c>
      <c r="AA624" s="136" t="e">
        <f>+[2]INVERSIÓN!DX48</f>
        <v>#REF!</v>
      </c>
      <c r="AB624" s="254">
        <v>0</v>
      </c>
      <c r="AC624" s="44"/>
      <c r="AD624" s="36"/>
      <c r="AE624" s="41"/>
      <c r="AF624" s="236"/>
      <c r="AG624" s="643"/>
      <c r="AH624" s="635"/>
      <c r="AI624" s="635"/>
      <c r="AJ624" s="635"/>
      <c r="AK624" s="633"/>
      <c r="AL624" s="635"/>
      <c r="AM624" s="635"/>
      <c r="AN624" s="635"/>
      <c r="AO624" s="635"/>
      <c r="AP624" s="627"/>
      <c r="AQ624" s="627"/>
      <c r="AR624" s="627"/>
      <c r="AS624" s="627"/>
      <c r="AT624" s="628"/>
      <c r="AU624" s="629"/>
    </row>
    <row r="625" spans="1:47" ht="45" customHeight="1" x14ac:dyDescent="0.25">
      <c r="A625" s="638"/>
      <c r="B625" s="657"/>
      <c r="C625" s="642"/>
      <c r="D625" s="55" t="s">
        <v>7</v>
      </c>
      <c r="E625" s="153" t="e">
        <f>+[2]INVERSIÓN!H49</f>
        <v>#REF!</v>
      </c>
      <c r="F625" s="153" t="e">
        <f>+[2]INVERSIÓN!I49</f>
        <v>#REF!</v>
      </c>
      <c r="G625" s="153" t="e">
        <f>+[2]INVERSIÓN!J49</f>
        <v>#REF!</v>
      </c>
      <c r="H625" s="153" t="e">
        <f>+[2]INVERSIÓN!K49</f>
        <v>#REF!</v>
      </c>
      <c r="I625" s="153" t="e">
        <f>+[2]INVERSIÓN!L49</f>
        <v>#REF!</v>
      </c>
      <c r="J625" s="153" t="e">
        <f>+[2]INVERSIÓN!M49</f>
        <v>#REF!</v>
      </c>
      <c r="K625" s="153" t="e">
        <f>+[2]INVERSIÓN!N49</f>
        <v>#REF!</v>
      </c>
      <c r="L625" s="153" t="e">
        <f>+[2]INVERSIÓN!O49</f>
        <v>#REF!</v>
      </c>
      <c r="M625" s="143" t="e">
        <f t="shared" si="35"/>
        <v>#REF!</v>
      </c>
      <c r="N625" s="129" t="e">
        <f>+[2]INVERSIÓN!K49</f>
        <v>#REF!</v>
      </c>
      <c r="O625" s="129">
        <v>0</v>
      </c>
      <c r="P625" s="147"/>
      <c r="Q625" s="147"/>
      <c r="R625" s="249"/>
      <c r="S625" s="140"/>
      <c r="T625" s="140"/>
      <c r="U625" s="140"/>
      <c r="V625" s="140"/>
      <c r="W625" s="140"/>
      <c r="X625" s="140"/>
      <c r="Y625" s="140"/>
      <c r="Z625" s="135" t="e">
        <f>+[2]INVERSIÓN!J49</f>
        <v>#REF!</v>
      </c>
      <c r="AA625" s="136" t="e">
        <f>+[2]INVERSIÓN!DX49</f>
        <v>#REF!</v>
      </c>
      <c r="AB625" s="254">
        <v>0</v>
      </c>
      <c r="AC625" s="44"/>
      <c r="AD625" s="36"/>
      <c r="AE625" s="41"/>
      <c r="AF625" s="236"/>
      <c r="AG625" s="643"/>
      <c r="AH625" s="635"/>
      <c r="AI625" s="635"/>
      <c r="AJ625" s="635"/>
      <c r="AK625" s="633"/>
      <c r="AL625" s="635"/>
      <c r="AM625" s="635"/>
      <c r="AN625" s="635"/>
      <c r="AO625" s="635"/>
      <c r="AP625" s="627"/>
      <c r="AQ625" s="627"/>
      <c r="AR625" s="627"/>
      <c r="AS625" s="627"/>
      <c r="AT625" s="628"/>
      <c r="AU625" s="629"/>
    </row>
    <row r="626" spans="1:47" ht="45" customHeight="1" x14ac:dyDescent="0.25">
      <c r="A626" s="638"/>
      <c r="B626" s="657"/>
      <c r="C626" s="642"/>
      <c r="D626" s="57" t="s">
        <v>97</v>
      </c>
      <c r="E626" s="153">
        <f>+[2]INVERSIÓN!H50</f>
        <v>0.5</v>
      </c>
      <c r="F626" s="153">
        <f>+[2]INVERSIÓN!I50</f>
        <v>0.5</v>
      </c>
      <c r="G626" s="153">
        <f>+[2]INVERSIÓN!J50</f>
        <v>0.05</v>
      </c>
      <c r="H626" s="153">
        <f>+[2]INVERSIÓN!K50</f>
        <v>0.5</v>
      </c>
      <c r="I626" s="153">
        <f>+[2]INVERSIÓN!L50</f>
        <v>0.1</v>
      </c>
      <c r="J626" s="153">
        <f>+[2]INVERSIÓN!M50</f>
        <v>0.5</v>
      </c>
      <c r="K626" s="153">
        <f>+[2]INVERSIÓN!N50</f>
        <v>0.15</v>
      </c>
      <c r="L626" s="153">
        <f>+[2]INVERSIÓN!O50</f>
        <v>0</v>
      </c>
      <c r="M626" s="143">
        <f t="shared" si="35"/>
        <v>0.5</v>
      </c>
      <c r="N626" s="129">
        <f>+[2]INVERSIÓN!K50</f>
        <v>0.5</v>
      </c>
      <c r="O626" s="129">
        <v>0.5</v>
      </c>
      <c r="P626" s="129"/>
      <c r="Q626" s="129"/>
      <c r="R626" s="86"/>
      <c r="S626" s="86"/>
      <c r="T626" s="86"/>
      <c r="U626" s="86"/>
      <c r="V626" s="86"/>
      <c r="W626" s="86"/>
      <c r="X626" s="86"/>
      <c r="Y626" s="86"/>
      <c r="Z626" s="135">
        <f>+[2]INVERSIÓN!J50</f>
        <v>0.05</v>
      </c>
      <c r="AA626" s="136">
        <f>+[2]INVERSIÓN!DX50</f>
        <v>0.1</v>
      </c>
      <c r="AB626" s="254">
        <v>0.15</v>
      </c>
      <c r="AC626" s="38"/>
      <c r="AD626" s="36"/>
      <c r="AE626" s="38"/>
      <c r="AF626" s="237"/>
      <c r="AG626" s="643"/>
      <c r="AH626" s="635"/>
      <c r="AI626" s="635"/>
      <c r="AJ626" s="635"/>
      <c r="AK626" s="633"/>
      <c r="AL626" s="635"/>
      <c r="AM626" s="635"/>
      <c r="AN626" s="635"/>
      <c r="AO626" s="635"/>
      <c r="AP626" s="627"/>
      <c r="AQ626" s="627"/>
      <c r="AR626" s="627"/>
      <c r="AS626" s="627"/>
      <c r="AT626" s="628"/>
      <c r="AU626" s="629"/>
    </row>
    <row r="627" spans="1:47" ht="45" customHeight="1" thickBot="1" x14ac:dyDescent="0.3">
      <c r="A627" s="638"/>
      <c r="B627" s="657"/>
      <c r="C627" s="642"/>
      <c r="D627" s="56" t="s">
        <v>100</v>
      </c>
      <c r="E627" s="153">
        <f>+[2]INVERSIÓN!H51</f>
        <v>220180000</v>
      </c>
      <c r="F627" s="153">
        <f>+[2]INVERSIÓN!I51</f>
        <v>220180000</v>
      </c>
      <c r="G627" s="153">
        <f>+[2]INVERSIÓN!J51</f>
        <v>0</v>
      </c>
      <c r="H627" s="153">
        <f>+[2]INVERSIÓN!K51</f>
        <v>220180000</v>
      </c>
      <c r="I627" s="153">
        <f>+[2]INVERSIÓN!L51</f>
        <v>162068000</v>
      </c>
      <c r="J627" s="153">
        <f>+[2]INVERSIÓN!M51</f>
        <v>220180000</v>
      </c>
      <c r="K627" s="153">
        <f>+[2]INVERSIÓN!N51</f>
        <v>162068000</v>
      </c>
      <c r="L627" s="153">
        <f>+[2]INVERSIÓN!O51</f>
        <v>0</v>
      </c>
      <c r="M627" s="143">
        <f t="shared" si="35"/>
        <v>220180000</v>
      </c>
      <c r="N627" s="129">
        <f>+[2]INVERSIÓN!K51</f>
        <v>220180000</v>
      </c>
      <c r="O627" s="129">
        <v>220180000</v>
      </c>
      <c r="P627" s="151"/>
      <c r="Q627" s="151"/>
      <c r="R627" s="135"/>
      <c r="S627" s="135"/>
      <c r="T627" s="135"/>
      <c r="U627" s="135"/>
      <c r="V627" s="135"/>
      <c r="W627" s="135"/>
      <c r="X627" s="135"/>
      <c r="Y627" s="135"/>
      <c r="Z627" s="135">
        <f>+[2]INVERSIÓN!J51</f>
        <v>0</v>
      </c>
      <c r="AA627" s="136">
        <f>+[2]INVERSIÓN!DX51</f>
        <v>162068000</v>
      </c>
      <c r="AB627" s="254">
        <v>162068000</v>
      </c>
      <c r="AC627" s="44"/>
      <c r="AD627" s="36"/>
      <c r="AE627" s="43"/>
      <c r="AF627" s="235"/>
      <c r="AG627" s="643"/>
      <c r="AH627" s="635"/>
      <c r="AI627" s="635"/>
      <c r="AJ627" s="635"/>
      <c r="AK627" s="633"/>
      <c r="AL627" s="635"/>
      <c r="AM627" s="635"/>
      <c r="AN627" s="635"/>
      <c r="AO627" s="635"/>
      <c r="AP627" s="627"/>
      <c r="AQ627" s="627"/>
      <c r="AR627" s="627"/>
      <c r="AS627" s="627"/>
      <c r="AT627" s="628"/>
      <c r="AU627" s="629"/>
    </row>
    <row r="628" spans="1:47" ht="45" customHeight="1" x14ac:dyDescent="0.25">
      <c r="A628" s="638"/>
      <c r="B628" s="657"/>
      <c r="C628" s="642" t="s">
        <v>236</v>
      </c>
      <c r="D628" s="54" t="s">
        <v>95</v>
      </c>
      <c r="E628" s="153">
        <f>+E622</f>
        <v>0.5</v>
      </c>
      <c r="F628" s="153">
        <f>+F622</f>
        <v>0.5</v>
      </c>
      <c r="G628" s="144"/>
      <c r="H628" s="144"/>
      <c r="I628" s="144"/>
      <c r="J628" s="144"/>
      <c r="K628" s="144"/>
      <c r="L628" s="144"/>
      <c r="M628" s="143">
        <f>+M622</f>
        <v>0.5</v>
      </c>
      <c r="N628" s="129">
        <f>+N622</f>
        <v>0.5</v>
      </c>
      <c r="O628" s="129">
        <v>0.5</v>
      </c>
      <c r="P628" s="129"/>
      <c r="Q628" s="129"/>
      <c r="R628" s="86"/>
      <c r="S628" s="77"/>
      <c r="T628" s="77"/>
      <c r="U628" s="77"/>
      <c r="V628" s="77"/>
      <c r="W628" s="77"/>
      <c r="X628" s="77"/>
      <c r="Y628" s="77"/>
      <c r="Z628" s="79">
        <f>+Z622</f>
        <v>0.05</v>
      </c>
      <c r="AA628" s="86">
        <f>+AA622</f>
        <v>0.1</v>
      </c>
      <c r="AB628" s="255">
        <v>0.15</v>
      </c>
      <c r="AC628" s="38"/>
      <c r="AD628" s="41"/>
      <c r="AE628" s="42"/>
      <c r="AF628" s="234"/>
      <c r="AG628" s="643" t="s">
        <v>224</v>
      </c>
      <c r="AH628" s="635" t="s">
        <v>241</v>
      </c>
      <c r="AI628" s="635" t="s">
        <v>241</v>
      </c>
      <c r="AJ628" s="635" t="s">
        <v>241</v>
      </c>
      <c r="AK628" s="633" t="s">
        <v>226</v>
      </c>
      <c r="AL628" s="635"/>
      <c r="AM628" s="635" t="s">
        <v>242</v>
      </c>
      <c r="AN628" s="635"/>
      <c r="AO628" s="635"/>
      <c r="AP628" s="627" t="s">
        <v>228</v>
      </c>
      <c r="AQ628" s="627" t="s">
        <v>228</v>
      </c>
      <c r="AR628" s="627" t="s">
        <v>228</v>
      </c>
      <c r="AS628" s="627" t="s">
        <v>228</v>
      </c>
      <c r="AT628" s="628">
        <v>7715777</v>
      </c>
      <c r="AU628" s="629"/>
    </row>
    <row r="629" spans="1:47" ht="45" customHeight="1" x14ac:dyDescent="0.25">
      <c r="A629" s="638"/>
      <c r="B629" s="657"/>
      <c r="C629" s="642"/>
      <c r="D629" s="55" t="s">
        <v>6</v>
      </c>
      <c r="E629" s="153">
        <f t="shared" ref="E629:F633" si="36">+E623</f>
        <v>220180000</v>
      </c>
      <c r="F629" s="153">
        <f t="shared" si="36"/>
        <v>220180000</v>
      </c>
      <c r="G629" s="144"/>
      <c r="H629" s="144"/>
      <c r="I629" s="144"/>
      <c r="J629" s="144"/>
      <c r="K629" s="144"/>
      <c r="L629" s="144"/>
      <c r="M629" s="143">
        <f t="shared" ref="M629:N633" si="37">+M623</f>
        <v>220180000</v>
      </c>
      <c r="N629" s="129">
        <f t="shared" si="37"/>
        <v>220180000</v>
      </c>
      <c r="O629" s="129">
        <v>220180000</v>
      </c>
      <c r="P629" s="129"/>
      <c r="Q629" s="129"/>
      <c r="R629" s="86"/>
      <c r="S629" s="77"/>
      <c r="T629" s="77"/>
      <c r="U629" s="77"/>
      <c r="V629" s="77"/>
      <c r="W629" s="77"/>
      <c r="X629" s="77"/>
      <c r="Y629" s="77"/>
      <c r="Z629" s="79">
        <f t="shared" ref="Z629:AA633" si="38">+Z623</f>
        <v>0</v>
      </c>
      <c r="AA629" s="86">
        <f t="shared" si="38"/>
        <v>162068000</v>
      </c>
      <c r="AB629" s="255">
        <v>162068000</v>
      </c>
      <c r="AC629" s="38"/>
      <c r="AD629" s="41"/>
      <c r="AE629" s="42"/>
      <c r="AF629" s="234"/>
      <c r="AG629" s="643"/>
      <c r="AH629" s="635"/>
      <c r="AI629" s="635"/>
      <c r="AJ629" s="635"/>
      <c r="AK629" s="633"/>
      <c r="AL629" s="635"/>
      <c r="AM629" s="635"/>
      <c r="AN629" s="635"/>
      <c r="AO629" s="635"/>
      <c r="AP629" s="627"/>
      <c r="AQ629" s="627"/>
      <c r="AR629" s="627"/>
      <c r="AS629" s="627"/>
      <c r="AT629" s="628"/>
      <c r="AU629" s="629"/>
    </row>
    <row r="630" spans="1:47" ht="45" customHeight="1" x14ac:dyDescent="0.25">
      <c r="A630" s="638"/>
      <c r="B630" s="657"/>
      <c r="C630" s="642"/>
      <c r="D630" s="57" t="s">
        <v>96</v>
      </c>
      <c r="E630" s="153" t="e">
        <f t="shared" si="36"/>
        <v>#REF!</v>
      </c>
      <c r="F630" s="153" t="e">
        <f t="shared" si="36"/>
        <v>#REF!</v>
      </c>
      <c r="G630" s="144"/>
      <c r="H630" s="144"/>
      <c r="I630" s="144"/>
      <c r="J630" s="144"/>
      <c r="K630" s="144"/>
      <c r="L630" s="144"/>
      <c r="M630" s="143" t="e">
        <f t="shared" si="37"/>
        <v>#REF!</v>
      </c>
      <c r="N630" s="129" t="e">
        <f t="shared" si="37"/>
        <v>#REF!</v>
      </c>
      <c r="O630" s="129">
        <v>0</v>
      </c>
      <c r="P630" s="129"/>
      <c r="Q630" s="129"/>
      <c r="R630" s="86"/>
      <c r="S630" s="77"/>
      <c r="T630" s="77"/>
      <c r="U630" s="77"/>
      <c r="V630" s="77"/>
      <c r="W630" s="77"/>
      <c r="X630" s="77"/>
      <c r="Y630" s="77"/>
      <c r="Z630" s="79" t="e">
        <f t="shared" si="38"/>
        <v>#REF!</v>
      </c>
      <c r="AA630" s="86" t="e">
        <f t="shared" si="38"/>
        <v>#REF!</v>
      </c>
      <c r="AB630" s="255">
        <v>0</v>
      </c>
      <c r="AC630" s="38"/>
      <c r="AD630" s="41"/>
      <c r="AE630" s="42"/>
      <c r="AF630" s="234"/>
      <c r="AG630" s="643"/>
      <c r="AH630" s="635"/>
      <c r="AI630" s="635"/>
      <c r="AJ630" s="635"/>
      <c r="AK630" s="633"/>
      <c r="AL630" s="635"/>
      <c r="AM630" s="635"/>
      <c r="AN630" s="635"/>
      <c r="AO630" s="635"/>
      <c r="AP630" s="627"/>
      <c r="AQ630" s="627"/>
      <c r="AR630" s="627"/>
      <c r="AS630" s="627"/>
      <c r="AT630" s="628"/>
      <c r="AU630" s="629"/>
    </row>
    <row r="631" spans="1:47" ht="45" customHeight="1" x14ac:dyDescent="0.25">
      <c r="A631" s="638"/>
      <c r="B631" s="657"/>
      <c r="C631" s="642"/>
      <c r="D631" s="55" t="s">
        <v>7</v>
      </c>
      <c r="E631" s="153" t="e">
        <f t="shared" si="36"/>
        <v>#REF!</v>
      </c>
      <c r="F631" s="153" t="e">
        <f t="shared" si="36"/>
        <v>#REF!</v>
      </c>
      <c r="G631" s="144"/>
      <c r="H631" s="144"/>
      <c r="I631" s="144"/>
      <c r="J631" s="144"/>
      <c r="K631" s="144"/>
      <c r="L631" s="144"/>
      <c r="M631" s="143" t="e">
        <f t="shared" si="37"/>
        <v>#REF!</v>
      </c>
      <c r="N631" s="129" t="e">
        <f t="shared" si="37"/>
        <v>#REF!</v>
      </c>
      <c r="O631" s="129">
        <v>0</v>
      </c>
      <c r="P631" s="129"/>
      <c r="Q631" s="129"/>
      <c r="R631" s="86"/>
      <c r="S631" s="77"/>
      <c r="T631" s="77"/>
      <c r="U631" s="77"/>
      <c r="V631" s="77"/>
      <c r="W631" s="77"/>
      <c r="X631" s="77"/>
      <c r="Y631" s="77"/>
      <c r="Z631" s="79" t="e">
        <f t="shared" si="38"/>
        <v>#REF!</v>
      </c>
      <c r="AA631" s="86" t="e">
        <f t="shared" si="38"/>
        <v>#REF!</v>
      </c>
      <c r="AB631" s="255">
        <v>0</v>
      </c>
      <c r="AC631" s="38"/>
      <c r="AD631" s="41"/>
      <c r="AE631" s="42"/>
      <c r="AF631" s="234"/>
      <c r="AG631" s="643"/>
      <c r="AH631" s="635"/>
      <c r="AI631" s="635"/>
      <c r="AJ631" s="635"/>
      <c r="AK631" s="633"/>
      <c r="AL631" s="635"/>
      <c r="AM631" s="635"/>
      <c r="AN631" s="635"/>
      <c r="AO631" s="635"/>
      <c r="AP631" s="627"/>
      <c r="AQ631" s="627"/>
      <c r="AR631" s="627"/>
      <c r="AS631" s="627"/>
      <c r="AT631" s="628"/>
      <c r="AU631" s="629"/>
    </row>
    <row r="632" spans="1:47" ht="45" customHeight="1" x14ac:dyDescent="0.25">
      <c r="A632" s="638"/>
      <c r="B632" s="657"/>
      <c r="C632" s="642"/>
      <c r="D632" s="57" t="s">
        <v>97</v>
      </c>
      <c r="E632" s="153">
        <f t="shared" si="36"/>
        <v>0.5</v>
      </c>
      <c r="F632" s="153">
        <f t="shared" si="36"/>
        <v>0.5</v>
      </c>
      <c r="G632" s="144"/>
      <c r="H632" s="144"/>
      <c r="I632" s="144"/>
      <c r="J632" s="144"/>
      <c r="K632" s="144"/>
      <c r="L632" s="144"/>
      <c r="M632" s="143">
        <f t="shared" si="37"/>
        <v>0.5</v>
      </c>
      <c r="N632" s="129">
        <f t="shared" si="37"/>
        <v>0.5</v>
      </c>
      <c r="O632" s="129">
        <v>0.5</v>
      </c>
      <c r="P632" s="129"/>
      <c r="Q632" s="129"/>
      <c r="R632" s="86"/>
      <c r="S632" s="77"/>
      <c r="T632" s="77"/>
      <c r="U632" s="77"/>
      <c r="V632" s="77"/>
      <c r="W632" s="77"/>
      <c r="X632" s="77"/>
      <c r="Y632" s="77"/>
      <c r="Z632" s="79">
        <f t="shared" si="38"/>
        <v>0.05</v>
      </c>
      <c r="AA632" s="86">
        <f t="shared" si="38"/>
        <v>0.1</v>
      </c>
      <c r="AB632" s="255">
        <v>0.15</v>
      </c>
      <c r="AC632" s="38"/>
      <c r="AD632" s="41"/>
      <c r="AE632" s="42"/>
      <c r="AF632" s="234"/>
      <c r="AG632" s="643"/>
      <c r="AH632" s="635"/>
      <c r="AI632" s="635"/>
      <c r="AJ632" s="635"/>
      <c r="AK632" s="633"/>
      <c r="AL632" s="635"/>
      <c r="AM632" s="635"/>
      <c r="AN632" s="635"/>
      <c r="AO632" s="635"/>
      <c r="AP632" s="627"/>
      <c r="AQ632" s="627"/>
      <c r="AR632" s="627"/>
      <c r="AS632" s="627"/>
      <c r="AT632" s="628"/>
      <c r="AU632" s="629"/>
    </row>
    <row r="633" spans="1:47" ht="45" customHeight="1" thickBot="1" x14ac:dyDescent="0.3">
      <c r="A633" s="639"/>
      <c r="B633" s="658"/>
      <c r="C633" s="642"/>
      <c r="D633" s="56" t="s">
        <v>100</v>
      </c>
      <c r="E633" s="153">
        <f t="shared" si="36"/>
        <v>220180000</v>
      </c>
      <c r="F633" s="153">
        <f t="shared" si="36"/>
        <v>220180000</v>
      </c>
      <c r="G633" s="144"/>
      <c r="H633" s="144"/>
      <c r="I633" s="144"/>
      <c r="J633" s="144"/>
      <c r="K633" s="144"/>
      <c r="L633" s="144"/>
      <c r="M633" s="143">
        <f t="shared" si="37"/>
        <v>220180000</v>
      </c>
      <c r="N633" s="129">
        <f t="shared" si="37"/>
        <v>220180000</v>
      </c>
      <c r="O633" s="129">
        <v>220180000</v>
      </c>
      <c r="P633" s="129"/>
      <c r="Q633" s="129"/>
      <c r="R633" s="86"/>
      <c r="S633" s="77"/>
      <c r="T633" s="77"/>
      <c r="U633" s="77"/>
      <c r="V633" s="77"/>
      <c r="W633" s="77"/>
      <c r="X633" s="77"/>
      <c r="Y633" s="77"/>
      <c r="Z633" s="79">
        <f t="shared" si="38"/>
        <v>0</v>
      </c>
      <c r="AA633" s="86">
        <f t="shared" si="38"/>
        <v>162068000</v>
      </c>
      <c r="AB633" s="255">
        <v>162068000</v>
      </c>
      <c r="AC633" s="38"/>
      <c r="AD633" s="41"/>
      <c r="AE633" s="42"/>
      <c r="AF633" s="234"/>
      <c r="AG633" s="643"/>
      <c r="AH633" s="635"/>
      <c r="AI633" s="635"/>
      <c r="AJ633" s="635"/>
      <c r="AK633" s="633"/>
      <c r="AL633" s="635"/>
      <c r="AM633" s="635"/>
      <c r="AN633" s="635"/>
      <c r="AO633" s="635"/>
      <c r="AP633" s="627"/>
      <c r="AQ633" s="627"/>
      <c r="AR633" s="627"/>
      <c r="AS633" s="627"/>
      <c r="AT633" s="628"/>
      <c r="AU633" s="629"/>
    </row>
    <row r="634" spans="1:47" ht="45" customHeight="1" x14ac:dyDescent="0.25">
      <c r="A634" s="637">
        <v>8</v>
      </c>
      <c r="B634" s="656" t="s">
        <v>199</v>
      </c>
      <c r="C634" s="642" t="s">
        <v>224</v>
      </c>
      <c r="D634" s="54" t="s">
        <v>95</v>
      </c>
      <c r="E634" s="153">
        <f>+[2]INVERSIÓN!H52</f>
        <v>0.5</v>
      </c>
      <c r="F634" s="153">
        <f>+[2]INVERSIÓN!I52</f>
        <v>0.5</v>
      </c>
      <c r="G634" s="144"/>
      <c r="H634" s="144"/>
      <c r="I634" s="144"/>
      <c r="J634" s="144"/>
      <c r="K634" s="144"/>
      <c r="L634" s="144"/>
      <c r="M634" s="143">
        <f>+F634</f>
        <v>0.5</v>
      </c>
      <c r="N634" s="129">
        <f>+[2]INVERSIÓN!K52</f>
        <v>0.5</v>
      </c>
      <c r="O634" s="129">
        <v>0.5</v>
      </c>
      <c r="P634" s="129"/>
      <c r="Q634" s="129"/>
      <c r="R634" s="86"/>
      <c r="S634" s="659" t="s">
        <v>403</v>
      </c>
      <c r="T634" s="135"/>
      <c r="U634" s="135"/>
      <c r="V634" s="135"/>
      <c r="W634" s="135"/>
      <c r="X634" s="135"/>
      <c r="Y634" s="135"/>
      <c r="Z634" s="135">
        <f>+[2]INVERSIÓN!J52</f>
        <v>0</v>
      </c>
      <c r="AA634" s="136">
        <f>+[2]INVERSIÓN!DX52</f>
        <v>0</v>
      </c>
      <c r="AB634" s="254">
        <v>0</v>
      </c>
      <c r="AC634" s="38"/>
      <c r="AD634" s="45"/>
      <c r="AE634" s="43"/>
      <c r="AF634" s="662" t="s">
        <v>403</v>
      </c>
      <c r="AG634" s="643" t="s">
        <v>224</v>
      </c>
      <c r="AH634" s="635" t="s">
        <v>241</v>
      </c>
      <c r="AI634" s="635" t="s">
        <v>241</v>
      </c>
      <c r="AJ634" s="635" t="s">
        <v>241</v>
      </c>
      <c r="AK634" s="633" t="s">
        <v>226</v>
      </c>
      <c r="AL634" s="635"/>
      <c r="AM634" s="635" t="s">
        <v>242</v>
      </c>
      <c r="AN634" s="635"/>
      <c r="AO634" s="635"/>
      <c r="AP634" s="627" t="s">
        <v>228</v>
      </c>
      <c r="AQ634" s="627" t="s">
        <v>228</v>
      </c>
      <c r="AR634" s="627" t="s">
        <v>228</v>
      </c>
      <c r="AS634" s="627" t="s">
        <v>228</v>
      </c>
      <c r="AT634" s="628">
        <v>7715778</v>
      </c>
      <c r="AU634" s="629"/>
    </row>
    <row r="635" spans="1:47" ht="45" customHeight="1" x14ac:dyDescent="0.25">
      <c r="A635" s="638"/>
      <c r="B635" s="657"/>
      <c r="C635" s="642"/>
      <c r="D635" s="55" t="s">
        <v>6</v>
      </c>
      <c r="E635" s="153">
        <f>+[2]INVERSIÓN!H53</f>
        <v>159600000</v>
      </c>
      <c r="F635" s="153">
        <f>+[2]INVERSIÓN!I53</f>
        <v>159600000</v>
      </c>
      <c r="G635" s="137"/>
      <c r="H635" s="137"/>
      <c r="I635" s="137"/>
      <c r="J635" s="137"/>
      <c r="K635" s="137"/>
      <c r="L635" s="137"/>
      <c r="M635" s="143">
        <f t="shared" ref="M635:M639" si="39">+F635</f>
        <v>159600000</v>
      </c>
      <c r="N635" s="129">
        <f>+[2]INVERSIÓN!K53</f>
        <v>152972000</v>
      </c>
      <c r="O635" s="129">
        <v>152972000</v>
      </c>
      <c r="P635" s="147"/>
      <c r="Q635" s="147"/>
      <c r="R635" s="249"/>
      <c r="S635" s="660"/>
      <c r="T635" s="140"/>
      <c r="U635" s="140"/>
      <c r="V635" s="140"/>
      <c r="W635" s="140"/>
      <c r="X635" s="140"/>
      <c r="Y635" s="140"/>
      <c r="Z635" s="135">
        <f>+[2]INVERSIÓN!J53</f>
        <v>0</v>
      </c>
      <c r="AA635" s="136">
        <f>+[2]INVERSIÓN!DX53</f>
        <v>101484000</v>
      </c>
      <c r="AB635" s="254">
        <v>116067000</v>
      </c>
      <c r="AC635" s="44"/>
      <c r="AD635" s="36"/>
      <c r="AE635" s="41"/>
      <c r="AF635" s="663"/>
      <c r="AG635" s="643"/>
      <c r="AH635" s="635"/>
      <c r="AI635" s="635"/>
      <c r="AJ635" s="635"/>
      <c r="AK635" s="633"/>
      <c r="AL635" s="635"/>
      <c r="AM635" s="635"/>
      <c r="AN635" s="635"/>
      <c r="AO635" s="635"/>
      <c r="AP635" s="627"/>
      <c r="AQ635" s="627"/>
      <c r="AR635" s="627"/>
      <c r="AS635" s="627"/>
      <c r="AT635" s="628"/>
      <c r="AU635" s="629"/>
    </row>
    <row r="636" spans="1:47" ht="45" customHeight="1" x14ac:dyDescent="0.25">
      <c r="A636" s="638"/>
      <c r="B636" s="657"/>
      <c r="C636" s="642"/>
      <c r="D636" s="57" t="s">
        <v>96</v>
      </c>
      <c r="E636" s="153" t="e">
        <f>+[2]INVERSIÓN!H54</f>
        <v>#REF!</v>
      </c>
      <c r="F636" s="153" t="e">
        <f>+[2]INVERSIÓN!I54</f>
        <v>#REF!</v>
      </c>
      <c r="G636" s="137"/>
      <c r="H636" s="137"/>
      <c r="I636" s="137"/>
      <c r="J636" s="137"/>
      <c r="K636" s="137"/>
      <c r="L636" s="137"/>
      <c r="M636" s="143" t="e">
        <f t="shared" si="39"/>
        <v>#REF!</v>
      </c>
      <c r="N636" s="129" t="e">
        <f>+[2]INVERSIÓN!K54</f>
        <v>#REF!</v>
      </c>
      <c r="O636" s="129">
        <v>0</v>
      </c>
      <c r="P636" s="147"/>
      <c r="Q636" s="147"/>
      <c r="R636" s="249"/>
      <c r="S636" s="660"/>
      <c r="T636" s="140"/>
      <c r="U636" s="140"/>
      <c r="V636" s="140"/>
      <c r="W636" s="140"/>
      <c r="X636" s="140"/>
      <c r="Y636" s="140"/>
      <c r="Z636" s="135" t="e">
        <f>+[2]INVERSIÓN!J54</f>
        <v>#REF!</v>
      </c>
      <c r="AA636" s="136" t="e">
        <f>+[2]INVERSIÓN!DX54</f>
        <v>#REF!</v>
      </c>
      <c r="AB636" s="254">
        <v>0</v>
      </c>
      <c r="AC636" s="44"/>
      <c r="AD636" s="36"/>
      <c r="AE636" s="41"/>
      <c r="AF636" s="663"/>
      <c r="AG636" s="643"/>
      <c r="AH636" s="635"/>
      <c r="AI636" s="635"/>
      <c r="AJ636" s="635"/>
      <c r="AK636" s="633"/>
      <c r="AL636" s="635"/>
      <c r="AM636" s="635"/>
      <c r="AN636" s="635"/>
      <c r="AO636" s="635"/>
      <c r="AP636" s="627"/>
      <c r="AQ636" s="627"/>
      <c r="AR636" s="627"/>
      <c r="AS636" s="627"/>
      <c r="AT636" s="628"/>
      <c r="AU636" s="629"/>
    </row>
    <row r="637" spans="1:47" ht="45" customHeight="1" x14ac:dyDescent="0.25">
      <c r="A637" s="638"/>
      <c r="B637" s="657"/>
      <c r="C637" s="642"/>
      <c r="D637" s="55" t="s">
        <v>7</v>
      </c>
      <c r="E637" s="153" t="e">
        <f>+[2]INVERSIÓN!H55</f>
        <v>#REF!</v>
      </c>
      <c r="F637" s="153" t="e">
        <f>+[2]INVERSIÓN!I55</f>
        <v>#REF!</v>
      </c>
      <c r="G637" s="137"/>
      <c r="H637" s="137"/>
      <c r="I637" s="137"/>
      <c r="J637" s="137"/>
      <c r="K637" s="137"/>
      <c r="L637" s="137"/>
      <c r="M637" s="143" t="e">
        <f t="shared" si="39"/>
        <v>#REF!</v>
      </c>
      <c r="N637" s="129" t="e">
        <f>+[2]INVERSIÓN!K55</f>
        <v>#REF!</v>
      </c>
      <c r="O637" s="129">
        <v>0</v>
      </c>
      <c r="P637" s="147"/>
      <c r="Q637" s="147"/>
      <c r="R637" s="249"/>
      <c r="S637" s="660"/>
      <c r="T637" s="140"/>
      <c r="U637" s="140"/>
      <c r="V637" s="140"/>
      <c r="W637" s="140"/>
      <c r="X637" s="140"/>
      <c r="Y637" s="140"/>
      <c r="Z637" s="135" t="e">
        <f>+[2]INVERSIÓN!J55</f>
        <v>#REF!</v>
      </c>
      <c r="AA637" s="136" t="e">
        <f>+[2]INVERSIÓN!DX55</f>
        <v>#REF!</v>
      </c>
      <c r="AB637" s="254">
        <v>0</v>
      </c>
      <c r="AC637" s="44"/>
      <c r="AD637" s="36"/>
      <c r="AE637" s="41"/>
      <c r="AF637" s="663"/>
      <c r="AG637" s="643"/>
      <c r="AH637" s="635"/>
      <c r="AI637" s="635"/>
      <c r="AJ637" s="635"/>
      <c r="AK637" s="633"/>
      <c r="AL637" s="635"/>
      <c r="AM637" s="635"/>
      <c r="AN637" s="635"/>
      <c r="AO637" s="635"/>
      <c r="AP637" s="627"/>
      <c r="AQ637" s="627"/>
      <c r="AR637" s="627"/>
      <c r="AS637" s="627"/>
      <c r="AT637" s="628"/>
      <c r="AU637" s="629"/>
    </row>
    <row r="638" spans="1:47" ht="45" customHeight="1" x14ac:dyDescent="0.25">
      <c r="A638" s="638"/>
      <c r="B638" s="657"/>
      <c r="C638" s="642"/>
      <c r="D638" s="57" t="s">
        <v>97</v>
      </c>
      <c r="E638" s="153">
        <f>+[2]INVERSIÓN!H56</f>
        <v>0.5</v>
      </c>
      <c r="F638" s="153">
        <f>+[2]INVERSIÓN!I56</f>
        <v>0.5</v>
      </c>
      <c r="G638" s="144"/>
      <c r="H638" s="144"/>
      <c r="I638" s="144"/>
      <c r="J638" s="144"/>
      <c r="K638" s="144"/>
      <c r="L638" s="144"/>
      <c r="M638" s="143">
        <f t="shared" si="39"/>
        <v>0.5</v>
      </c>
      <c r="N638" s="129">
        <f>+[2]INVERSIÓN!K56</f>
        <v>0.5</v>
      </c>
      <c r="O638" s="129">
        <v>0.5</v>
      </c>
      <c r="P638" s="129"/>
      <c r="Q638" s="129"/>
      <c r="R638" s="86"/>
      <c r="S638" s="660"/>
      <c r="T638" s="86"/>
      <c r="U638" s="86"/>
      <c r="V638" s="86"/>
      <c r="W638" s="86"/>
      <c r="X638" s="86"/>
      <c r="Y638" s="86"/>
      <c r="Z638" s="135">
        <f>+[2]INVERSIÓN!J56</f>
        <v>0</v>
      </c>
      <c r="AA638" s="136">
        <f>+[2]INVERSIÓN!DX56</f>
        <v>0</v>
      </c>
      <c r="AB638" s="254">
        <v>0</v>
      </c>
      <c r="AC638" s="38"/>
      <c r="AD638" s="36"/>
      <c r="AE638" s="38"/>
      <c r="AF638" s="663"/>
      <c r="AG638" s="643"/>
      <c r="AH638" s="635"/>
      <c r="AI638" s="635"/>
      <c r="AJ638" s="635"/>
      <c r="AK638" s="633"/>
      <c r="AL638" s="635"/>
      <c r="AM638" s="635"/>
      <c r="AN638" s="635"/>
      <c r="AO638" s="635"/>
      <c r="AP638" s="627"/>
      <c r="AQ638" s="627"/>
      <c r="AR638" s="627"/>
      <c r="AS638" s="627"/>
      <c r="AT638" s="628"/>
      <c r="AU638" s="629"/>
    </row>
    <row r="639" spans="1:47" ht="45" customHeight="1" thickBot="1" x14ac:dyDescent="0.3">
      <c r="A639" s="638"/>
      <c r="B639" s="657"/>
      <c r="C639" s="642"/>
      <c r="D639" s="56" t="s">
        <v>100</v>
      </c>
      <c r="E639" s="153">
        <f>+[2]INVERSIÓN!H57</f>
        <v>159600000</v>
      </c>
      <c r="F639" s="153">
        <f>+[2]INVERSIÓN!I57</f>
        <v>159600000</v>
      </c>
      <c r="G639" s="138"/>
      <c r="H639" s="138"/>
      <c r="I639" s="138"/>
      <c r="J639" s="138"/>
      <c r="K639" s="138"/>
      <c r="L639" s="138"/>
      <c r="M639" s="143">
        <f t="shared" si="39"/>
        <v>159600000</v>
      </c>
      <c r="N639" s="129">
        <f>+[2]INVERSIÓN!K57</f>
        <v>152972000</v>
      </c>
      <c r="O639" s="129">
        <v>152972000</v>
      </c>
      <c r="P639" s="151"/>
      <c r="Q639" s="151"/>
      <c r="R639" s="135"/>
      <c r="S639" s="661"/>
      <c r="T639" s="135"/>
      <c r="U639" s="135"/>
      <c r="V639" s="135"/>
      <c r="W639" s="135"/>
      <c r="X639" s="135"/>
      <c r="Y639" s="135"/>
      <c r="Z639" s="135">
        <f>+[2]INVERSIÓN!J57</f>
        <v>0</v>
      </c>
      <c r="AA639" s="136">
        <f>+[2]INVERSIÓN!DX57</f>
        <v>101484000</v>
      </c>
      <c r="AB639" s="254">
        <v>116067000</v>
      </c>
      <c r="AC639" s="44"/>
      <c r="AD639" s="36"/>
      <c r="AE639" s="43"/>
      <c r="AF639" s="664"/>
      <c r="AG639" s="643"/>
      <c r="AH639" s="635"/>
      <c r="AI639" s="635"/>
      <c r="AJ639" s="635"/>
      <c r="AK639" s="633"/>
      <c r="AL639" s="635"/>
      <c r="AM639" s="635"/>
      <c r="AN639" s="635"/>
      <c r="AO639" s="635"/>
      <c r="AP639" s="627"/>
      <c r="AQ639" s="627"/>
      <c r="AR639" s="627"/>
      <c r="AS639" s="627"/>
      <c r="AT639" s="628"/>
      <c r="AU639" s="629"/>
    </row>
    <row r="640" spans="1:47" ht="45" customHeight="1" x14ac:dyDescent="0.25">
      <c r="A640" s="638"/>
      <c r="B640" s="657"/>
      <c r="C640" s="654" t="s">
        <v>212</v>
      </c>
      <c r="D640" s="54" t="s">
        <v>95</v>
      </c>
      <c r="E640" s="153"/>
      <c r="F640" s="153"/>
      <c r="G640" s="144"/>
      <c r="H640" s="144"/>
      <c r="I640" s="144"/>
      <c r="J640" s="144"/>
      <c r="K640" s="144"/>
      <c r="L640" s="144"/>
      <c r="M640" s="143"/>
      <c r="N640" s="129"/>
      <c r="O640" s="129"/>
      <c r="P640" s="129"/>
      <c r="Q640" s="129"/>
      <c r="R640" s="86"/>
      <c r="S640" s="135"/>
      <c r="T640" s="135"/>
      <c r="U640" s="135"/>
      <c r="V640" s="135"/>
      <c r="W640" s="135"/>
      <c r="X640" s="135"/>
      <c r="Y640" s="135"/>
      <c r="Z640" s="135"/>
      <c r="AA640" s="136"/>
      <c r="AB640" s="254"/>
      <c r="AC640" s="38"/>
      <c r="AD640" s="45"/>
      <c r="AE640" s="43"/>
      <c r="AF640" s="235"/>
      <c r="AG640" s="655" t="str">
        <f>+C640</f>
        <v>TUNJUELITO</v>
      </c>
      <c r="AH640" s="652" t="s">
        <v>225</v>
      </c>
      <c r="AI640" s="652" t="s">
        <v>225</v>
      </c>
      <c r="AJ640" s="652" t="s">
        <v>225</v>
      </c>
      <c r="AK640" s="653" t="s">
        <v>226</v>
      </c>
      <c r="AL640" s="634"/>
      <c r="AM640" s="653" t="s">
        <v>242</v>
      </c>
      <c r="AN640" s="635">
        <v>7715779</v>
      </c>
      <c r="AO640" s="635"/>
      <c r="AP640" s="636" t="s">
        <v>228</v>
      </c>
      <c r="AQ640" s="636" t="s">
        <v>228</v>
      </c>
      <c r="AR640" s="627" t="s">
        <v>228</v>
      </c>
      <c r="AS640" s="627" t="s">
        <v>228</v>
      </c>
      <c r="AT640" s="628">
        <v>7715779</v>
      </c>
      <c r="AU640" s="629"/>
    </row>
    <row r="641" spans="1:47" ht="45" customHeight="1" x14ac:dyDescent="0.25">
      <c r="A641" s="638"/>
      <c r="B641" s="657"/>
      <c r="C641" s="654"/>
      <c r="D641" s="55" t="s">
        <v>6</v>
      </c>
      <c r="E641" s="153"/>
      <c r="F641" s="153"/>
      <c r="G641" s="137"/>
      <c r="H641" s="137"/>
      <c r="I641" s="137"/>
      <c r="J641" s="137"/>
      <c r="K641" s="137"/>
      <c r="L641" s="137"/>
      <c r="M641" s="143"/>
      <c r="N641" s="129"/>
      <c r="O641" s="147"/>
      <c r="P641" s="147"/>
      <c r="Q641" s="147"/>
      <c r="R641" s="249"/>
      <c r="S641" s="140"/>
      <c r="T641" s="140"/>
      <c r="U641" s="140"/>
      <c r="V641" s="140"/>
      <c r="W641" s="140"/>
      <c r="X641" s="140"/>
      <c r="Y641" s="140"/>
      <c r="Z641" s="140"/>
      <c r="AA641" s="149"/>
      <c r="AB641" s="256"/>
      <c r="AC641" s="44"/>
      <c r="AD641" s="36"/>
      <c r="AE641" s="41"/>
      <c r="AF641" s="236"/>
      <c r="AG641" s="655"/>
      <c r="AH641" s="653"/>
      <c r="AI641" s="653"/>
      <c r="AJ641" s="653"/>
      <c r="AK641" s="653"/>
      <c r="AL641" s="635"/>
      <c r="AM641" s="653"/>
      <c r="AN641" s="635"/>
      <c r="AO641" s="635"/>
      <c r="AP641" s="627"/>
      <c r="AQ641" s="627"/>
      <c r="AR641" s="627"/>
      <c r="AS641" s="627"/>
      <c r="AT641" s="628"/>
      <c r="AU641" s="629"/>
    </row>
    <row r="642" spans="1:47" ht="45" customHeight="1" x14ac:dyDescent="0.25">
      <c r="A642" s="638"/>
      <c r="B642" s="657"/>
      <c r="C642" s="654"/>
      <c r="D642" s="57" t="s">
        <v>96</v>
      </c>
      <c r="E642" s="153"/>
      <c r="F642" s="153"/>
      <c r="G642" s="137"/>
      <c r="H642" s="137"/>
      <c r="I642" s="137"/>
      <c r="J642" s="137"/>
      <c r="K642" s="137"/>
      <c r="L642" s="137"/>
      <c r="M642" s="143"/>
      <c r="N642" s="129"/>
      <c r="O642" s="147"/>
      <c r="P642" s="147"/>
      <c r="Q642" s="147"/>
      <c r="R642" s="249"/>
      <c r="S642" s="140"/>
      <c r="T642" s="140"/>
      <c r="U642" s="140"/>
      <c r="V642" s="140"/>
      <c r="W642" s="140"/>
      <c r="X642" s="140"/>
      <c r="Y642" s="140"/>
      <c r="Z642" s="140"/>
      <c r="AA642" s="149"/>
      <c r="AB642" s="256"/>
      <c r="AC642" s="44"/>
      <c r="AD642" s="36"/>
      <c r="AE642" s="41"/>
      <c r="AF642" s="236"/>
      <c r="AG642" s="655"/>
      <c r="AH642" s="653"/>
      <c r="AI642" s="653"/>
      <c r="AJ642" s="653"/>
      <c r="AK642" s="653"/>
      <c r="AL642" s="635"/>
      <c r="AM642" s="653"/>
      <c r="AN642" s="635"/>
      <c r="AO642" s="635"/>
      <c r="AP642" s="627"/>
      <c r="AQ642" s="627"/>
      <c r="AR642" s="627"/>
      <c r="AS642" s="627"/>
      <c r="AT642" s="628"/>
      <c r="AU642" s="629"/>
    </row>
    <row r="643" spans="1:47" ht="45" customHeight="1" x14ac:dyDescent="0.25">
      <c r="A643" s="638"/>
      <c r="B643" s="657"/>
      <c r="C643" s="654"/>
      <c r="D643" s="55" t="s">
        <v>7</v>
      </c>
      <c r="E643" s="153"/>
      <c r="F643" s="153"/>
      <c r="G643" s="137"/>
      <c r="H643" s="137"/>
      <c r="I643" s="137"/>
      <c r="J643" s="137"/>
      <c r="K643" s="137"/>
      <c r="L643" s="137"/>
      <c r="M643" s="143"/>
      <c r="N643" s="129"/>
      <c r="O643" s="147"/>
      <c r="P643" s="147"/>
      <c r="Q643" s="147"/>
      <c r="R643" s="249"/>
      <c r="S643" s="140"/>
      <c r="T643" s="140"/>
      <c r="U643" s="140"/>
      <c r="V643" s="140"/>
      <c r="W643" s="140"/>
      <c r="X643" s="140"/>
      <c r="Y643" s="140"/>
      <c r="Z643" s="140"/>
      <c r="AA643" s="149"/>
      <c r="AB643" s="256"/>
      <c r="AC643" s="44"/>
      <c r="AD643" s="36"/>
      <c r="AE643" s="41"/>
      <c r="AF643" s="236"/>
      <c r="AG643" s="655"/>
      <c r="AH643" s="653"/>
      <c r="AI643" s="653"/>
      <c r="AJ643" s="653"/>
      <c r="AK643" s="653"/>
      <c r="AL643" s="635"/>
      <c r="AM643" s="653"/>
      <c r="AN643" s="635"/>
      <c r="AO643" s="635"/>
      <c r="AP643" s="627"/>
      <c r="AQ643" s="627"/>
      <c r="AR643" s="627"/>
      <c r="AS643" s="627"/>
      <c r="AT643" s="628"/>
      <c r="AU643" s="629"/>
    </row>
    <row r="644" spans="1:47" ht="45" customHeight="1" x14ac:dyDescent="0.25">
      <c r="A644" s="638"/>
      <c r="B644" s="657"/>
      <c r="C644" s="654"/>
      <c r="D644" s="57" t="s">
        <v>97</v>
      </c>
      <c r="E644" s="153"/>
      <c r="F644" s="153"/>
      <c r="G644" s="144"/>
      <c r="H644" s="144"/>
      <c r="I644" s="144"/>
      <c r="J644" s="144"/>
      <c r="K644" s="144"/>
      <c r="L644" s="144"/>
      <c r="M644" s="143"/>
      <c r="N644" s="129"/>
      <c r="O644" s="129"/>
      <c r="P644" s="129"/>
      <c r="Q644" s="129"/>
      <c r="R644" s="86"/>
      <c r="S644" s="86"/>
      <c r="T644" s="86"/>
      <c r="U644" s="86"/>
      <c r="V644" s="86"/>
      <c r="W644" s="86"/>
      <c r="X644" s="86"/>
      <c r="Y644" s="86"/>
      <c r="Z644" s="86"/>
      <c r="AA644" s="86"/>
      <c r="AB644" s="257"/>
      <c r="AC644" s="38"/>
      <c r="AD644" s="36"/>
      <c r="AE644" s="38"/>
      <c r="AF644" s="237"/>
      <c r="AG644" s="655"/>
      <c r="AH644" s="653"/>
      <c r="AI644" s="653"/>
      <c r="AJ644" s="653"/>
      <c r="AK644" s="653"/>
      <c r="AL644" s="635"/>
      <c r="AM644" s="653"/>
      <c r="AN644" s="635"/>
      <c r="AO644" s="635"/>
      <c r="AP644" s="627"/>
      <c r="AQ644" s="627"/>
      <c r="AR644" s="627"/>
      <c r="AS644" s="627"/>
      <c r="AT644" s="628"/>
      <c r="AU644" s="629"/>
    </row>
    <row r="645" spans="1:47" ht="45" customHeight="1" thickBot="1" x14ac:dyDescent="0.3">
      <c r="A645" s="638"/>
      <c r="B645" s="657"/>
      <c r="C645" s="654"/>
      <c r="D645" s="56" t="s">
        <v>100</v>
      </c>
      <c r="E645" s="153"/>
      <c r="F645" s="153"/>
      <c r="G645" s="138"/>
      <c r="H645" s="138"/>
      <c r="I645" s="138"/>
      <c r="J645" s="138"/>
      <c r="K645" s="138"/>
      <c r="L645" s="138"/>
      <c r="M645" s="143"/>
      <c r="N645" s="129"/>
      <c r="O645" s="151"/>
      <c r="P645" s="151"/>
      <c r="Q645" s="151"/>
      <c r="R645" s="135"/>
      <c r="S645" s="135"/>
      <c r="T645" s="135"/>
      <c r="U645" s="135"/>
      <c r="V645" s="135"/>
      <c r="W645" s="135"/>
      <c r="X645" s="135"/>
      <c r="Y645" s="135"/>
      <c r="Z645" s="135"/>
      <c r="AA645" s="136"/>
      <c r="AB645" s="254"/>
      <c r="AC645" s="44"/>
      <c r="AD645" s="36"/>
      <c r="AE645" s="43"/>
      <c r="AF645" s="235"/>
      <c r="AG645" s="655"/>
      <c r="AH645" s="634"/>
      <c r="AI645" s="634"/>
      <c r="AJ645" s="634"/>
      <c r="AK645" s="634"/>
      <c r="AL645" s="652"/>
      <c r="AM645" s="653"/>
      <c r="AN645" s="635"/>
      <c r="AO645" s="635"/>
      <c r="AP645" s="668"/>
      <c r="AQ645" s="668"/>
      <c r="AR645" s="627"/>
      <c r="AS645" s="627"/>
      <c r="AT645" s="628"/>
      <c r="AU645" s="629"/>
    </row>
    <row r="646" spans="1:47" ht="45" customHeight="1" x14ac:dyDescent="0.25">
      <c r="A646" s="638"/>
      <c r="B646" s="657"/>
      <c r="C646" s="665" t="s">
        <v>204</v>
      </c>
      <c r="D646" s="54" t="s">
        <v>95</v>
      </c>
      <c r="E646" s="128"/>
      <c r="F646" s="126"/>
      <c r="G646" s="126"/>
      <c r="H646" s="126"/>
      <c r="I646" s="126"/>
      <c r="J646" s="126"/>
      <c r="K646" s="126"/>
      <c r="L646" s="126"/>
      <c r="M646" s="129"/>
      <c r="N646" s="129"/>
      <c r="O646" s="129"/>
      <c r="P646" s="129"/>
      <c r="Q646" s="129"/>
      <c r="R646" s="86"/>
      <c r="S646" s="135"/>
      <c r="T646" s="135"/>
      <c r="U646" s="135"/>
      <c r="V646" s="135"/>
      <c r="W646" s="135"/>
      <c r="X646" s="135"/>
      <c r="Y646" s="135"/>
      <c r="Z646" s="135"/>
      <c r="AA646" s="136"/>
      <c r="AB646" s="254"/>
      <c r="AC646" s="38"/>
      <c r="AD646" s="45"/>
      <c r="AE646" s="43"/>
      <c r="AF646" s="235"/>
      <c r="AG646" s="655" t="str">
        <f t="shared" ref="AG646" si="40">+C646</f>
        <v>USME</v>
      </c>
      <c r="AH646" s="652" t="s">
        <v>225</v>
      </c>
      <c r="AI646" s="652" t="s">
        <v>225</v>
      </c>
      <c r="AJ646" s="652" t="s">
        <v>225</v>
      </c>
      <c r="AK646" s="652" t="s">
        <v>226</v>
      </c>
      <c r="AL646" s="635"/>
      <c r="AM646" s="635" t="s">
        <v>242</v>
      </c>
      <c r="AN646" s="635">
        <v>7715780</v>
      </c>
      <c r="AO646" s="635"/>
      <c r="AP646" s="627" t="s">
        <v>228</v>
      </c>
      <c r="AQ646" s="627" t="s">
        <v>228</v>
      </c>
      <c r="AR646" s="627" t="s">
        <v>228</v>
      </c>
      <c r="AS646" s="627" t="s">
        <v>228</v>
      </c>
      <c r="AT646" s="628">
        <v>7715780</v>
      </c>
      <c r="AU646" s="629"/>
    </row>
    <row r="647" spans="1:47" ht="45" customHeight="1" x14ac:dyDescent="0.25">
      <c r="A647" s="638"/>
      <c r="B647" s="657"/>
      <c r="C647" s="666"/>
      <c r="D647" s="55" t="s">
        <v>6</v>
      </c>
      <c r="E647" s="146"/>
      <c r="F647" s="137"/>
      <c r="G647" s="137"/>
      <c r="H647" s="137"/>
      <c r="I647" s="137"/>
      <c r="J647" s="137"/>
      <c r="K647" s="137"/>
      <c r="L647" s="137"/>
      <c r="M647" s="147"/>
      <c r="N647" s="129"/>
      <c r="O647" s="147"/>
      <c r="P647" s="147"/>
      <c r="Q647" s="147"/>
      <c r="R647" s="249"/>
      <c r="S647" s="140"/>
      <c r="T647" s="140"/>
      <c r="U647" s="140"/>
      <c r="V647" s="140"/>
      <c r="W647" s="140"/>
      <c r="X647" s="140"/>
      <c r="Y647" s="140"/>
      <c r="Z647" s="140"/>
      <c r="AA647" s="149"/>
      <c r="AB647" s="256"/>
      <c r="AC647" s="44"/>
      <c r="AD647" s="36"/>
      <c r="AE647" s="41"/>
      <c r="AF647" s="236"/>
      <c r="AG647" s="655"/>
      <c r="AH647" s="653"/>
      <c r="AI647" s="653"/>
      <c r="AJ647" s="653"/>
      <c r="AK647" s="653"/>
      <c r="AL647" s="635"/>
      <c r="AM647" s="635"/>
      <c r="AN647" s="635"/>
      <c r="AO647" s="635"/>
      <c r="AP647" s="627"/>
      <c r="AQ647" s="627"/>
      <c r="AR647" s="627"/>
      <c r="AS647" s="627"/>
      <c r="AT647" s="628"/>
      <c r="AU647" s="629"/>
    </row>
    <row r="648" spans="1:47" ht="45" customHeight="1" x14ac:dyDescent="0.25">
      <c r="A648" s="638"/>
      <c r="B648" s="657"/>
      <c r="C648" s="666"/>
      <c r="D648" s="57" t="s">
        <v>96</v>
      </c>
      <c r="E648" s="146"/>
      <c r="F648" s="137"/>
      <c r="G648" s="137"/>
      <c r="H648" s="137"/>
      <c r="I648" s="137"/>
      <c r="J648" s="137"/>
      <c r="K648" s="137"/>
      <c r="L648" s="137"/>
      <c r="M648" s="147"/>
      <c r="N648" s="129"/>
      <c r="O648" s="147"/>
      <c r="P648" s="147"/>
      <c r="Q648" s="147"/>
      <c r="R648" s="249"/>
      <c r="S648" s="140"/>
      <c r="T648" s="140"/>
      <c r="U648" s="140"/>
      <c r="V648" s="140"/>
      <c r="W648" s="140"/>
      <c r="X648" s="140"/>
      <c r="Y648" s="140"/>
      <c r="Z648" s="140"/>
      <c r="AA648" s="149"/>
      <c r="AB648" s="256"/>
      <c r="AC648" s="44"/>
      <c r="AD648" s="36"/>
      <c r="AE648" s="41"/>
      <c r="AF648" s="236"/>
      <c r="AG648" s="655"/>
      <c r="AH648" s="653"/>
      <c r="AI648" s="653"/>
      <c r="AJ648" s="653"/>
      <c r="AK648" s="653"/>
      <c r="AL648" s="635"/>
      <c r="AM648" s="635"/>
      <c r="AN648" s="635"/>
      <c r="AO648" s="635"/>
      <c r="AP648" s="627"/>
      <c r="AQ648" s="627"/>
      <c r="AR648" s="627"/>
      <c r="AS648" s="627"/>
      <c r="AT648" s="628"/>
      <c r="AU648" s="629"/>
    </row>
    <row r="649" spans="1:47" ht="45" customHeight="1" x14ac:dyDescent="0.25">
      <c r="A649" s="638"/>
      <c r="B649" s="657"/>
      <c r="C649" s="666"/>
      <c r="D649" s="55" t="s">
        <v>7</v>
      </c>
      <c r="E649" s="146"/>
      <c r="F649" s="137"/>
      <c r="G649" s="137"/>
      <c r="H649" s="137"/>
      <c r="I649" s="137"/>
      <c r="J649" s="137"/>
      <c r="K649" s="137"/>
      <c r="L649" s="137"/>
      <c r="M649" s="147"/>
      <c r="N649" s="129"/>
      <c r="O649" s="147"/>
      <c r="P649" s="147"/>
      <c r="Q649" s="147"/>
      <c r="R649" s="249"/>
      <c r="S649" s="140"/>
      <c r="T649" s="140"/>
      <c r="U649" s="140"/>
      <c r="V649" s="140"/>
      <c r="W649" s="140"/>
      <c r="X649" s="140"/>
      <c r="Y649" s="140"/>
      <c r="Z649" s="140"/>
      <c r="AA649" s="149"/>
      <c r="AB649" s="256"/>
      <c r="AC649" s="44"/>
      <c r="AD649" s="36"/>
      <c r="AE649" s="41"/>
      <c r="AF649" s="236"/>
      <c r="AG649" s="655"/>
      <c r="AH649" s="653"/>
      <c r="AI649" s="653"/>
      <c r="AJ649" s="653"/>
      <c r="AK649" s="653"/>
      <c r="AL649" s="635"/>
      <c r="AM649" s="635"/>
      <c r="AN649" s="635"/>
      <c r="AO649" s="635"/>
      <c r="AP649" s="627"/>
      <c r="AQ649" s="627"/>
      <c r="AR649" s="627"/>
      <c r="AS649" s="627"/>
      <c r="AT649" s="628"/>
      <c r="AU649" s="629"/>
    </row>
    <row r="650" spans="1:47" ht="45" customHeight="1" x14ac:dyDescent="0.25">
      <c r="A650" s="638"/>
      <c r="B650" s="657"/>
      <c r="C650" s="666"/>
      <c r="D650" s="57" t="s">
        <v>97</v>
      </c>
      <c r="E650" s="128"/>
      <c r="F650" s="126"/>
      <c r="G650" s="126"/>
      <c r="H650" s="126"/>
      <c r="I650" s="126"/>
      <c r="J650" s="126"/>
      <c r="K650" s="126"/>
      <c r="L650" s="126"/>
      <c r="M650" s="129"/>
      <c r="N650" s="129"/>
      <c r="O650" s="129"/>
      <c r="P650" s="129"/>
      <c r="Q650" s="129"/>
      <c r="R650" s="86"/>
      <c r="S650" s="86"/>
      <c r="T650" s="86"/>
      <c r="U650" s="86"/>
      <c r="V650" s="86"/>
      <c r="W650" s="86"/>
      <c r="X650" s="86"/>
      <c r="Y650" s="86"/>
      <c r="Z650" s="86"/>
      <c r="AA650" s="86"/>
      <c r="AB650" s="257"/>
      <c r="AC650" s="38"/>
      <c r="AD650" s="36"/>
      <c r="AE650" s="38"/>
      <c r="AF650" s="237"/>
      <c r="AG650" s="655"/>
      <c r="AH650" s="653"/>
      <c r="AI650" s="653"/>
      <c r="AJ650" s="653"/>
      <c r="AK650" s="653"/>
      <c r="AL650" s="635"/>
      <c r="AM650" s="635"/>
      <c r="AN650" s="635"/>
      <c r="AO650" s="635"/>
      <c r="AP650" s="627"/>
      <c r="AQ650" s="627"/>
      <c r="AR650" s="627"/>
      <c r="AS650" s="627"/>
      <c r="AT650" s="628"/>
      <c r="AU650" s="629"/>
    </row>
    <row r="651" spans="1:47" ht="45" customHeight="1" thickBot="1" x14ac:dyDescent="0.3">
      <c r="A651" s="638"/>
      <c r="B651" s="657"/>
      <c r="C651" s="667"/>
      <c r="D651" s="56" t="s">
        <v>100</v>
      </c>
      <c r="E651" s="150"/>
      <c r="F651" s="138"/>
      <c r="G651" s="138"/>
      <c r="H651" s="138"/>
      <c r="I651" s="138"/>
      <c r="J651" s="138"/>
      <c r="K651" s="138"/>
      <c r="L651" s="138"/>
      <c r="M651" s="151"/>
      <c r="N651" s="129"/>
      <c r="O651" s="151"/>
      <c r="P651" s="151"/>
      <c r="Q651" s="151"/>
      <c r="R651" s="135"/>
      <c r="S651" s="135"/>
      <c r="T651" s="135"/>
      <c r="U651" s="135"/>
      <c r="V651" s="135"/>
      <c r="W651" s="135"/>
      <c r="X651" s="135"/>
      <c r="Y651" s="135"/>
      <c r="Z651" s="135"/>
      <c r="AA651" s="136"/>
      <c r="AB651" s="254"/>
      <c r="AC651" s="44"/>
      <c r="AD651" s="36"/>
      <c r="AE651" s="43"/>
      <c r="AF651" s="235"/>
      <c r="AG651" s="655"/>
      <c r="AH651" s="634"/>
      <c r="AI651" s="634"/>
      <c r="AJ651" s="634"/>
      <c r="AK651" s="634"/>
      <c r="AL651" s="635"/>
      <c r="AM651" s="635"/>
      <c r="AN651" s="635"/>
      <c r="AO651" s="635"/>
      <c r="AP651" s="627"/>
      <c r="AQ651" s="627"/>
      <c r="AR651" s="627"/>
      <c r="AS651" s="627"/>
      <c r="AT651" s="628"/>
      <c r="AU651" s="629"/>
    </row>
    <row r="652" spans="1:47" ht="45" customHeight="1" x14ac:dyDescent="0.25">
      <c r="A652" s="638"/>
      <c r="B652" s="657"/>
      <c r="C652" s="654" t="s">
        <v>205</v>
      </c>
      <c r="D652" s="54" t="s">
        <v>95</v>
      </c>
      <c r="E652" s="128"/>
      <c r="F652" s="126"/>
      <c r="G652" s="126"/>
      <c r="H652" s="126"/>
      <c r="I652" s="126"/>
      <c r="J652" s="126"/>
      <c r="K652" s="126"/>
      <c r="L652" s="126"/>
      <c r="M652" s="129"/>
      <c r="N652" s="129"/>
      <c r="O652" s="129"/>
      <c r="P652" s="129"/>
      <c r="Q652" s="129"/>
      <c r="R652" s="86"/>
      <c r="S652" s="135"/>
      <c r="T652" s="135"/>
      <c r="U652" s="135"/>
      <c r="V652" s="135"/>
      <c r="W652" s="135"/>
      <c r="X652" s="135"/>
      <c r="Y652" s="135"/>
      <c r="Z652" s="135"/>
      <c r="AA652" s="136"/>
      <c r="AB652" s="254"/>
      <c r="AC652" s="38"/>
      <c r="AD652" s="45"/>
      <c r="AE652" s="43"/>
      <c r="AF652" s="235"/>
      <c r="AG652" s="655" t="str">
        <f t="shared" ref="AG652" si="41">+C652</f>
        <v>CIUDAD BOLIVAR</v>
      </c>
      <c r="AH652" s="652" t="s">
        <v>225</v>
      </c>
      <c r="AI652" s="652" t="s">
        <v>225</v>
      </c>
      <c r="AJ652" s="652" t="s">
        <v>225</v>
      </c>
      <c r="AK652" s="652" t="s">
        <v>226</v>
      </c>
      <c r="AL652" s="635"/>
      <c r="AM652" s="635" t="s">
        <v>242</v>
      </c>
      <c r="AN652" s="635">
        <v>7715781</v>
      </c>
      <c r="AO652" s="635"/>
      <c r="AP652" s="627" t="s">
        <v>228</v>
      </c>
      <c r="AQ652" s="627" t="s">
        <v>228</v>
      </c>
      <c r="AR652" s="627" t="s">
        <v>228</v>
      </c>
      <c r="AS652" s="627" t="s">
        <v>228</v>
      </c>
      <c r="AT652" s="628">
        <v>7715781</v>
      </c>
      <c r="AU652" s="629"/>
    </row>
    <row r="653" spans="1:47" ht="45" customHeight="1" x14ac:dyDescent="0.25">
      <c r="A653" s="638"/>
      <c r="B653" s="657"/>
      <c r="C653" s="654"/>
      <c r="D653" s="55" t="s">
        <v>6</v>
      </c>
      <c r="E653" s="146"/>
      <c r="F653" s="137"/>
      <c r="G653" s="137"/>
      <c r="H653" s="137"/>
      <c r="I653" s="137"/>
      <c r="J653" s="137"/>
      <c r="K653" s="137"/>
      <c r="L653" s="137"/>
      <c r="M653" s="147"/>
      <c r="N653" s="129"/>
      <c r="O653" s="147"/>
      <c r="P653" s="147"/>
      <c r="Q653" s="147"/>
      <c r="R653" s="249"/>
      <c r="S653" s="140"/>
      <c r="T653" s="140"/>
      <c r="U653" s="140"/>
      <c r="V653" s="140"/>
      <c r="W653" s="140"/>
      <c r="X653" s="140"/>
      <c r="Y653" s="140"/>
      <c r="Z653" s="140"/>
      <c r="AA653" s="149"/>
      <c r="AB653" s="256"/>
      <c r="AC653" s="44"/>
      <c r="AD653" s="36"/>
      <c r="AE653" s="41"/>
      <c r="AF653" s="236"/>
      <c r="AG653" s="655"/>
      <c r="AH653" s="653"/>
      <c r="AI653" s="653"/>
      <c r="AJ653" s="653"/>
      <c r="AK653" s="653"/>
      <c r="AL653" s="635"/>
      <c r="AM653" s="635"/>
      <c r="AN653" s="635"/>
      <c r="AO653" s="635"/>
      <c r="AP653" s="627"/>
      <c r="AQ653" s="627"/>
      <c r="AR653" s="627"/>
      <c r="AS653" s="627"/>
      <c r="AT653" s="628"/>
      <c r="AU653" s="629"/>
    </row>
    <row r="654" spans="1:47" ht="45" customHeight="1" x14ac:dyDescent="0.25">
      <c r="A654" s="638"/>
      <c r="B654" s="657"/>
      <c r="C654" s="654"/>
      <c r="D654" s="57" t="s">
        <v>96</v>
      </c>
      <c r="E654" s="146"/>
      <c r="F654" s="137"/>
      <c r="G654" s="137"/>
      <c r="H654" s="137"/>
      <c r="I654" s="137"/>
      <c r="J654" s="137"/>
      <c r="K654" s="137"/>
      <c r="L654" s="137"/>
      <c r="M654" s="147"/>
      <c r="N654" s="129"/>
      <c r="O654" s="147"/>
      <c r="P654" s="147"/>
      <c r="Q654" s="147"/>
      <c r="R654" s="249"/>
      <c r="S654" s="140"/>
      <c r="T654" s="140"/>
      <c r="U654" s="140"/>
      <c r="V654" s="140"/>
      <c r="W654" s="140"/>
      <c r="X654" s="140"/>
      <c r="Y654" s="140"/>
      <c r="Z654" s="140"/>
      <c r="AA654" s="149"/>
      <c r="AB654" s="256"/>
      <c r="AC654" s="44"/>
      <c r="AD654" s="36"/>
      <c r="AE654" s="41"/>
      <c r="AF654" s="236"/>
      <c r="AG654" s="655"/>
      <c r="AH654" s="653"/>
      <c r="AI654" s="653"/>
      <c r="AJ654" s="653"/>
      <c r="AK654" s="653"/>
      <c r="AL654" s="635"/>
      <c r="AM654" s="635"/>
      <c r="AN654" s="635"/>
      <c r="AO654" s="635"/>
      <c r="AP654" s="627"/>
      <c r="AQ654" s="627"/>
      <c r="AR654" s="627"/>
      <c r="AS654" s="627"/>
      <c r="AT654" s="628"/>
      <c r="AU654" s="629"/>
    </row>
    <row r="655" spans="1:47" ht="45" customHeight="1" x14ac:dyDescent="0.25">
      <c r="A655" s="638"/>
      <c r="B655" s="657"/>
      <c r="C655" s="654"/>
      <c r="D655" s="55" t="s">
        <v>7</v>
      </c>
      <c r="E655" s="146"/>
      <c r="F655" s="137"/>
      <c r="G655" s="137"/>
      <c r="H655" s="137"/>
      <c r="I655" s="137"/>
      <c r="J655" s="137"/>
      <c r="K655" s="137"/>
      <c r="L655" s="137"/>
      <c r="M655" s="147"/>
      <c r="N655" s="129"/>
      <c r="O655" s="147"/>
      <c r="P655" s="147"/>
      <c r="Q655" s="147"/>
      <c r="R655" s="249"/>
      <c r="S655" s="140"/>
      <c r="T655" s="140"/>
      <c r="U655" s="140"/>
      <c r="V655" s="140"/>
      <c r="W655" s="140"/>
      <c r="X655" s="140"/>
      <c r="Y655" s="140"/>
      <c r="Z655" s="140"/>
      <c r="AA655" s="149"/>
      <c r="AB655" s="256"/>
      <c r="AC655" s="44"/>
      <c r="AD655" s="36"/>
      <c r="AE655" s="41"/>
      <c r="AF655" s="236"/>
      <c r="AG655" s="655"/>
      <c r="AH655" s="653"/>
      <c r="AI655" s="653"/>
      <c r="AJ655" s="653"/>
      <c r="AK655" s="653"/>
      <c r="AL655" s="635"/>
      <c r="AM655" s="635"/>
      <c r="AN655" s="635"/>
      <c r="AO655" s="635"/>
      <c r="AP655" s="627"/>
      <c r="AQ655" s="627"/>
      <c r="AR655" s="627"/>
      <c r="AS655" s="627"/>
      <c r="AT655" s="628"/>
      <c r="AU655" s="629"/>
    </row>
    <row r="656" spans="1:47" ht="45" customHeight="1" x14ac:dyDescent="0.25">
      <c r="A656" s="638"/>
      <c r="B656" s="657"/>
      <c r="C656" s="654"/>
      <c r="D656" s="57" t="s">
        <v>97</v>
      </c>
      <c r="E656" s="128"/>
      <c r="F656" s="126"/>
      <c r="G656" s="126"/>
      <c r="H656" s="126"/>
      <c r="I656" s="126"/>
      <c r="J656" s="126"/>
      <c r="K656" s="126"/>
      <c r="L656" s="126"/>
      <c r="M656" s="129"/>
      <c r="N656" s="129"/>
      <c r="O656" s="129"/>
      <c r="P656" s="129"/>
      <c r="Q656" s="129"/>
      <c r="R656" s="86"/>
      <c r="S656" s="86"/>
      <c r="T656" s="86"/>
      <c r="U656" s="86"/>
      <c r="V656" s="86"/>
      <c r="W656" s="86"/>
      <c r="X656" s="86"/>
      <c r="Y656" s="86"/>
      <c r="Z656" s="86"/>
      <c r="AA656" s="86"/>
      <c r="AB656" s="257"/>
      <c r="AC656" s="38"/>
      <c r="AD656" s="36"/>
      <c r="AE656" s="38"/>
      <c r="AF656" s="237"/>
      <c r="AG656" s="655"/>
      <c r="AH656" s="653"/>
      <c r="AI656" s="653"/>
      <c r="AJ656" s="653"/>
      <c r="AK656" s="653"/>
      <c r="AL656" s="635"/>
      <c r="AM656" s="635"/>
      <c r="AN656" s="635"/>
      <c r="AO656" s="635"/>
      <c r="AP656" s="627"/>
      <c r="AQ656" s="627"/>
      <c r="AR656" s="627"/>
      <c r="AS656" s="627"/>
      <c r="AT656" s="628"/>
      <c r="AU656" s="629"/>
    </row>
    <row r="657" spans="1:47" ht="45" customHeight="1" thickBot="1" x14ac:dyDescent="0.3">
      <c r="A657" s="638"/>
      <c r="B657" s="657"/>
      <c r="C657" s="654"/>
      <c r="D657" s="56" t="s">
        <v>100</v>
      </c>
      <c r="E657" s="150"/>
      <c r="F657" s="138"/>
      <c r="G657" s="138"/>
      <c r="H657" s="138"/>
      <c r="I657" s="138"/>
      <c r="J657" s="138"/>
      <c r="K657" s="138"/>
      <c r="L657" s="138"/>
      <c r="M657" s="151"/>
      <c r="N657" s="129"/>
      <c r="O657" s="151"/>
      <c r="P657" s="151"/>
      <c r="Q657" s="151"/>
      <c r="R657" s="135"/>
      <c r="S657" s="135"/>
      <c r="T657" s="135"/>
      <c r="U657" s="135"/>
      <c r="V657" s="135"/>
      <c r="W657" s="135"/>
      <c r="X657" s="135"/>
      <c r="Y657" s="135"/>
      <c r="Z657" s="135"/>
      <c r="AA657" s="136"/>
      <c r="AB657" s="254"/>
      <c r="AC657" s="44"/>
      <c r="AD657" s="36"/>
      <c r="AE657" s="43"/>
      <c r="AF657" s="235"/>
      <c r="AG657" s="655"/>
      <c r="AH657" s="634"/>
      <c r="AI657" s="634"/>
      <c r="AJ657" s="634"/>
      <c r="AK657" s="634"/>
      <c r="AL657" s="635"/>
      <c r="AM657" s="635"/>
      <c r="AN657" s="635"/>
      <c r="AO657" s="635"/>
      <c r="AP657" s="627"/>
      <c r="AQ657" s="627"/>
      <c r="AR657" s="627"/>
      <c r="AS657" s="627"/>
      <c r="AT657" s="628"/>
      <c r="AU657" s="629"/>
    </row>
    <row r="658" spans="1:47" ht="45" customHeight="1" x14ac:dyDescent="0.25">
      <c r="A658" s="638"/>
      <c r="B658" s="657"/>
      <c r="C658" s="654" t="s">
        <v>206</v>
      </c>
      <c r="D658" s="54" t="s">
        <v>95</v>
      </c>
      <c r="E658" s="128"/>
      <c r="F658" s="126"/>
      <c r="G658" s="126"/>
      <c r="H658" s="126"/>
      <c r="I658" s="126"/>
      <c r="J658" s="126"/>
      <c r="K658" s="126"/>
      <c r="L658" s="126"/>
      <c r="M658" s="129"/>
      <c r="N658" s="129"/>
      <c r="O658" s="129"/>
      <c r="P658" s="129"/>
      <c r="Q658" s="129"/>
      <c r="R658" s="86"/>
      <c r="S658" s="135"/>
      <c r="T658" s="135"/>
      <c r="U658" s="135"/>
      <c r="V658" s="135"/>
      <c r="W658" s="135"/>
      <c r="X658" s="135"/>
      <c r="Y658" s="135"/>
      <c r="Z658" s="135"/>
      <c r="AA658" s="136"/>
      <c r="AB658" s="254"/>
      <c r="AC658" s="38"/>
      <c r="AD658" s="45"/>
      <c r="AE658" s="43"/>
      <c r="AF658" s="235"/>
      <c r="AG658" s="655" t="str">
        <f t="shared" ref="AG658" si="42">+C658</f>
        <v>PUENTE ARANDA</v>
      </c>
      <c r="AH658" s="652" t="s">
        <v>225</v>
      </c>
      <c r="AI658" s="652" t="s">
        <v>225</v>
      </c>
      <c r="AJ658" s="652" t="s">
        <v>225</v>
      </c>
      <c r="AK658" s="652" t="s">
        <v>226</v>
      </c>
      <c r="AL658" s="635"/>
      <c r="AM658" s="635" t="s">
        <v>242</v>
      </c>
      <c r="AN658" s="635">
        <v>7715782</v>
      </c>
      <c r="AO658" s="635"/>
      <c r="AP658" s="627" t="s">
        <v>228</v>
      </c>
      <c r="AQ658" s="627" t="s">
        <v>228</v>
      </c>
      <c r="AR658" s="627" t="s">
        <v>228</v>
      </c>
      <c r="AS658" s="627" t="s">
        <v>228</v>
      </c>
      <c r="AT658" s="628">
        <v>7715782</v>
      </c>
      <c r="AU658" s="629"/>
    </row>
    <row r="659" spans="1:47" ht="45" customHeight="1" x14ac:dyDescent="0.25">
      <c r="A659" s="638"/>
      <c r="B659" s="657"/>
      <c r="C659" s="654"/>
      <c r="D659" s="55" t="s">
        <v>6</v>
      </c>
      <c r="E659" s="146"/>
      <c r="F659" s="137"/>
      <c r="G659" s="137"/>
      <c r="H659" s="137"/>
      <c r="I659" s="137"/>
      <c r="J659" s="137"/>
      <c r="K659" s="137"/>
      <c r="L659" s="137"/>
      <c r="M659" s="147"/>
      <c r="N659" s="129"/>
      <c r="O659" s="147"/>
      <c r="P659" s="147"/>
      <c r="Q659" s="147"/>
      <c r="R659" s="249"/>
      <c r="S659" s="140"/>
      <c r="T659" s="140"/>
      <c r="U659" s="140"/>
      <c r="V659" s="140"/>
      <c r="W659" s="140"/>
      <c r="X659" s="140"/>
      <c r="Y659" s="140"/>
      <c r="Z659" s="140"/>
      <c r="AA659" s="149"/>
      <c r="AB659" s="256"/>
      <c r="AC659" s="44"/>
      <c r="AD659" s="36"/>
      <c r="AE659" s="41"/>
      <c r="AF659" s="236"/>
      <c r="AG659" s="655"/>
      <c r="AH659" s="653"/>
      <c r="AI659" s="653"/>
      <c r="AJ659" s="653"/>
      <c r="AK659" s="653"/>
      <c r="AL659" s="635"/>
      <c r="AM659" s="635"/>
      <c r="AN659" s="635"/>
      <c r="AO659" s="635"/>
      <c r="AP659" s="627"/>
      <c r="AQ659" s="627"/>
      <c r="AR659" s="627"/>
      <c r="AS659" s="627"/>
      <c r="AT659" s="628"/>
      <c r="AU659" s="629"/>
    </row>
    <row r="660" spans="1:47" ht="45" customHeight="1" x14ac:dyDescent="0.25">
      <c r="A660" s="638"/>
      <c r="B660" s="657"/>
      <c r="C660" s="654"/>
      <c r="D660" s="57" t="s">
        <v>96</v>
      </c>
      <c r="E660" s="146"/>
      <c r="F660" s="137"/>
      <c r="G660" s="137"/>
      <c r="H660" s="137"/>
      <c r="I660" s="137"/>
      <c r="J660" s="137"/>
      <c r="K660" s="137"/>
      <c r="L660" s="137"/>
      <c r="M660" s="147"/>
      <c r="N660" s="129"/>
      <c r="O660" s="147"/>
      <c r="P660" s="147"/>
      <c r="Q660" s="147"/>
      <c r="R660" s="249"/>
      <c r="S660" s="140"/>
      <c r="T660" s="140"/>
      <c r="U660" s="140"/>
      <c r="V660" s="140"/>
      <c r="W660" s="140"/>
      <c r="X660" s="140"/>
      <c r="Y660" s="140"/>
      <c r="Z660" s="140"/>
      <c r="AA660" s="149"/>
      <c r="AB660" s="256"/>
      <c r="AC660" s="44"/>
      <c r="AD660" s="36"/>
      <c r="AE660" s="41"/>
      <c r="AF660" s="236"/>
      <c r="AG660" s="655"/>
      <c r="AH660" s="653"/>
      <c r="AI660" s="653"/>
      <c r="AJ660" s="653"/>
      <c r="AK660" s="653"/>
      <c r="AL660" s="635"/>
      <c r="AM660" s="635"/>
      <c r="AN660" s="635"/>
      <c r="AO660" s="635"/>
      <c r="AP660" s="627"/>
      <c r="AQ660" s="627"/>
      <c r="AR660" s="627"/>
      <c r="AS660" s="627"/>
      <c r="AT660" s="628"/>
      <c r="AU660" s="629"/>
    </row>
    <row r="661" spans="1:47" ht="45" customHeight="1" x14ac:dyDescent="0.25">
      <c r="A661" s="638"/>
      <c r="B661" s="657"/>
      <c r="C661" s="654"/>
      <c r="D661" s="55" t="s">
        <v>7</v>
      </c>
      <c r="E661" s="146"/>
      <c r="F661" s="137"/>
      <c r="G661" s="137"/>
      <c r="H661" s="137"/>
      <c r="I661" s="137"/>
      <c r="J661" s="137"/>
      <c r="K661" s="137"/>
      <c r="L661" s="137"/>
      <c r="M661" s="147"/>
      <c r="N661" s="129"/>
      <c r="O661" s="147"/>
      <c r="P661" s="147"/>
      <c r="Q661" s="147"/>
      <c r="R661" s="249"/>
      <c r="S661" s="140"/>
      <c r="T661" s="140"/>
      <c r="U661" s="140"/>
      <c r="V661" s="140"/>
      <c r="W661" s="140"/>
      <c r="X661" s="140"/>
      <c r="Y661" s="140"/>
      <c r="Z661" s="140"/>
      <c r="AA661" s="149"/>
      <c r="AB661" s="256"/>
      <c r="AC661" s="44"/>
      <c r="AD661" s="36"/>
      <c r="AE661" s="41"/>
      <c r="AF661" s="236"/>
      <c r="AG661" s="655"/>
      <c r="AH661" s="653"/>
      <c r="AI661" s="653"/>
      <c r="AJ661" s="653"/>
      <c r="AK661" s="653"/>
      <c r="AL661" s="635"/>
      <c r="AM661" s="635"/>
      <c r="AN661" s="635"/>
      <c r="AO661" s="635"/>
      <c r="AP661" s="627"/>
      <c r="AQ661" s="627"/>
      <c r="AR661" s="627"/>
      <c r="AS661" s="627"/>
      <c r="AT661" s="628"/>
      <c r="AU661" s="629"/>
    </row>
    <row r="662" spans="1:47" ht="45" customHeight="1" x14ac:dyDescent="0.25">
      <c r="A662" s="638"/>
      <c r="B662" s="657"/>
      <c r="C662" s="654"/>
      <c r="D662" s="57" t="s">
        <v>97</v>
      </c>
      <c r="E662" s="128"/>
      <c r="F662" s="126"/>
      <c r="G662" s="126"/>
      <c r="H662" s="126"/>
      <c r="I662" s="126"/>
      <c r="J662" s="126"/>
      <c r="K662" s="126"/>
      <c r="L662" s="126"/>
      <c r="M662" s="129"/>
      <c r="N662" s="129"/>
      <c r="O662" s="129"/>
      <c r="P662" s="129"/>
      <c r="Q662" s="129"/>
      <c r="R662" s="86"/>
      <c r="S662" s="86"/>
      <c r="T662" s="86"/>
      <c r="U662" s="86"/>
      <c r="V662" s="86"/>
      <c r="W662" s="86"/>
      <c r="X662" s="86"/>
      <c r="Y662" s="86"/>
      <c r="Z662" s="86"/>
      <c r="AA662" s="86"/>
      <c r="AB662" s="257"/>
      <c r="AC662" s="38"/>
      <c r="AD662" s="36"/>
      <c r="AE662" s="38"/>
      <c r="AF662" s="237"/>
      <c r="AG662" s="655"/>
      <c r="AH662" s="653"/>
      <c r="AI662" s="653"/>
      <c r="AJ662" s="653"/>
      <c r="AK662" s="653"/>
      <c r="AL662" s="635"/>
      <c r="AM662" s="635"/>
      <c r="AN662" s="635"/>
      <c r="AO662" s="635"/>
      <c r="AP662" s="627"/>
      <c r="AQ662" s="627"/>
      <c r="AR662" s="627"/>
      <c r="AS662" s="627"/>
      <c r="AT662" s="628"/>
      <c r="AU662" s="629"/>
    </row>
    <row r="663" spans="1:47" ht="45" customHeight="1" thickBot="1" x14ac:dyDescent="0.3">
      <c r="A663" s="638"/>
      <c r="B663" s="657"/>
      <c r="C663" s="654"/>
      <c r="D663" s="56" t="s">
        <v>100</v>
      </c>
      <c r="E663" s="150"/>
      <c r="F663" s="138"/>
      <c r="G663" s="138"/>
      <c r="H663" s="138"/>
      <c r="I663" s="138"/>
      <c r="J663" s="138"/>
      <c r="K663" s="138"/>
      <c r="L663" s="138"/>
      <c r="M663" s="151"/>
      <c r="N663" s="129"/>
      <c r="O663" s="151"/>
      <c r="P663" s="151"/>
      <c r="Q663" s="151"/>
      <c r="R663" s="135"/>
      <c r="S663" s="135"/>
      <c r="T663" s="135"/>
      <c r="U663" s="135"/>
      <c r="V663" s="135"/>
      <c r="W663" s="135"/>
      <c r="X663" s="135"/>
      <c r="Y663" s="135"/>
      <c r="Z663" s="135"/>
      <c r="AA663" s="136"/>
      <c r="AB663" s="254"/>
      <c r="AC663" s="44"/>
      <c r="AD663" s="36"/>
      <c r="AE663" s="43"/>
      <c r="AF663" s="235"/>
      <c r="AG663" s="655"/>
      <c r="AH663" s="634"/>
      <c r="AI663" s="634"/>
      <c r="AJ663" s="634"/>
      <c r="AK663" s="634"/>
      <c r="AL663" s="635"/>
      <c r="AM663" s="635"/>
      <c r="AN663" s="635"/>
      <c r="AO663" s="635"/>
      <c r="AP663" s="627"/>
      <c r="AQ663" s="627"/>
      <c r="AR663" s="627"/>
      <c r="AS663" s="627"/>
      <c r="AT663" s="628"/>
      <c r="AU663" s="629"/>
    </row>
    <row r="664" spans="1:47" ht="45" customHeight="1" x14ac:dyDescent="0.25">
      <c r="A664" s="638"/>
      <c r="B664" s="657"/>
      <c r="C664" s="654" t="s">
        <v>207</v>
      </c>
      <c r="D664" s="54" t="s">
        <v>95</v>
      </c>
      <c r="E664" s="128"/>
      <c r="F664" s="126"/>
      <c r="G664" s="126"/>
      <c r="H664" s="126"/>
      <c r="I664" s="126"/>
      <c r="J664" s="126"/>
      <c r="K664" s="126"/>
      <c r="L664" s="126"/>
      <c r="M664" s="129"/>
      <c r="N664" s="129"/>
      <c r="O664" s="129"/>
      <c r="P664" s="129"/>
      <c r="Q664" s="129"/>
      <c r="R664" s="86"/>
      <c r="S664" s="135"/>
      <c r="T664" s="135"/>
      <c r="U664" s="135"/>
      <c r="V664" s="135"/>
      <c r="W664" s="135"/>
      <c r="X664" s="135"/>
      <c r="Y664" s="135"/>
      <c r="Z664" s="135"/>
      <c r="AA664" s="136"/>
      <c r="AB664" s="254"/>
      <c r="AC664" s="38"/>
      <c r="AD664" s="45"/>
      <c r="AE664" s="43"/>
      <c r="AF664" s="235"/>
      <c r="AG664" s="655" t="str">
        <f t="shared" ref="AG664" si="43">+C664</f>
        <v>KENNEDY</v>
      </c>
      <c r="AH664" s="652" t="s">
        <v>225</v>
      </c>
      <c r="AI664" s="652" t="s">
        <v>225</v>
      </c>
      <c r="AJ664" s="652" t="s">
        <v>225</v>
      </c>
      <c r="AK664" s="652" t="s">
        <v>226</v>
      </c>
      <c r="AL664" s="635"/>
      <c r="AM664" s="635" t="s">
        <v>242</v>
      </c>
      <c r="AN664" s="635">
        <v>7715783</v>
      </c>
      <c r="AO664" s="635"/>
      <c r="AP664" s="627" t="s">
        <v>228</v>
      </c>
      <c r="AQ664" s="627" t="s">
        <v>228</v>
      </c>
      <c r="AR664" s="627" t="s">
        <v>228</v>
      </c>
      <c r="AS664" s="627" t="s">
        <v>228</v>
      </c>
      <c r="AT664" s="628">
        <v>7715783</v>
      </c>
      <c r="AU664" s="629"/>
    </row>
    <row r="665" spans="1:47" ht="45" customHeight="1" x14ac:dyDescent="0.25">
      <c r="A665" s="638"/>
      <c r="B665" s="657"/>
      <c r="C665" s="654"/>
      <c r="D665" s="55" t="s">
        <v>6</v>
      </c>
      <c r="E665" s="146"/>
      <c r="F665" s="137"/>
      <c r="G665" s="137"/>
      <c r="H665" s="137"/>
      <c r="I665" s="137"/>
      <c r="J665" s="137"/>
      <c r="K665" s="137"/>
      <c r="L665" s="137"/>
      <c r="M665" s="147"/>
      <c r="N665" s="129"/>
      <c r="O665" s="147"/>
      <c r="P665" s="147"/>
      <c r="Q665" s="147"/>
      <c r="R665" s="249"/>
      <c r="S665" s="140"/>
      <c r="T665" s="140"/>
      <c r="U665" s="140"/>
      <c r="V665" s="140"/>
      <c r="W665" s="140"/>
      <c r="X665" s="140"/>
      <c r="Y665" s="140"/>
      <c r="Z665" s="140"/>
      <c r="AA665" s="149"/>
      <c r="AB665" s="256"/>
      <c r="AC665" s="44"/>
      <c r="AD665" s="36"/>
      <c r="AE665" s="41"/>
      <c r="AF665" s="236"/>
      <c r="AG665" s="655"/>
      <c r="AH665" s="653"/>
      <c r="AI665" s="653"/>
      <c r="AJ665" s="653"/>
      <c r="AK665" s="653"/>
      <c r="AL665" s="635"/>
      <c r="AM665" s="635"/>
      <c r="AN665" s="635"/>
      <c r="AO665" s="635"/>
      <c r="AP665" s="627"/>
      <c r="AQ665" s="627"/>
      <c r="AR665" s="627"/>
      <c r="AS665" s="627"/>
      <c r="AT665" s="628"/>
      <c r="AU665" s="629"/>
    </row>
    <row r="666" spans="1:47" ht="45" customHeight="1" x14ac:dyDescent="0.25">
      <c r="A666" s="638"/>
      <c r="B666" s="657"/>
      <c r="C666" s="654"/>
      <c r="D666" s="57" t="s">
        <v>96</v>
      </c>
      <c r="E666" s="146"/>
      <c r="F666" s="137"/>
      <c r="G666" s="137"/>
      <c r="H666" s="137"/>
      <c r="I666" s="137"/>
      <c r="J666" s="137"/>
      <c r="K666" s="137"/>
      <c r="L666" s="137"/>
      <c r="M666" s="147"/>
      <c r="N666" s="129"/>
      <c r="O666" s="147"/>
      <c r="P666" s="147"/>
      <c r="Q666" s="147"/>
      <c r="R666" s="249"/>
      <c r="S666" s="140"/>
      <c r="T666" s="140"/>
      <c r="U666" s="140"/>
      <c r="V666" s="140"/>
      <c r="W666" s="140"/>
      <c r="X666" s="140"/>
      <c r="Y666" s="140"/>
      <c r="Z666" s="140"/>
      <c r="AA666" s="149"/>
      <c r="AB666" s="256"/>
      <c r="AC666" s="44"/>
      <c r="AD666" s="36"/>
      <c r="AE666" s="41"/>
      <c r="AF666" s="236"/>
      <c r="AG666" s="655"/>
      <c r="AH666" s="653"/>
      <c r="AI666" s="653"/>
      <c r="AJ666" s="653"/>
      <c r="AK666" s="653"/>
      <c r="AL666" s="635"/>
      <c r="AM666" s="635"/>
      <c r="AN666" s="635"/>
      <c r="AO666" s="635"/>
      <c r="AP666" s="627"/>
      <c r="AQ666" s="627"/>
      <c r="AR666" s="627"/>
      <c r="AS666" s="627"/>
      <c r="AT666" s="628"/>
      <c r="AU666" s="629"/>
    </row>
    <row r="667" spans="1:47" ht="45" customHeight="1" x14ac:dyDescent="0.25">
      <c r="A667" s="638"/>
      <c r="B667" s="657"/>
      <c r="C667" s="654"/>
      <c r="D667" s="55" t="s">
        <v>7</v>
      </c>
      <c r="E667" s="146"/>
      <c r="F667" s="137"/>
      <c r="G667" s="137"/>
      <c r="H667" s="137"/>
      <c r="I667" s="137"/>
      <c r="J667" s="137"/>
      <c r="K667" s="137"/>
      <c r="L667" s="137"/>
      <c r="M667" s="147"/>
      <c r="N667" s="129"/>
      <c r="O667" s="147"/>
      <c r="P667" s="147"/>
      <c r="Q667" s="147"/>
      <c r="R667" s="249"/>
      <c r="S667" s="140"/>
      <c r="T667" s="140"/>
      <c r="U667" s="140"/>
      <c r="V667" s="140"/>
      <c r="W667" s="140"/>
      <c r="X667" s="140"/>
      <c r="Y667" s="140"/>
      <c r="Z667" s="140"/>
      <c r="AA667" s="149"/>
      <c r="AB667" s="256"/>
      <c r="AC667" s="44"/>
      <c r="AD667" s="36"/>
      <c r="AE667" s="41"/>
      <c r="AF667" s="236"/>
      <c r="AG667" s="655"/>
      <c r="AH667" s="653"/>
      <c r="AI667" s="653"/>
      <c r="AJ667" s="653"/>
      <c r="AK667" s="653"/>
      <c r="AL667" s="635"/>
      <c r="AM667" s="635"/>
      <c r="AN667" s="635"/>
      <c r="AO667" s="635"/>
      <c r="AP667" s="627"/>
      <c r="AQ667" s="627"/>
      <c r="AR667" s="627"/>
      <c r="AS667" s="627"/>
      <c r="AT667" s="628"/>
      <c r="AU667" s="629"/>
    </row>
    <row r="668" spans="1:47" ht="45" customHeight="1" x14ac:dyDescent="0.25">
      <c r="A668" s="638"/>
      <c r="B668" s="657"/>
      <c r="C668" s="654"/>
      <c r="D668" s="57" t="s">
        <v>97</v>
      </c>
      <c r="E668" s="128"/>
      <c r="F668" s="126"/>
      <c r="G668" s="126"/>
      <c r="H668" s="126"/>
      <c r="I668" s="126"/>
      <c r="J668" s="126"/>
      <c r="K668" s="126"/>
      <c r="L668" s="126"/>
      <c r="M668" s="129"/>
      <c r="N668" s="129"/>
      <c r="O668" s="129"/>
      <c r="P668" s="129"/>
      <c r="Q668" s="129"/>
      <c r="R668" s="86"/>
      <c r="S668" s="86"/>
      <c r="T668" s="86"/>
      <c r="U668" s="86"/>
      <c r="V668" s="86"/>
      <c r="W668" s="86"/>
      <c r="X668" s="86"/>
      <c r="Y668" s="86"/>
      <c r="Z668" s="86"/>
      <c r="AA668" s="86"/>
      <c r="AB668" s="257"/>
      <c r="AC668" s="38"/>
      <c r="AD668" s="36"/>
      <c r="AE668" s="38"/>
      <c r="AF668" s="237"/>
      <c r="AG668" s="655"/>
      <c r="AH668" s="653"/>
      <c r="AI668" s="653"/>
      <c r="AJ668" s="653"/>
      <c r="AK668" s="653"/>
      <c r="AL668" s="635"/>
      <c r="AM668" s="635"/>
      <c r="AN668" s="635"/>
      <c r="AO668" s="635"/>
      <c r="AP668" s="627"/>
      <c r="AQ668" s="627"/>
      <c r="AR668" s="627"/>
      <c r="AS668" s="627"/>
      <c r="AT668" s="628"/>
      <c r="AU668" s="629"/>
    </row>
    <row r="669" spans="1:47" ht="45" customHeight="1" thickBot="1" x14ac:dyDescent="0.3">
      <c r="A669" s="638"/>
      <c r="B669" s="657"/>
      <c r="C669" s="654"/>
      <c r="D669" s="56" t="s">
        <v>100</v>
      </c>
      <c r="E669" s="150"/>
      <c r="F669" s="138"/>
      <c r="G669" s="138"/>
      <c r="H669" s="138"/>
      <c r="I669" s="138"/>
      <c r="J669" s="138"/>
      <c r="K669" s="138"/>
      <c r="L669" s="138"/>
      <c r="M669" s="151"/>
      <c r="N669" s="129"/>
      <c r="O669" s="151"/>
      <c r="P669" s="151"/>
      <c r="Q669" s="151"/>
      <c r="R669" s="135"/>
      <c r="S669" s="135"/>
      <c r="T669" s="135"/>
      <c r="U669" s="135"/>
      <c r="V669" s="135"/>
      <c r="W669" s="135"/>
      <c r="X669" s="135"/>
      <c r="Y669" s="135"/>
      <c r="Z669" s="135"/>
      <c r="AA669" s="136"/>
      <c r="AB669" s="254"/>
      <c r="AC669" s="44"/>
      <c r="AD669" s="36"/>
      <c r="AE669" s="43"/>
      <c r="AF669" s="235"/>
      <c r="AG669" s="655"/>
      <c r="AH669" s="634"/>
      <c r="AI669" s="634"/>
      <c r="AJ669" s="634"/>
      <c r="AK669" s="634"/>
      <c r="AL669" s="635"/>
      <c r="AM669" s="635"/>
      <c r="AN669" s="635"/>
      <c r="AO669" s="635"/>
      <c r="AP669" s="627"/>
      <c r="AQ669" s="627"/>
      <c r="AR669" s="627"/>
      <c r="AS669" s="627"/>
      <c r="AT669" s="628"/>
      <c r="AU669" s="629"/>
    </row>
    <row r="670" spans="1:47" ht="45" customHeight="1" x14ac:dyDescent="0.25">
      <c r="A670" s="638"/>
      <c r="B670" s="657"/>
      <c r="C670" s="654" t="s">
        <v>208</v>
      </c>
      <c r="D670" s="54" t="s">
        <v>95</v>
      </c>
      <c r="E670" s="128"/>
      <c r="F670" s="126"/>
      <c r="G670" s="126"/>
      <c r="H670" s="126"/>
      <c r="I670" s="126"/>
      <c r="J670" s="126"/>
      <c r="K670" s="126"/>
      <c r="L670" s="126"/>
      <c r="M670" s="129"/>
      <c r="N670" s="129"/>
      <c r="O670" s="129"/>
      <c r="P670" s="129"/>
      <c r="Q670" s="129"/>
      <c r="R670" s="86"/>
      <c r="S670" s="135"/>
      <c r="T670" s="135"/>
      <c r="U670" s="135"/>
      <c r="V670" s="135"/>
      <c r="W670" s="135"/>
      <c r="X670" s="135"/>
      <c r="Y670" s="135"/>
      <c r="Z670" s="135"/>
      <c r="AA670" s="136"/>
      <c r="AB670" s="254"/>
      <c r="AC670" s="38"/>
      <c r="AD670" s="45"/>
      <c r="AE670" s="43"/>
      <c r="AF670" s="235"/>
      <c r="AG670" s="655" t="str">
        <f t="shared" ref="AG670" si="44">+C670</f>
        <v>FONTIBON</v>
      </c>
      <c r="AH670" s="652" t="s">
        <v>225</v>
      </c>
      <c r="AI670" s="652" t="s">
        <v>225</v>
      </c>
      <c r="AJ670" s="652" t="s">
        <v>225</v>
      </c>
      <c r="AK670" s="652" t="s">
        <v>226</v>
      </c>
      <c r="AL670" s="635"/>
      <c r="AM670" s="635" t="s">
        <v>242</v>
      </c>
      <c r="AN670" s="635">
        <v>7715784</v>
      </c>
      <c r="AO670" s="635"/>
      <c r="AP670" s="627" t="s">
        <v>228</v>
      </c>
      <c r="AQ670" s="627" t="s">
        <v>228</v>
      </c>
      <c r="AR670" s="627" t="s">
        <v>228</v>
      </c>
      <c r="AS670" s="627" t="s">
        <v>228</v>
      </c>
      <c r="AT670" s="628">
        <v>7715784</v>
      </c>
      <c r="AU670" s="629"/>
    </row>
    <row r="671" spans="1:47" ht="45" customHeight="1" x14ac:dyDescent="0.25">
      <c r="A671" s="638"/>
      <c r="B671" s="657"/>
      <c r="C671" s="654"/>
      <c r="D671" s="55" t="s">
        <v>6</v>
      </c>
      <c r="E671" s="146"/>
      <c r="F671" s="137"/>
      <c r="G671" s="137"/>
      <c r="H671" s="137"/>
      <c r="I671" s="137"/>
      <c r="J671" s="137"/>
      <c r="K671" s="137"/>
      <c r="L671" s="137"/>
      <c r="M671" s="147"/>
      <c r="N671" s="129"/>
      <c r="O671" s="147"/>
      <c r="P671" s="147"/>
      <c r="Q671" s="147"/>
      <c r="R671" s="249"/>
      <c r="S671" s="140"/>
      <c r="T671" s="140"/>
      <c r="U671" s="140"/>
      <c r="V671" s="140"/>
      <c r="W671" s="140"/>
      <c r="X671" s="140"/>
      <c r="Y671" s="140"/>
      <c r="Z671" s="140"/>
      <c r="AA671" s="149"/>
      <c r="AB671" s="256"/>
      <c r="AC671" s="44"/>
      <c r="AD671" s="36"/>
      <c r="AE671" s="41"/>
      <c r="AF671" s="236"/>
      <c r="AG671" s="655"/>
      <c r="AH671" s="653"/>
      <c r="AI671" s="653"/>
      <c r="AJ671" s="653"/>
      <c r="AK671" s="653"/>
      <c r="AL671" s="635"/>
      <c r="AM671" s="635"/>
      <c r="AN671" s="635"/>
      <c r="AO671" s="635"/>
      <c r="AP671" s="627"/>
      <c r="AQ671" s="627"/>
      <c r="AR671" s="627"/>
      <c r="AS671" s="627"/>
      <c r="AT671" s="628"/>
      <c r="AU671" s="629"/>
    </row>
    <row r="672" spans="1:47" ht="45" customHeight="1" x14ac:dyDescent="0.25">
      <c r="A672" s="638"/>
      <c r="B672" s="657"/>
      <c r="C672" s="654"/>
      <c r="D672" s="57" t="s">
        <v>96</v>
      </c>
      <c r="E672" s="146"/>
      <c r="F672" s="137"/>
      <c r="G672" s="137"/>
      <c r="H672" s="137"/>
      <c r="I672" s="137"/>
      <c r="J672" s="137"/>
      <c r="K672" s="137"/>
      <c r="L672" s="137"/>
      <c r="M672" s="147"/>
      <c r="N672" s="129"/>
      <c r="O672" s="147"/>
      <c r="P672" s="147"/>
      <c r="Q672" s="147"/>
      <c r="R672" s="249"/>
      <c r="S672" s="140"/>
      <c r="T672" s="140"/>
      <c r="U672" s="140"/>
      <c r="V672" s="140"/>
      <c r="W672" s="140"/>
      <c r="X672" s="140"/>
      <c r="Y672" s="140"/>
      <c r="Z672" s="140"/>
      <c r="AA672" s="149"/>
      <c r="AB672" s="256"/>
      <c r="AC672" s="44"/>
      <c r="AD672" s="36"/>
      <c r="AE672" s="41"/>
      <c r="AF672" s="236"/>
      <c r="AG672" s="655"/>
      <c r="AH672" s="653"/>
      <c r="AI672" s="653"/>
      <c r="AJ672" s="653"/>
      <c r="AK672" s="653"/>
      <c r="AL672" s="635"/>
      <c r="AM672" s="635"/>
      <c r="AN672" s="635"/>
      <c r="AO672" s="635"/>
      <c r="AP672" s="627"/>
      <c r="AQ672" s="627"/>
      <c r="AR672" s="627"/>
      <c r="AS672" s="627"/>
      <c r="AT672" s="628"/>
      <c r="AU672" s="629"/>
    </row>
    <row r="673" spans="1:47" ht="45" customHeight="1" x14ac:dyDescent="0.25">
      <c r="A673" s="638"/>
      <c r="B673" s="657"/>
      <c r="C673" s="654"/>
      <c r="D673" s="55" t="s">
        <v>7</v>
      </c>
      <c r="E673" s="146"/>
      <c r="F673" s="137"/>
      <c r="G673" s="137"/>
      <c r="H673" s="137"/>
      <c r="I673" s="137"/>
      <c r="J673" s="137"/>
      <c r="K673" s="137"/>
      <c r="L673" s="137"/>
      <c r="M673" s="147"/>
      <c r="N673" s="129"/>
      <c r="O673" s="147"/>
      <c r="P673" s="147"/>
      <c r="Q673" s="147"/>
      <c r="R673" s="249"/>
      <c r="S673" s="140"/>
      <c r="T673" s="140"/>
      <c r="U673" s="140"/>
      <c r="V673" s="140"/>
      <c r="W673" s="140"/>
      <c r="X673" s="140"/>
      <c r="Y673" s="140"/>
      <c r="Z673" s="140"/>
      <c r="AA673" s="149"/>
      <c r="AB673" s="256"/>
      <c r="AC673" s="44"/>
      <c r="AD673" s="36"/>
      <c r="AE673" s="41"/>
      <c r="AF673" s="236"/>
      <c r="AG673" s="655"/>
      <c r="AH673" s="653"/>
      <c r="AI673" s="653"/>
      <c r="AJ673" s="653"/>
      <c r="AK673" s="653"/>
      <c r="AL673" s="635"/>
      <c r="AM673" s="635"/>
      <c r="AN673" s="635"/>
      <c r="AO673" s="635"/>
      <c r="AP673" s="627"/>
      <c r="AQ673" s="627"/>
      <c r="AR673" s="627"/>
      <c r="AS673" s="627"/>
      <c r="AT673" s="628"/>
      <c r="AU673" s="629"/>
    </row>
    <row r="674" spans="1:47" ht="45" customHeight="1" x14ac:dyDescent="0.25">
      <c r="A674" s="638"/>
      <c r="B674" s="657"/>
      <c r="C674" s="654"/>
      <c r="D674" s="57" t="s">
        <v>97</v>
      </c>
      <c r="E674" s="128"/>
      <c r="F674" s="126"/>
      <c r="G674" s="126"/>
      <c r="H674" s="126"/>
      <c r="I674" s="126"/>
      <c r="J674" s="126"/>
      <c r="K674" s="126"/>
      <c r="L674" s="126"/>
      <c r="M674" s="129"/>
      <c r="N674" s="129"/>
      <c r="O674" s="129"/>
      <c r="P674" s="129"/>
      <c r="Q674" s="129"/>
      <c r="R674" s="86"/>
      <c r="S674" s="86"/>
      <c r="T674" s="86"/>
      <c r="U674" s="86"/>
      <c r="V674" s="86"/>
      <c r="W674" s="86"/>
      <c r="X674" s="86"/>
      <c r="Y674" s="86"/>
      <c r="Z674" s="86"/>
      <c r="AA674" s="86"/>
      <c r="AB674" s="257"/>
      <c r="AC674" s="38"/>
      <c r="AD674" s="36"/>
      <c r="AE674" s="38"/>
      <c r="AF674" s="237"/>
      <c r="AG674" s="655"/>
      <c r="AH674" s="653"/>
      <c r="AI674" s="653"/>
      <c r="AJ674" s="653"/>
      <c r="AK674" s="653"/>
      <c r="AL674" s="635"/>
      <c r="AM674" s="635"/>
      <c r="AN674" s="635"/>
      <c r="AO674" s="635"/>
      <c r="AP674" s="627"/>
      <c r="AQ674" s="627"/>
      <c r="AR674" s="627"/>
      <c r="AS674" s="627"/>
      <c r="AT674" s="628"/>
      <c r="AU674" s="629"/>
    </row>
    <row r="675" spans="1:47" ht="45" customHeight="1" thickBot="1" x14ac:dyDescent="0.3">
      <c r="A675" s="638"/>
      <c r="B675" s="657"/>
      <c r="C675" s="654"/>
      <c r="D675" s="56" t="s">
        <v>100</v>
      </c>
      <c r="E675" s="150"/>
      <c r="F675" s="138"/>
      <c r="G675" s="138"/>
      <c r="H675" s="138"/>
      <c r="I675" s="138"/>
      <c r="J675" s="138"/>
      <c r="K675" s="138"/>
      <c r="L675" s="138"/>
      <c r="M675" s="151"/>
      <c r="N675" s="129"/>
      <c r="O675" s="151"/>
      <c r="P675" s="151"/>
      <c r="Q675" s="151"/>
      <c r="R675" s="135"/>
      <c r="S675" s="135"/>
      <c r="T675" s="135"/>
      <c r="U675" s="135"/>
      <c r="V675" s="135"/>
      <c r="W675" s="135"/>
      <c r="X675" s="135"/>
      <c r="Y675" s="135"/>
      <c r="Z675" s="135"/>
      <c r="AA675" s="136"/>
      <c r="AB675" s="254"/>
      <c r="AC675" s="44"/>
      <c r="AD675" s="36"/>
      <c r="AE675" s="43"/>
      <c r="AF675" s="235"/>
      <c r="AG675" s="655"/>
      <c r="AH675" s="634"/>
      <c r="AI675" s="634"/>
      <c r="AJ675" s="634"/>
      <c r="AK675" s="634"/>
      <c r="AL675" s="635"/>
      <c r="AM675" s="635"/>
      <c r="AN675" s="635"/>
      <c r="AO675" s="635"/>
      <c r="AP675" s="627"/>
      <c r="AQ675" s="627"/>
      <c r="AR675" s="627"/>
      <c r="AS675" s="627"/>
      <c r="AT675" s="628"/>
      <c r="AU675" s="629"/>
    </row>
    <row r="676" spans="1:47" ht="45" customHeight="1" x14ac:dyDescent="0.25">
      <c r="A676" s="638"/>
      <c r="B676" s="657"/>
      <c r="C676" s="654" t="s">
        <v>209</v>
      </c>
      <c r="D676" s="54" t="s">
        <v>95</v>
      </c>
      <c r="E676" s="128"/>
      <c r="F676" s="126"/>
      <c r="G676" s="126"/>
      <c r="H676" s="126"/>
      <c r="I676" s="126"/>
      <c r="J676" s="126"/>
      <c r="K676" s="126"/>
      <c r="L676" s="126"/>
      <c r="M676" s="129"/>
      <c r="N676" s="129"/>
      <c r="O676" s="129"/>
      <c r="P676" s="129"/>
      <c r="Q676" s="129"/>
      <c r="R676" s="86"/>
      <c r="S676" s="135"/>
      <c r="T676" s="135"/>
      <c r="U676" s="135"/>
      <c r="V676" s="135"/>
      <c r="W676" s="135"/>
      <c r="X676" s="135"/>
      <c r="Y676" s="135"/>
      <c r="Z676" s="135"/>
      <c r="AA676" s="136"/>
      <c r="AB676" s="254"/>
      <c r="AC676" s="38"/>
      <c r="AD676" s="45"/>
      <c r="AE676" s="43"/>
      <c r="AF676" s="235"/>
      <c r="AG676" s="655" t="str">
        <f t="shared" ref="AG676" si="45">+C676</f>
        <v>LOS MARTIRES</v>
      </c>
      <c r="AH676" s="652" t="s">
        <v>225</v>
      </c>
      <c r="AI676" s="652" t="s">
        <v>225</v>
      </c>
      <c r="AJ676" s="652" t="s">
        <v>225</v>
      </c>
      <c r="AK676" s="652" t="s">
        <v>226</v>
      </c>
      <c r="AL676" s="635"/>
      <c r="AM676" s="635" t="s">
        <v>242</v>
      </c>
      <c r="AN676" s="635">
        <v>7715785</v>
      </c>
      <c r="AO676" s="635"/>
      <c r="AP676" s="627" t="s">
        <v>228</v>
      </c>
      <c r="AQ676" s="627" t="s">
        <v>228</v>
      </c>
      <c r="AR676" s="627" t="s">
        <v>228</v>
      </c>
      <c r="AS676" s="627" t="s">
        <v>228</v>
      </c>
      <c r="AT676" s="628">
        <v>7715785</v>
      </c>
      <c r="AU676" s="629"/>
    </row>
    <row r="677" spans="1:47" ht="45" customHeight="1" x14ac:dyDescent="0.25">
      <c r="A677" s="638"/>
      <c r="B677" s="657"/>
      <c r="C677" s="654"/>
      <c r="D677" s="55" t="s">
        <v>6</v>
      </c>
      <c r="E677" s="146"/>
      <c r="F677" s="137"/>
      <c r="G677" s="137"/>
      <c r="H677" s="137"/>
      <c r="I677" s="137"/>
      <c r="J677" s="137"/>
      <c r="K677" s="137"/>
      <c r="L677" s="137"/>
      <c r="M677" s="147"/>
      <c r="N677" s="129"/>
      <c r="O677" s="147"/>
      <c r="P677" s="147"/>
      <c r="Q677" s="147"/>
      <c r="R677" s="249"/>
      <c r="S677" s="140"/>
      <c r="T677" s="140"/>
      <c r="U677" s="140"/>
      <c r="V677" s="140"/>
      <c r="W677" s="140"/>
      <c r="X677" s="140"/>
      <c r="Y677" s="140"/>
      <c r="Z677" s="140"/>
      <c r="AA677" s="149"/>
      <c r="AB677" s="256"/>
      <c r="AC677" s="44"/>
      <c r="AD677" s="36"/>
      <c r="AE677" s="41"/>
      <c r="AF677" s="236"/>
      <c r="AG677" s="655"/>
      <c r="AH677" s="653"/>
      <c r="AI677" s="653"/>
      <c r="AJ677" s="653"/>
      <c r="AK677" s="653"/>
      <c r="AL677" s="635"/>
      <c r="AM677" s="635"/>
      <c r="AN677" s="635"/>
      <c r="AO677" s="635"/>
      <c r="AP677" s="627"/>
      <c r="AQ677" s="627"/>
      <c r="AR677" s="627"/>
      <c r="AS677" s="627"/>
      <c r="AT677" s="628"/>
      <c r="AU677" s="629"/>
    </row>
    <row r="678" spans="1:47" ht="45" customHeight="1" x14ac:dyDescent="0.25">
      <c r="A678" s="638"/>
      <c r="B678" s="657"/>
      <c r="C678" s="654"/>
      <c r="D678" s="57" t="s">
        <v>96</v>
      </c>
      <c r="E678" s="146"/>
      <c r="F678" s="137"/>
      <c r="G678" s="137"/>
      <c r="H678" s="137"/>
      <c r="I678" s="137"/>
      <c r="J678" s="137"/>
      <c r="K678" s="137"/>
      <c r="L678" s="137"/>
      <c r="M678" s="147"/>
      <c r="N678" s="129"/>
      <c r="O678" s="147"/>
      <c r="P678" s="147"/>
      <c r="Q678" s="147"/>
      <c r="R678" s="249"/>
      <c r="S678" s="140"/>
      <c r="T678" s="140"/>
      <c r="U678" s="140"/>
      <c r="V678" s="140"/>
      <c r="W678" s="140"/>
      <c r="X678" s="140"/>
      <c r="Y678" s="140"/>
      <c r="Z678" s="140"/>
      <c r="AA678" s="149"/>
      <c r="AB678" s="256"/>
      <c r="AC678" s="44"/>
      <c r="AD678" s="36"/>
      <c r="AE678" s="41"/>
      <c r="AF678" s="236"/>
      <c r="AG678" s="655"/>
      <c r="AH678" s="653"/>
      <c r="AI678" s="653"/>
      <c r="AJ678" s="653"/>
      <c r="AK678" s="653"/>
      <c r="AL678" s="635"/>
      <c r="AM678" s="635"/>
      <c r="AN678" s="635"/>
      <c r="AO678" s="635"/>
      <c r="AP678" s="627"/>
      <c r="AQ678" s="627"/>
      <c r="AR678" s="627"/>
      <c r="AS678" s="627"/>
      <c r="AT678" s="628"/>
      <c r="AU678" s="629"/>
    </row>
    <row r="679" spans="1:47" ht="45" customHeight="1" x14ac:dyDescent="0.25">
      <c r="A679" s="638"/>
      <c r="B679" s="657"/>
      <c r="C679" s="654"/>
      <c r="D679" s="55" t="s">
        <v>7</v>
      </c>
      <c r="E679" s="146"/>
      <c r="F679" s="137"/>
      <c r="G679" s="137"/>
      <c r="H679" s="137"/>
      <c r="I679" s="137"/>
      <c r="J679" s="137"/>
      <c r="K679" s="137"/>
      <c r="L679" s="137"/>
      <c r="M679" s="147"/>
      <c r="N679" s="129"/>
      <c r="O679" s="147"/>
      <c r="P679" s="147"/>
      <c r="Q679" s="147"/>
      <c r="R679" s="249"/>
      <c r="S679" s="140"/>
      <c r="T679" s="140"/>
      <c r="U679" s="140"/>
      <c r="V679" s="140"/>
      <c r="W679" s="140"/>
      <c r="X679" s="140"/>
      <c r="Y679" s="140"/>
      <c r="Z679" s="140"/>
      <c r="AA679" s="149"/>
      <c r="AB679" s="256"/>
      <c r="AC679" s="44"/>
      <c r="AD679" s="36"/>
      <c r="AE679" s="41"/>
      <c r="AF679" s="236"/>
      <c r="AG679" s="655"/>
      <c r="AH679" s="653"/>
      <c r="AI679" s="653"/>
      <c r="AJ679" s="653"/>
      <c r="AK679" s="653"/>
      <c r="AL679" s="635"/>
      <c r="AM679" s="635"/>
      <c r="AN679" s="635"/>
      <c r="AO679" s="635"/>
      <c r="AP679" s="627"/>
      <c r="AQ679" s="627"/>
      <c r="AR679" s="627"/>
      <c r="AS679" s="627"/>
      <c r="AT679" s="628"/>
      <c r="AU679" s="629"/>
    </row>
    <row r="680" spans="1:47" ht="45" customHeight="1" x14ac:dyDescent="0.25">
      <c r="A680" s="638"/>
      <c r="B680" s="657"/>
      <c r="C680" s="654"/>
      <c r="D680" s="57" t="s">
        <v>97</v>
      </c>
      <c r="E680" s="128"/>
      <c r="F680" s="126"/>
      <c r="G680" s="126"/>
      <c r="H680" s="126"/>
      <c r="I680" s="126"/>
      <c r="J680" s="126"/>
      <c r="K680" s="126"/>
      <c r="L680" s="126"/>
      <c r="M680" s="129"/>
      <c r="N680" s="129"/>
      <c r="O680" s="129"/>
      <c r="P680" s="129"/>
      <c r="Q680" s="129"/>
      <c r="R680" s="86"/>
      <c r="S680" s="86"/>
      <c r="T680" s="86"/>
      <c r="U680" s="86"/>
      <c r="V680" s="86"/>
      <c r="W680" s="86"/>
      <c r="X680" s="86"/>
      <c r="Y680" s="86"/>
      <c r="Z680" s="86"/>
      <c r="AA680" s="86"/>
      <c r="AB680" s="257"/>
      <c r="AC680" s="38"/>
      <c r="AD680" s="36"/>
      <c r="AE680" s="38"/>
      <c r="AF680" s="237"/>
      <c r="AG680" s="655"/>
      <c r="AH680" s="653"/>
      <c r="AI680" s="653"/>
      <c r="AJ680" s="653"/>
      <c r="AK680" s="653"/>
      <c r="AL680" s="635"/>
      <c r="AM680" s="635"/>
      <c r="AN680" s="635"/>
      <c r="AO680" s="635"/>
      <c r="AP680" s="627"/>
      <c r="AQ680" s="627"/>
      <c r="AR680" s="627"/>
      <c r="AS680" s="627"/>
      <c r="AT680" s="628"/>
      <c r="AU680" s="629"/>
    </row>
    <row r="681" spans="1:47" ht="45" customHeight="1" thickBot="1" x14ac:dyDescent="0.3">
      <c r="A681" s="638"/>
      <c r="B681" s="657"/>
      <c r="C681" s="654"/>
      <c r="D681" s="56" t="s">
        <v>100</v>
      </c>
      <c r="E681" s="150"/>
      <c r="F681" s="138"/>
      <c r="G681" s="138"/>
      <c r="H681" s="138"/>
      <c r="I681" s="138"/>
      <c r="J681" s="138"/>
      <c r="K681" s="138"/>
      <c r="L681" s="138"/>
      <c r="M681" s="151"/>
      <c r="N681" s="129"/>
      <c r="O681" s="151"/>
      <c r="P681" s="151"/>
      <c r="Q681" s="151"/>
      <c r="R681" s="135"/>
      <c r="S681" s="135"/>
      <c r="T681" s="135"/>
      <c r="U681" s="135"/>
      <c r="V681" s="135"/>
      <c r="W681" s="135"/>
      <c r="X681" s="135"/>
      <c r="Y681" s="135"/>
      <c r="Z681" s="135"/>
      <c r="AA681" s="136"/>
      <c r="AB681" s="254"/>
      <c r="AC681" s="44"/>
      <c r="AD681" s="36"/>
      <c r="AE681" s="43"/>
      <c r="AF681" s="235"/>
      <c r="AG681" s="655"/>
      <c r="AH681" s="634"/>
      <c r="AI681" s="634"/>
      <c r="AJ681" s="634"/>
      <c r="AK681" s="634"/>
      <c r="AL681" s="635"/>
      <c r="AM681" s="635"/>
      <c r="AN681" s="635"/>
      <c r="AO681" s="635"/>
      <c r="AP681" s="627"/>
      <c r="AQ681" s="627"/>
      <c r="AR681" s="627"/>
      <c r="AS681" s="627"/>
      <c r="AT681" s="628"/>
      <c r="AU681" s="629"/>
    </row>
    <row r="682" spans="1:47" ht="45" customHeight="1" x14ac:dyDescent="0.25">
      <c r="A682" s="638"/>
      <c r="B682" s="657"/>
      <c r="C682" s="654" t="s">
        <v>210</v>
      </c>
      <c r="D682" s="54" t="s">
        <v>95</v>
      </c>
      <c r="E682" s="128"/>
      <c r="F682" s="126"/>
      <c r="G682" s="126"/>
      <c r="H682" s="126"/>
      <c r="I682" s="126"/>
      <c r="J682" s="126"/>
      <c r="K682" s="126"/>
      <c r="L682" s="126"/>
      <c r="M682" s="129"/>
      <c r="N682" s="129"/>
      <c r="O682" s="129"/>
      <c r="P682" s="129"/>
      <c r="Q682" s="129"/>
      <c r="R682" s="86"/>
      <c r="S682" s="135"/>
      <c r="T682" s="135"/>
      <c r="U682" s="135"/>
      <c r="V682" s="135"/>
      <c r="W682" s="135"/>
      <c r="X682" s="135"/>
      <c r="Y682" s="135"/>
      <c r="Z682" s="135"/>
      <c r="AA682" s="136"/>
      <c r="AB682" s="254"/>
      <c r="AC682" s="38"/>
      <c r="AD682" s="45"/>
      <c r="AE682" s="43"/>
      <c r="AF682" s="235"/>
      <c r="AG682" s="655" t="str">
        <f t="shared" ref="AG682" si="46">+C682</f>
        <v>ENGATIVA</v>
      </c>
      <c r="AH682" s="652" t="s">
        <v>225</v>
      </c>
      <c r="AI682" s="652" t="s">
        <v>225</v>
      </c>
      <c r="AJ682" s="652" t="s">
        <v>225</v>
      </c>
      <c r="AK682" s="652" t="s">
        <v>226</v>
      </c>
      <c r="AL682" s="635"/>
      <c r="AM682" s="635" t="s">
        <v>242</v>
      </c>
      <c r="AN682" s="635">
        <v>7715786</v>
      </c>
      <c r="AO682" s="635"/>
      <c r="AP682" s="627" t="s">
        <v>228</v>
      </c>
      <c r="AQ682" s="627" t="s">
        <v>228</v>
      </c>
      <c r="AR682" s="627" t="s">
        <v>228</v>
      </c>
      <c r="AS682" s="627" t="s">
        <v>228</v>
      </c>
      <c r="AT682" s="628">
        <v>7715786</v>
      </c>
      <c r="AU682" s="629"/>
    </row>
    <row r="683" spans="1:47" ht="45" customHeight="1" x14ac:dyDescent="0.25">
      <c r="A683" s="638"/>
      <c r="B683" s="657"/>
      <c r="C683" s="654"/>
      <c r="D683" s="55" t="s">
        <v>6</v>
      </c>
      <c r="E683" s="146"/>
      <c r="F683" s="137"/>
      <c r="G683" s="137"/>
      <c r="H683" s="137"/>
      <c r="I683" s="137"/>
      <c r="J683" s="137"/>
      <c r="K683" s="137"/>
      <c r="L683" s="137"/>
      <c r="M683" s="147"/>
      <c r="N683" s="129"/>
      <c r="O683" s="147"/>
      <c r="P683" s="147"/>
      <c r="Q683" s="147"/>
      <c r="R683" s="249"/>
      <c r="S683" s="140"/>
      <c r="T683" s="140"/>
      <c r="U683" s="140"/>
      <c r="V683" s="140"/>
      <c r="W683" s="140"/>
      <c r="X683" s="140"/>
      <c r="Y683" s="140"/>
      <c r="Z683" s="140"/>
      <c r="AA683" s="149"/>
      <c r="AB683" s="256"/>
      <c r="AC683" s="44"/>
      <c r="AD683" s="36"/>
      <c r="AE683" s="41"/>
      <c r="AF683" s="236"/>
      <c r="AG683" s="655"/>
      <c r="AH683" s="653"/>
      <c r="AI683" s="653"/>
      <c r="AJ683" s="653"/>
      <c r="AK683" s="653"/>
      <c r="AL683" s="635"/>
      <c r="AM683" s="635"/>
      <c r="AN683" s="635"/>
      <c r="AO683" s="635"/>
      <c r="AP683" s="627"/>
      <c r="AQ683" s="627"/>
      <c r="AR683" s="627"/>
      <c r="AS683" s="627"/>
      <c r="AT683" s="628"/>
      <c r="AU683" s="629"/>
    </row>
    <row r="684" spans="1:47" ht="45" customHeight="1" x14ac:dyDescent="0.25">
      <c r="A684" s="638"/>
      <c r="B684" s="657"/>
      <c r="C684" s="654"/>
      <c r="D684" s="57" t="s">
        <v>96</v>
      </c>
      <c r="E684" s="146"/>
      <c r="F684" s="137"/>
      <c r="G684" s="137"/>
      <c r="H684" s="137"/>
      <c r="I684" s="137"/>
      <c r="J684" s="137"/>
      <c r="K684" s="137"/>
      <c r="L684" s="137"/>
      <c r="M684" s="147"/>
      <c r="N684" s="129"/>
      <c r="O684" s="147"/>
      <c r="P684" s="147"/>
      <c r="Q684" s="147"/>
      <c r="R684" s="249"/>
      <c r="S684" s="140"/>
      <c r="T684" s="140"/>
      <c r="U684" s="140"/>
      <c r="V684" s="140"/>
      <c r="W684" s="140"/>
      <c r="X684" s="140"/>
      <c r="Y684" s="140"/>
      <c r="Z684" s="140"/>
      <c r="AA684" s="149"/>
      <c r="AB684" s="256"/>
      <c r="AC684" s="44"/>
      <c r="AD684" s="36"/>
      <c r="AE684" s="41"/>
      <c r="AF684" s="236"/>
      <c r="AG684" s="655"/>
      <c r="AH684" s="653"/>
      <c r="AI684" s="653"/>
      <c r="AJ684" s="653"/>
      <c r="AK684" s="653"/>
      <c r="AL684" s="635"/>
      <c r="AM684" s="635"/>
      <c r="AN684" s="635"/>
      <c r="AO684" s="635"/>
      <c r="AP684" s="627"/>
      <c r="AQ684" s="627"/>
      <c r="AR684" s="627"/>
      <c r="AS684" s="627"/>
      <c r="AT684" s="628"/>
      <c r="AU684" s="629"/>
    </row>
    <row r="685" spans="1:47" ht="45" customHeight="1" x14ac:dyDescent="0.25">
      <c r="A685" s="638"/>
      <c r="B685" s="657"/>
      <c r="C685" s="654"/>
      <c r="D685" s="55" t="s">
        <v>7</v>
      </c>
      <c r="E685" s="146"/>
      <c r="F685" s="137"/>
      <c r="G685" s="137"/>
      <c r="H685" s="137"/>
      <c r="I685" s="137"/>
      <c r="J685" s="137"/>
      <c r="K685" s="137"/>
      <c r="L685" s="137"/>
      <c r="M685" s="147"/>
      <c r="N685" s="129"/>
      <c r="O685" s="147"/>
      <c r="P685" s="147"/>
      <c r="Q685" s="147"/>
      <c r="R685" s="249"/>
      <c r="S685" s="140"/>
      <c r="T685" s="140"/>
      <c r="U685" s="140"/>
      <c r="V685" s="140"/>
      <c r="W685" s="140"/>
      <c r="X685" s="140"/>
      <c r="Y685" s="140"/>
      <c r="Z685" s="140"/>
      <c r="AA685" s="149"/>
      <c r="AB685" s="256"/>
      <c r="AC685" s="44"/>
      <c r="AD685" s="36"/>
      <c r="AE685" s="41"/>
      <c r="AF685" s="236"/>
      <c r="AG685" s="655"/>
      <c r="AH685" s="653"/>
      <c r="AI685" s="653"/>
      <c r="AJ685" s="653"/>
      <c r="AK685" s="653"/>
      <c r="AL685" s="635"/>
      <c r="AM685" s="635"/>
      <c r="AN685" s="635"/>
      <c r="AO685" s="635"/>
      <c r="AP685" s="627"/>
      <c r="AQ685" s="627"/>
      <c r="AR685" s="627"/>
      <c r="AS685" s="627"/>
      <c r="AT685" s="628"/>
      <c r="AU685" s="629"/>
    </row>
    <row r="686" spans="1:47" ht="45" customHeight="1" x14ac:dyDescent="0.25">
      <c r="A686" s="638"/>
      <c r="B686" s="657"/>
      <c r="C686" s="654"/>
      <c r="D686" s="57" t="s">
        <v>97</v>
      </c>
      <c r="E686" s="128"/>
      <c r="F686" s="126"/>
      <c r="G686" s="126"/>
      <c r="H686" s="126"/>
      <c r="I686" s="126"/>
      <c r="J686" s="126"/>
      <c r="K686" s="126"/>
      <c r="L686" s="126"/>
      <c r="M686" s="129"/>
      <c r="N686" s="129"/>
      <c r="O686" s="129"/>
      <c r="P686" s="129"/>
      <c r="Q686" s="129"/>
      <c r="R686" s="86"/>
      <c r="S686" s="86"/>
      <c r="T686" s="86"/>
      <c r="U686" s="86"/>
      <c r="V686" s="86"/>
      <c r="W686" s="86"/>
      <c r="X686" s="86"/>
      <c r="Y686" s="86"/>
      <c r="Z686" s="86"/>
      <c r="AA686" s="86"/>
      <c r="AB686" s="257"/>
      <c r="AC686" s="38"/>
      <c r="AD686" s="36"/>
      <c r="AE686" s="38"/>
      <c r="AF686" s="237"/>
      <c r="AG686" s="655"/>
      <c r="AH686" s="653"/>
      <c r="AI686" s="653"/>
      <c r="AJ686" s="653"/>
      <c r="AK686" s="653"/>
      <c r="AL686" s="635"/>
      <c r="AM686" s="635"/>
      <c r="AN686" s="635"/>
      <c r="AO686" s="635"/>
      <c r="AP686" s="627"/>
      <c r="AQ686" s="627"/>
      <c r="AR686" s="627"/>
      <c r="AS686" s="627"/>
      <c r="AT686" s="628"/>
      <c r="AU686" s="629"/>
    </row>
    <row r="687" spans="1:47" ht="45" customHeight="1" thickBot="1" x14ac:dyDescent="0.3">
      <c r="A687" s="638"/>
      <c r="B687" s="657"/>
      <c r="C687" s="654"/>
      <c r="D687" s="56" t="s">
        <v>100</v>
      </c>
      <c r="E687" s="150"/>
      <c r="F687" s="138"/>
      <c r="G687" s="138"/>
      <c r="H687" s="138"/>
      <c r="I687" s="138"/>
      <c r="J687" s="138"/>
      <c r="K687" s="138"/>
      <c r="L687" s="138"/>
      <c r="M687" s="151"/>
      <c r="N687" s="129"/>
      <c r="O687" s="151"/>
      <c r="P687" s="151"/>
      <c r="Q687" s="151"/>
      <c r="R687" s="135"/>
      <c r="S687" s="135"/>
      <c r="T687" s="135"/>
      <c r="U687" s="135"/>
      <c r="V687" s="135"/>
      <c r="W687" s="135"/>
      <c r="X687" s="135"/>
      <c r="Y687" s="135"/>
      <c r="Z687" s="135"/>
      <c r="AA687" s="136"/>
      <c r="AB687" s="254"/>
      <c r="AC687" s="44"/>
      <c r="AD687" s="36"/>
      <c r="AE687" s="43"/>
      <c r="AF687" s="235"/>
      <c r="AG687" s="655"/>
      <c r="AH687" s="634"/>
      <c r="AI687" s="634"/>
      <c r="AJ687" s="634"/>
      <c r="AK687" s="634"/>
      <c r="AL687" s="635"/>
      <c r="AM687" s="635"/>
      <c r="AN687" s="635"/>
      <c r="AO687" s="635"/>
      <c r="AP687" s="627"/>
      <c r="AQ687" s="627"/>
      <c r="AR687" s="627"/>
      <c r="AS687" s="627"/>
      <c r="AT687" s="628"/>
      <c r="AU687" s="629"/>
    </row>
    <row r="688" spans="1:47" ht="45" customHeight="1" x14ac:dyDescent="0.25">
      <c r="A688" s="638"/>
      <c r="B688" s="657"/>
      <c r="C688" s="654" t="s">
        <v>211</v>
      </c>
      <c r="D688" s="54" t="s">
        <v>95</v>
      </c>
      <c r="E688" s="128"/>
      <c r="F688" s="126"/>
      <c r="G688" s="126"/>
      <c r="H688" s="126"/>
      <c r="I688" s="126"/>
      <c r="J688" s="126"/>
      <c r="K688" s="126"/>
      <c r="L688" s="126"/>
      <c r="M688" s="129"/>
      <c r="N688" s="129"/>
      <c r="O688" s="129"/>
      <c r="P688" s="129"/>
      <c r="Q688" s="129"/>
      <c r="R688" s="86"/>
      <c r="S688" s="135"/>
      <c r="T688" s="135"/>
      <c r="U688" s="135"/>
      <c r="V688" s="135"/>
      <c r="W688" s="135"/>
      <c r="X688" s="135"/>
      <c r="Y688" s="135"/>
      <c r="Z688" s="135"/>
      <c r="AA688" s="136"/>
      <c r="AB688" s="254"/>
      <c r="AC688" s="38"/>
      <c r="AD688" s="45"/>
      <c r="AE688" s="43"/>
      <c r="AF688" s="235"/>
      <c r="AG688" s="655" t="str">
        <f t="shared" ref="AG688" si="47">+C688</f>
        <v>RAFAEL URIBE</v>
      </c>
      <c r="AH688" s="652" t="s">
        <v>225</v>
      </c>
      <c r="AI688" s="652" t="s">
        <v>225</v>
      </c>
      <c r="AJ688" s="652" t="s">
        <v>225</v>
      </c>
      <c r="AK688" s="652" t="s">
        <v>226</v>
      </c>
      <c r="AL688" s="635"/>
      <c r="AM688" s="635" t="s">
        <v>242</v>
      </c>
      <c r="AN688" s="635">
        <v>7715787</v>
      </c>
      <c r="AO688" s="635"/>
      <c r="AP688" s="627" t="s">
        <v>228</v>
      </c>
      <c r="AQ688" s="627" t="s">
        <v>228</v>
      </c>
      <c r="AR688" s="627" t="s">
        <v>228</v>
      </c>
      <c r="AS688" s="627" t="s">
        <v>228</v>
      </c>
      <c r="AT688" s="628">
        <v>7715787</v>
      </c>
      <c r="AU688" s="629"/>
    </row>
    <row r="689" spans="1:47" ht="45" customHeight="1" x14ac:dyDescent="0.25">
      <c r="A689" s="638"/>
      <c r="B689" s="657"/>
      <c r="C689" s="654"/>
      <c r="D689" s="55" t="s">
        <v>6</v>
      </c>
      <c r="E689" s="146"/>
      <c r="F689" s="137"/>
      <c r="G689" s="137"/>
      <c r="H689" s="137"/>
      <c r="I689" s="137"/>
      <c r="J689" s="137"/>
      <c r="K689" s="137"/>
      <c r="L689" s="137"/>
      <c r="M689" s="147"/>
      <c r="N689" s="129"/>
      <c r="O689" s="147"/>
      <c r="P689" s="147"/>
      <c r="Q689" s="147"/>
      <c r="R689" s="249"/>
      <c r="S689" s="140"/>
      <c r="T689" s="140"/>
      <c r="U689" s="140"/>
      <c r="V689" s="140"/>
      <c r="W689" s="140"/>
      <c r="X689" s="140"/>
      <c r="Y689" s="140"/>
      <c r="Z689" s="140"/>
      <c r="AA689" s="149"/>
      <c r="AB689" s="256"/>
      <c r="AC689" s="44"/>
      <c r="AD689" s="36"/>
      <c r="AE689" s="41"/>
      <c r="AF689" s="236"/>
      <c r="AG689" s="655"/>
      <c r="AH689" s="653"/>
      <c r="AI689" s="653"/>
      <c r="AJ689" s="653"/>
      <c r="AK689" s="653"/>
      <c r="AL689" s="635"/>
      <c r="AM689" s="635"/>
      <c r="AN689" s="635"/>
      <c r="AO689" s="635"/>
      <c r="AP689" s="627"/>
      <c r="AQ689" s="627"/>
      <c r="AR689" s="627"/>
      <c r="AS689" s="627"/>
      <c r="AT689" s="628"/>
      <c r="AU689" s="629"/>
    </row>
    <row r="690" spans="1:47" ht="45" customHeight="1" x14ac:dyDescent="0.25">
      <c r="A690" s="638"/>
      <c r="B690" s="657"/>
      <c r="C690" s="654"/>
      <c r="D690" s="57" t="s">
        <v>96</v>
      </c>
      <c r="E690" s="146"/>
      <c r="F690" s="137"/>
      <c r="G690" s="137"/>
      <c r="H690" s="137"/>
      <c r="I690" s="137"/>
      <c r="J690" s="137"/>
      <c r="K690" s="137"/>
      <c r="L690" s="137"/>
      <c r="M690" s="147"/>
      <c r="N690" s="129"/>
      <c r="O690" s="147"/>
      <c r="P690" s="147"/>
      <c r="Q690" s="147"/>
      <c r="R690" s="249"/>
      <c r="S690" s="140"/>
      <c r="T690" s="140"/>
      <c r="U690" s="140"/>
      <c r="V690" s="140"/>
      <c r="W690" s="140"/>
      <c r="X690" s="140"/>
      <c r="Y690" s="140"/>
      <c r="Z690" s="140"/>
      <c r="AA690" s="149"/>
      <c r="AB690" s="256"/>
      <c r="AC690" s="44"/>
      <c r="AD690" s="36"/>
      <c r="AE690" s="41"/>
      <c r="AF690" s="236"/>
      <c r="AG690" s="655"/>
      <c r="AH690" s="653"/>
      <c r="AI690" s="653"/>
      <c r="AJ690" s="653"/>
      <c r="AK690" s="653"/>
      <c r="AL690" s="635"/>
      <c r="AM690" s="635"/>
      <c r="AN690" s="635"/>
      <c r="AO690" s="635"/>
      <c r="AP690" s="627"/>
      <c r="AQ690" s="627"/>
      <c r="AR690" s="627"/>
      <c r="AS690" s="627"/>
      <c r="AT690" s="628"/>
      <c r="AU690" s="629"/>
    </row>
    <row r="691" spans="1:47" ht="45" customHeight="1" x14ac:dyDescent="0.25">
      <c r="A691" s="638"/>
      <c r="B691" s="657"/>
      <c r="C691" s="654"/>
      <c r="D691" s="55" t="s">
        <v>7</v>
      </c>
      <c r="E691" s="146"/>
      <c r="F691" s="137"/>
      <c r="G691" s="137"/>
      <c r="H691" s="137"/>
      <c r="I691" s="137"/>
      <c r="J691" s="137"/>
      <c r="K691" s="137"/>
      <c r="L691" s="137"/>
      <c r="M691" s="147"/>
      <c r="N691" s="129"/>
      <c r="O691" s="147"/>
      <c r="P691" s="147"/>
      <c r="Q691" s="147"/>
      <c r="R691" s="249"/>
      <c r="S691" s="140"/>
      <c r="T691" s="140"/>
      <c r="U691" s="140"/>
      <c r="V691" s="140"/>
      <c r="W691" s="140"/>
      <c r="X691" s="140"/>
      <c r="Y691" s="140"/>
      <c r="Z691" s="140"/>
      <c r="AA691" s="149"/>
      <c r="AB691" s="256"/>
      <c r="AC691" s="44"/>
      <c r="AD691" s="36"/>
      <c r="AE691" s="41"/>
      <c r="AF691" s="236"/>
      <c r="AG691" s="655"/>
      <c r="AH691" s="653"/>
      <c r="AI691" s="653"/>
      <c r="AJ691" s="653"/>
      <c r="AK691" s="653"/>
      <c r="AL691" s="635"/>
      <c r="AM691" s="635"/>
      <c r="AN691" s="635"/>
      <c r="AO691" s="635"/>
      <c r="AP691" s="627"/>
      <c r="AQ691" s="627"/>
      <c r="AR691" s="627"/>
      <c r="AS691" s="627"/>
      <c r="AT691" s="628"/>
      <c r="AU691" s="629"/>
    </row>
    <row r="692" spans="1:47" ht="45" customHeight="1" x14ac:dyDescent="0.25">
      <c r="A692" s="638"/>
      <c r="B692" s="657"/>
      <c r="C692" s="654"/>
      <c r="D692" s="57" t="s">
        <v>97</v>
      </c>
      <c r="E692" s="128"/>
      <c r="F692" s="126"/>
      <c r="G692" s="126"/>
      <c r="H692" s="126"/>
      <c r="I692" s="126"/>
      <c r="J692" s="126"/>
      <c r="K692" s="126"/>
      <c r="L692" s="126"/>
      <c r="M692" s="129"/>
      <c r="N692" s="129"/>
      <c r="O692" s="129"/>
      <c r="P692" s="129"/>
      <c r="Q692" s="129"/>
      <c r="R692" s="86"/>
      <c r="S692" s="86"/>
      <c r="T692" s="86"/>
      <c r="U692" s="86"/>
      <c r="V692" s="86"/>
      <c r="W692" s="86"/>
      <c r="X692" s="86"/>
      <c r="Y692" s="86"/>
      <c r="Z692" s="86"/>
      <c r="AA692" s="86"/>
      <c r="AB692" s="257"/>
      <c r="AC692" s="38"/>
      <c r="AD692" s="36"/>
      <c r="AE692" s="38"/>
      <c r="AF692" s="237"/>
      <c r="AG692" s="655"/>
      <c r="AH692" s="653"/>
      <c r="AI692" s="653"/>
      <c r="AJ692" s="653"/>
      <c r="AK692" s="653"/>
      <c r="AL692" s="635"/>
      <c r="AM692" s="635"/>
      <c r="AN692" s="635"/>
      <c r="AO692" s="635"/>
      <c r="AP692" s="627"/>
      <c r="AQ692" s="627"/>
      <c r="AR692" s="627"/>
      <c r="AS692" s="627"/>
      <c r="AT692" s="628"/>
      <c r="AU692" s="629"/>
    </row>
    <row r="693" spans="1:47" ht="45" customHeight="1" thickBot="1" x14ac:dyDescent="0.3">
      <c r="A693" s="638"/>
      <c r="B693" s="657"/>
      <c r="C693" s="654"/>
      <c r="D693" s="56" t="s">
        <v>100</v>
      </c>
      <c r="E693" s="150"/>
      <c r="F693" s="138"/>
      <c r="G693" s="138"/>
      <c r="H693" s="138"/>
      <c r="I693" s="138"/>
      <c r="J693" s="138"/>
      <c r="K693" s="138"/>
      <c r="L693" s="138"/>
      <c r="M693" s="151"/>
      <c r="N693" s="129"/>
      <c r="O693" s="151"/>
      <c r="P693" s="151"/>
      <c r="Q693" s="151"/>
      <c r="R693" s="135"/>
      <c r="S693" s="135"/>
      <c r="T693" s="135"/>
      <c r="U693" s="135"/>
      <c r="V693" s="135"/>
      <c r="W693" s="135"/>
      <c r="X693" s="135"/>
      <c r="Y693" s="135"/>
      <c r="Z693" s="135"/>
      <c r="AA693" s="136"/>
      <c r="AB693" s="254"/>
      <c r="AC693" s="44"/>
      <c r="AD693" s="36"/>
      <c r="AE693" s="43"/>
      <c r="AF693" s="235"/>
      <c r="AG693" s="655"/>
      <c r="AH693" s="634"/>
      <c r="AI693" s="634"/>
      <c r="AJ693" s="634"/>
      <c r="AK693" s="634"/>
      <c r="AL693" s="635"/>
      <c r="AM693" s="635"/>
      <c r="AN693" s="635"/>
      <c r="AO693" s="635"/>
      <c r="AP693" s="627"/>
      <c r="AQ693" s="627"/>
      <c r="AR693" s="627"/>
      <c r="AS693" s="627"/>
      <c r="AT693" s="628"/>
      <c r="AU693" s="629"/>
    </row>
    <row r="694" spans="1:47" ht="45" customHeight="1" x14ac:dyDescent="0.25">
      <c r="A694" s="638"/>
      <c r="B694" s="657"/>
      <c r="C694" s="642" t="s">
        <v>234</v>
      </c>
      <c r="D694" s="54" t="s">
        <v>95</v>
      </c>
      <c r="E694" s="128"/>
      <c r="F694" s="126"/>
      <c r="G694" s="126"/>
      <c r="H694" s="126"/>
      <c r="I694" s="126"/>
      <c r="J694" s="126"/>
      <c r="K694" s="126"/>
      <c r="L694" s="126"/>
      <c r="M694" s="129"/>
      <c r="N694" s="129"/>
      <c r="O694" s="129"/>
      <c r="P694" s="129"/>
      <c r="Q694" s="129"/>
      <c r="R694" s="86"/>
      <c r="S694" s="77"/>
      <c r="T694" s="77"/>
      <c r="U694" s="77"/>
      <c r="V694" s="77"/>
      <c r="W694" s="77"/>
      <c r="X694" s="77"/>
      <c r="Y694" s="77"/>
      <c r="Z694" s="77"/>
      <c r="AA694" s="87"/>
      <c r="AB694" s="246"/>
      <c r="AC694" s="38"/>
      <c r="AD694" s="41"/>
      <c r="AE694" s="42"/>
      <c r="AF694" s="234"/>
      <c r="AG694" s="649" t="s">
        <v>235</v>
      </c>
      <c r="AH694" s="652" t="s">
        <v>225</v>
      </c>
      <c r="AI694" s="652" t="s">
        <v>225</v>
      </c>
      <c r="AJ694" s="652" t="s">
        <v>225</v>
      </c>
      <c r="AK694" s="652" t="s">
        <v>226</v>
      </c>
      <c r="AL694" s="635"/>
      <c r="AM694" s="635" t="s">
        <v>242</v>
      </c>
      <c r="AN694" s="635">
        <v>7715788</v>
      </c>
      <c r="AO694" s="635"/>
      <c r="AP694" s="648" t="s">
        <v>228</v>
      </c>
      <c r="AQ694" s="648" t="s">
        <v>228</v>
      </c>
      <c r="AR694" s="645" t="s">
        <v>228</v>
      </c>
      <c r="AS694" s="645" t="s">
        <v>228</v>
      </c>
      <c r="AT694" s="628">
        <v>7715788</v>
      </c>
      <c r="AU694" s="629"/>
    </row>
    <row r="695" spans="1:47" ht="45" customHeight="1" x14ac:dyDescent="0.25">
      <c r="A695" s="638"/>
      <c r="B695" s="657"/>
      <c r="C695" s="642"/>
      <c r="D695" s="55" t="s">
        <v>6</v>
      </c>
      <c r="E695" s="128"/>
      <c r="F695" s="126"/>
      <c r="G695" s="126"/>
      <c r="H695" s="126"/>
      <c r="I695" s="126"/>
      <c r="J695" s="126"/>
      <c r="K695" s="126"/>
      <c r="L695" s="126"/>
      <c r="M695" s="129"/>
      <c r="N695" s="129"/>
      <c r="O695" s="129"/>
      <c r="P695" s="129"/>
      <c r="Q695" s="129"/>
      <c r="R695" s="86"/>
      <c r="S695" s="77"/>
      <c r="T695" s="77"/>
      <c r="U695" s="77"/>
      <c r="V695" s="77"/>
      <c r="W695" s="77"/>
      <c r="X695" s="77"/>
      <c r="Y695" s="77"/>
      <c r="Z695" s="77"/>
      <c r="AA695" s="87"/>
      <c r="AB695" s="246"/>
      <c r="AC695" s="38"/>
      <c r="AD695" s="41"/>
      <c r="AE695" s="42"/>
      <c r="AF695" s="234"/>
      <c r="AG695" s="650"/>
      <c r="AH695" s="653"/>
      <c r="AI695" s="653"/>
      <c r="AJ695" s="653"/>
      <c r="AK695" s="653"/>
      <c r="AL695" s="635"/>
      <c r="AM695" s="635"/>
      <c r="AN695" s="635"/>
      <c r="AO695" s="635"/>
      <c r="AP695" s="648"/>
      <c r="AQ695" s="648"/>
      <c r="AR695" s="646"/>
      <c r="AS695" s="646"/>
      <c r="AT695" s="628"/>
      <c r="AU695" s="629"/>
    </row>
    <row r="696" spans="1:47" ht="45" customHeight="1" x14ac:dyDescent="0.25">
      <c r="A696" s="638"/>
      <c r="B696" s="657"/>
      <c r="C696" s="642"/>
      <c r="D696" s="57" t="s">
        <v>96</v>
      </c>
      <c r="E696" s="128"/>
      <c r="F696" s="126"/>
      <c r="G696" s="126"/>
      <c r="H696" s="126"/>
      <c r="I696" s="126"/>
      <c r="J696" s="126"/>
      <c r="K696" s="126"/>
      <c r="L696" s="126"/>
      <c r="M696" s="129"/>
      <c r="N696" s="129"/>
      <c r="O696" s="129"/>
      <c r="P696" s="129"/>
      <c r="Q696" s="129"/>
      <c r="R696" s="86"/>
      <c r="S696" s="77"/>
      <c r="T696" s="77"/>
      <c r="U696" s="77"/>
      <c r="V696" s="77"/>
      <c r="W696" s="77"/>
      <c r="X696" s="77"/>
      <c r="Y696" s="77"/>
      <c r="Z696" s="77"/>
      <c r="AA696" s="87"/>
      <c r="AB696" s="246"/>
      <c r="AC696" s="38"/>
      <c r="AD696" s="41"/>
      <c r="AE696" s="42"/>
      <c r="AF696" s="234"/>
      <c r="AG696" s="650"/>
      <c r="AH696" s="653"/>
      <c r="AI696" s="653"/>
      <c r="AJ696" s="653"/>
      <c r="AK696" s="653"/>
      <c r="AL696" s="635"/>
      <c r="AM696" s="635"/>
      <c r="AN696" s="635"/>
      <c r="AO696" s="635"/>
      <c r="AP696" s="648"/>
      <c r="AQ696" s="648"/>
      <c r="AR696" s="646"/>
      <c r="AS696" s="646"/>
      <c r="AT696" s="628"/>
      <c r="AU696" s="629"/>
    </row>
    <row r="697" spans="1:47" ht="45" customHeight="1" x14ac:dyDescent="0.25">
      <c r="A697" s="638"/>
      <c r="B697" s="657"/>
      <c r="C697" s="642"/>
      <c r="D697" s="55" t="s">
        <v>7</v>
      </c>
      <c r="E697" s="128"/>
      <c r="F697" s="126"/>
      <c r="G697" s="126"/>
      <c r="H697" s="126"/>
      <c r="I697" s="126"/>
      <c r="J697" s="126"/>
      <c r="K697" s="126"/>
      <c r="L697" s="126"/>
      <c r="M697" s="129"/>
      <c r="N697" s="129"/>
      <c r="O697" s="129"/>
      <c r="P697" s="129"/>
      <c r="Q697" s="129"/>
      <c r="R697" s="86"/>
      <c r="S697" s="77"/>
      <c r="T697" s="77"/>
      <c r="U697" s="77"/>
      <c r="V697" s="77"/>
      <c r="W697" s="77"/>
      <c r="X697" s="77"/>
      <c r="Y697" s="77"/>
      <c r="Z697" s="77"/>
      <c r="AA697" s="87"/>
      <c r="AB697" s="246"/>
      <c r="AC697" s="38"/>
      <c r="AD697" s="41"/>
      <c r="AE697" s="42"/>
      <c r="AF697" s="234"/>
      <c r="AG697" s="650"/>
      <c r="AH697" s="653"/>
      <c r="AI697" s="653"/>
      <c r="AJ697" s="653"/>
      <c r="AK697" s="653"/>
      <c r="AL697" s="635"/>
      <c r="AM697" s="635"/>
      <c r="AN697" s="635"/>
      <c r="AO697" s="635"/>
      <c r="AP697" s="648"/>
      <c r="AQ697" s="648"/>
      <c r="AR697" s="646"/>
      <c r="AS697" s="646"/>
      <c r="AT697" s="628"/>
      <c r="AU697" s="629"/>
    </row>
    <row r="698" spans="1:47" ht="45" customHeight="1" x14ac:dyDescent="0.25">
      <c r="A698" s="638"/>
      <c r="B698" s="657"/>
      <c r="C698" s="642"/>
      <c r="D698" s="57" t="s">
        <v>97</v>
      </c>
      <c r="E698" s="128"/>
      <c r="F698" s="126"/>
      <c r="G698" s="126"/>
      <c r="H698" s="126"/>
      <c r="I698" s="126"/>
      <c r="J698" s="126"/>
      <c r="K698" s="126"/>
      <c r="L698" s="126"/>
      <c r="M698" s="129"/>
      <c r="N698" s="129"/>
      <c r="O698" s="129"/>
      <c r="P698" s="129"/>
      <c r="Q698" s="129"/>
      <c r="R698" s="86"/>
      <c r="S698" s="77"/>
      <c r="T698" s="77"/>
      <c r="U698" s="77"/>
      <c r="V698" s="77"/>
      <c r="W698" s="77"/>
      <c r="X698" s="77"/>
      <c r="Y698" s="77"/>
      <c r="Z698" s="77"/>
      <c r="AA698" s="87"/>
      <c r="AB698" s="246"/>
      <c r="AC698" s="38"/>
      <c r="AD698" s="41"/>
      <c r="AE698" s="42"/>
      <c r="AF698" s="234"/>
      <c r="AG698" s="650"/>
      <c r="AH698" s="653"/>
      <c r="AI698" s="653"/>
      <c r="AJ698" s="653"/>
      <c r="AK698" s="653"/>
      <c r="AL698" s="635"/>
      <c r="AM698" s="635"/>
      <c r="AN698" s="635"/>
      <c r="AO698" s="635"/>
      <c r="AP698" s="648"/>
      <c r="AQ698" s="648"/>
      <c r="AR698" s="646"/>
      <c r="AS698" s="646"/>
      <c r="AT698" s="628"/>
      <c r="AU698" s="629"/>
    </row>
    <row r="699" spans="1:47" ht="45" customHeight="1" thickBot="1" x14ac:dyDescent="0.3">
      <c r="A699" s="638"/>
      <c r="B699" s="657"/>
      <c r="C699" s="642"/>
      <c r="D699" s="56" t="s">
        <v>100</v>
      </c>
      <c r="E699" s="128"/>
      <c r="F699" s="126"/>
      <c r="G699" s="126"/>
      <c r="H699" s="126"/>
      <c r="I699" s="126"/>
      <c r="J699" s="126"/>
      <c r="K699" s="126"/>
      <c r="L699" s="126"/>
      <c r="M699" s="129"/>
      <c r="N699" s="129"/>
      <c r="O699" s="129"/>
      <c r="P699" s="129"/>
      <c r="Q699" s="129"/>
      <c r="R699" s="86"/>
      <c r="S699" s="77"/>
      <c r="T699" s="77"/>
      <c r="U699" s="77"/>
      <c r="V699" s="77"/>
      <c r="W699" s="77"/>
      <c r="X699" s="77"/>
      <c r="Y699" s="77"/>
      <c r="Z699" s="77"/>
      <c r="AA699" s="87"/>
      <c r="AB699" s="246"/>
      <c r="AC699" s="38"/>
      <c r="AD699" s="41"/>
      <c r="AE699" s="42"/>
      <c r="AF699" s="234"/>
      <c r="AG699" s="651"/>
      <c r="AH699" s="634"/>
      <c r="AI699" s="634"/>
      <c r="AJ699" s="634"/>
      <c r="AK699" s="634"/>
      <c r="AL699" s="635"/>
      <c r="AM699" s="635"/>
      <c r="AN699" s="635"/>
      <c r="AO699" s="635"/>
      <c r="AP699" s="648"/>
      <c r="AQ699" s="648"/>
      <c r="AR699" s="647"/>
      <c r="AS699" s="647"/>
      <c r="AT699" s="628"/>
      <c r="AU699" s="629"/>
    </row>
    <row r="700" spans="1:47" ht="45" customHeight="1" x14ac:dyDescent="0.25">
      <c r="A700" s="638"/>
      <c r="B700" s="657"/>
      <c r="C700" s="642" t="s">
        <v>236</v>
      </c>
      <c r="D700" s="54" t="s">
        <v>95</v>
      </c>
      <c r="E700" s="128"/>
      <c r="F700" s="126"/>
      <c r="G700" s="126"/>
      <c r="H700" s="126"/>
      <c r="I700" s="126"/>
      <c r="J700" s="126"/>
      <c r="K700" s="126"/>
      <c r="L700" s="126"/>
      <c r="M700" s="129"/>
      <c r="N700" s="129">
        <f>+N634</f>
        <v>0.5</v>
      </c>
      <c r="O700" s="129">
        <v>0.5</v>
      </c>
      <c r="P700" s="129"/>
      <c r="Q700" s="129"/>
      <c r="R700" s="86"/>
      <c r="S700" s="77"/>
      <c r="T700" s="77"/>
      <c r="U700" s="77"/>
      <c r="V700" s="77"/>
      <c r="W700" s="77"/>
      <c r="X700" s="77"/>
      <c r="Y700" s="77"/>
      <c r="Z700" s="77"/>
      <c r="AA700" s="86">
        <f>+AA634</f>
        <v>0</v>
      </c>
      <c r="AB700" s="255">
        <v>0</v>
      </c>
      <c r="AC700" s="38"/>
      <c r="AD700" s="41"/>
      <c r="AE700" s="42"/>
      <c r="AF700" s="234"/>
      <c r="AG700" s="643" t="s">
        <v>224</v>
      </c>
      <c r="AH700" s="635" t="s">
        <v>241</v>
      </c>
      <c r="AI700" s="635" t="s">
        <v>241</v>
      </c>
      <c r="AJ700" s="635" t="s">
        <v>241</v>
      </c>
      <c r="AK700" s="633" t="s">
        <v>226</v>
      </c>
      <c r="AL700" s="635"/>
      <c r="AM700" s="635" t="s">
        <v>242</v>
      </c>
      <c r="AN700" s="635"/>
      <c r="AO700" s="635"/>
      <c r="AP700" s="627" t="s">
        <v>228</v>
      </c>
      <c r="AQ700" s="627" t="s">
        <v>228</v>
      </c>
      <c r="AR700" s="627" t="s">
        <v>228</v>
      </c>
      <c r="AS700" s="627" t="s">
        <v>228</v>
      </c>
      <c r="AT700" s="628">
        <v>7715789</v>
      </c>
      <c r="AU700" s="629"/>
    </row>
    <row r="701" spans="1:47" ht="45" customHeight="1" x14ac:dyDescent="0.25">
      <c r="A701" s="638"/>
      <c r="B701" s="657"/>
      <c r="C701" s="642"/>
      <c r="D701" s="55" t="s">
        <v>6</v>
      </c>
      <c r="E701" s="128"/>
      <c r="F701" s="126"/>
      <c r="G701" s="126"/>
      <c r="H701" s="126"/>
      <c r="I701" s="126"/>
      <c r="J701" s="126"/>
      <c r="K701" s="126"/>
      <c r="L701" s="126"/>
      <c r="M701" s="129"/>
      <c r="N701" s="129">
        <f t="shared" ref="N701:N705" si="48">+N635</f>
        <v>152972000</v>
      </c>
      <c r="O701" s="129">
        <v>152972000</v>
      </c>
      <c r="P701" s="129"/>
      <c r="Q701" s="129"/>
      <c r="R701" s="86"/>
      <c r="S701" s="77"/>
      <c r="T701" s="77"/>
      <c r="U701" s="77"/>
      <c r="V701" s="77"/>
      <c r="W701" s="77"/>
      <c r="X701" s="77"/>
      <c r="Y701" s="77"/>
      <c r="Z701" s="77"/>
      <c r="AA701" s="86">
        <f t="shared" ref="AA701:AA705" si="49">+AA635</f>
        <v>101484000</v>
      </c>
      <c r="AB701" s="255">
        <v>116067000</v>
      </c>
      <c r="AC701" s="38"/>
      <c r="AD701" s="41"/>
      <c r="AE701" s="42"/>
      <c r="AF701" s="234"/>
      <c r="AG701" s="643"/>
      <c r="AH701" s="635"/>
      <c r="AI701" s="635"/>
      <c r="AJ701" s="635"/>
      <c r="AK701" s="633"/>
      <c r="AL701" s="635"/>
      <c r="AM701" s="635"/>
      <c r="AN701" s="635"/>
      <c r="AO701" s="635"/>
      <c r="AP701" s="627"/>
      <c r="AQ701" s="627"/>
      <c r="AR701" s="627"/>
      <c r="AS701" s="627"/>
      <c r="AT701" s="628"/>
      <c r="AU701" s="629"/>
    </row>
    <row r="702" spans="1:47" ht="45" customHeight="1" x14ac:dyDescent="0.25">
      <c r="A702" s="638"/>
      <c r="B702" s="657"/>
      <c r="C702" s="642"/>
      <c r="D702" s="57" t="s">
        <v>96</v>
      </c>
      <c r="E702" s="128"/>
      <c r="F702" s="126"/>
      <c r="G702" s="126"/>
      <c r="H702" s="126"/>
      <c r="I702" s="126"/>
      <c r="J702" s="126"/>
      <c r="K702" s="126"/>
      <c r="L702" s="126"/>
      <c r="M702" s="129"/>
      <c r="N702" s="129" t="e">
        <f t="shared" si="48"/>
        <v>#REF!</v>
      </c>
      <c r="O702" s="129">
        <v>0</v>
      </c>
      <c r="P702" s="129"/>
      <c r="Q702" s="129"/>
      <c r="R702" s="86"/>
      <c r="S702" s="77"/>
      <c r="T702" s="77"/>
      <c r="U702" s="77"/>
      <c r="V702" s="77"/>
      <c r="W702" s="77"/>
      <c r="X702" s="77"/>
      <c r="Y702" s="77"/>
      <c r="Z702" s="77"/>
      <c r="AA702" s="86" t="e">
        <f t="shared" si="49"/>
        <v>#REF!</v>
      </c>
      <c r="AB702" s="255">
        <v>0</v>
      </c>
      <c r="AC702" s="38"/>
      <c r="AD702" s="41"/>
      <c r="AE702" s="42"/>
      <c r="AF702" s="234"/>
      <c r="AG702" s="643"/>
      <c r="AH702" s="635"/>
      <c r="AI702" s="635"/>
      <c r="AJ702" s="635"/>
      <c r="AK702" s="633"/>
      <c r="AL702" s="635"/>
      <c r="AM702" s="635"/>
      <c r="AN702" s="635"/>
      <c r="AO702" s="635"/>
      <c r="AP702" s="627"/>
      <c r="AQ702" s="627"/>
      <c r="AR702" s="627"/>
      <c r="AS702" s="627"/>
      <c r="AT702" s="628"/>
      <c r="AU702" s="629"/>
    </row>
    <row r="703" spans="1:47" ht="45" customHeight="1" x14ac:dyDescent="0.25">
      <c r="A703" s="638"/>
      <c r="B703" s="657"/>
      <c r="C703" s="642"/>
      <c r="D703" s="55" t="s">
        <v>7</v>
      </c>
      <c r="E703" s="128"/>
      <c r="F703" s="126"/>
      <c r="G703" s="126"/>
      <c r="H703" s="126"/>
      <c r="I703" s="126"/>
      <c r="J703" s="126"/>
      <c r="K703" s="126"/>
      <c r="L703" s="126"/>
      <c r="M703" s="129"/>
      <c r="N703" s="129" t="e">
        <f t="shared" si="48"/>
        <v>#REF!</v>
      </c>
      <c r="O703" s="129">
        <v>0</v>
      </c>
      <c r="P703" s="129"/>
      <c r="Q703" s="129"/>
      <c r="R703" s="86"/>
      <c r="S703" s="77"/>
      <c r="T703" s="77"/>
      <c r="U703" s="77"/>
      <c r="V703" s="77"/>
      <c r="W703" s="77"/>
      <c r="X703" s="77"/>
      <c r="Y703" s="77"/>
      <c r="Z703" s="77"/>
      <c r="AA703" s="86" t="e">
        <f t="shared" si="49"/>
        <v>#REF!</v>
      </c>
      <c r="AB703" s="255">
        <v>0</v>
      </c>
      <c r="AC703" s="38"/>
      <c r="AD703" s="41"/>
      <c r="AE703" s="42"/>
      <c r="AF703" s="234"/>
      <c r="AG703" s="643"/>
      <c r="AH703" s="635"/>
      <c r="AI703" s="635"/>
      <c r="AJ703" s="635"/>
      <c r="AK703" s="633"/>
      <c r="AL703" s="635"/>
      <c r="AM703" s="635"/>
      <c r="AN703" s="635"/>
      <c r="AO703" s="635"/>
      <c r="AP703" s="627"/>
      <c r="AQ703" s="627"/>
      <c r="AR703" s="627"/>
      <c r="AS703" s="627"/>
      <c r="AT703" s="628"/>
      <c r="AU703" s="629"/>
    </row>
    <row r="704" spans="1:47" ht="45" customHeight="1" x14ac:dyDescent="0.25">
      <c r="A704" s="638"/>
      <c r="B704" s="657"/>
      <c r="C704" s="642"/>
      <c r="D704" s="57" t="s">
        <v>97</v>
      </c>
      <c r="E704" s="128"/>
      <c r="F704" s="126"/>
      <c r="G704" s="126"/>
      <c r="H704" s="126"/>
      <c r="I704" s="126"/>
      <c r="J704" s="126"/>
      <c r="K704" s="126"/>
      <c r="L704" s="126"/>
      <c r="M704" s="129"/>
      <c r="N704" s="129">
        <f t="shared" si="48"/>
        <v>0.5</v>
      </c>
      <c r="O704" s="129">
        <v>0.5</v>
      </c>
      <c r="P704" s="129"/>
      <c r="Q704" s="129"/>
      <c r="R704" s="86"/>
      <c r="S704" s="77"/>
      <c r="T704" s="77"/>
      <c r="U704" s="77"/>
      <c r="V704" s="77"/>
      <c r="W704" s="77"/>
      <c r="X704" s="77"/>
      <c r="Y704" s="77"/>
      <c r="Z704" s="77"/>
      <c r="AA704" s="86">
        <f t="shared" si="49"/>
        <v>0</v>
      </c>
      <c r="AB704" s="255">
        <v>0</v>
      </c>
      <c r="AC704" s="38"/>
      <c r="AD704" s="41"/>
      <c r="AE704" s="42"/>
      <c r="AF704" s="234"/>
      <c r="AG704" s="643"/>
      <c r="AH704" s="635"/>
      <c r="AI704" s="635"/>
      <c r="AJ704" s="635"/>
      <c r="AK704" s="633"/>
      <c r="AL704" s="635"/>
      <c r="AM704" s="635"/>
      <c r="AN704" s="635"/>
      <c r="AO704" s="635"/>
      <c r="AP704" s="627"/>
      <c r="AQ704" s="627"/>
      <c r="AR704" s="627"/>
      <c r="AS704" s="627"/>
      <c r="AT704" s="628"/>
      <c r="AU704" s="629"/>
    </row>
    <row r="705" spans="1:47" ht="45" customHeight="1" thickBot="1" x14ac:dyDescent="0.3">
      <c r="A705" s="639"/>
      <c r="B705" s="658"/>
      <c r="C705" s="642"/>
      <c r="D705" s="56" t="s">
        <v>100</v>
      </c>
      <c r="E705" s="128"/>
      <c r="F705" s="126"/>
      <c r="G705" s="126"/>
      <c r="H705" s="126"/>
      <c r="I705" s="126"/>
      <c r="J705" s="126"/>
      <c r="K705" s="126"/>
      <c r="L705" s="126"/>
      <c r="M705" s="129"/>
      <c r="N705" s="129">
        <f t="shared" si="48"/>
        <v>152972000</v>
      </c>
      <c r="O705" s="129">
        <v>152972000</v>
      </c>
      <c r="P705" s="129"/>
      <c r="Q705" s="129"/>
      <c r="R705" s="86"/>
      <c r="S705" s="77"/>
      <c r="T705" s="77"/>
      <c r="U705" s="77"/>
      <c r="V705" s="77"/>
      <c r="W705" s="77"/>
      <c r="X705" s="77"/>
      <c r="Y705" s="77"/>
      <c r="Z705" s="77"/>
      <c r="AA705" s="86">
        <f t="shared" si="49"/>
        <v>101484000</v>
      </c>
      <c r="AB705" s="255">
        <v>116067000</v>
      </c>
      <c r="AC705" s="38"/>
      <c r="AD705" s="41"/>
      <c r="AE705" s="42"/>
      <c r="AF705" s="234"/>
      <c r="AG705" s="643"/>
      <c r="AH705" s="635"/>
      <c r="AI705" s="635"/>
      <c r="AJ705" s="635"/>
      <c r="AK705" s="633"/>
      <c r="AL705" s="635"/>
      <c r="AM705" s="635"/>
      <c r="AN705" s="635"/>
      <c r="AO705" s="635"/>
      <c r="AP705" s="627"/>
      <c r="AQ705" s="627"/>
      <c r="AR705" s="627"/>
      <c r="AS705" s="627"/>
      <c r="AT705" s="628"/>
      <c r="AU705" s="629"/>
    </row>
    <row r="706" spans="1:47" ht="45" customHeight="1" x14ac:dyDescent="0.25">
      <c r="A706" s="637">
        <v>9</v>
      </c>
      <c r="B706" s="640" t="s">
        <v>200</v>
      </c>
      <c r="C706" s="642" t="s">
        <v>224</v>
      </c>
      <c r="D706" s="54" t="s">
        <v>95</v>
      </c>
      <c r="E706" s="128">
        <f>+[2]INVERSIÓN!H58</f>
        <v>1</v>
      </c>
      <c r="F706" s="128">
        <f>+[2]INVERSIÓN!I58</f>
        <v>1</v>
      </c>
      <c r="G706" s="126"/>
      <c r="H706" s="126"/>
      <c r="I706" s="126"/>
      <c r="J706" s="126"/>
      <c r="K706" s="126"/>
      <c r="L706" s="126"/>
      <c r="M706" s="129">
        <f>+F706</f>
        <v>1</v>
      </c>
      <c r="N706" s="129">
        <f>+[2]INVERSIÓN!K58</f>
        <v>1</v>
      </c>
      <c r="O706" s="129">
        <v>1</v>
      </c>
      <c r="P706" s="129"/>
      <c r="Q706" s="129"/>
      <c r="R706" s="86"/>
      <c r="S706" s="135"/>
      <c r="T706" s="135"/>
      <c r="U706" s="135"/>
      <c r="V706" s="135"/>
      <c r="W706" s="135"/>
      <c r="X706" s="135"/>
      <c r="Y706" s="135"/>
      <c r="Z706" s="135">
        <f>+[2]INVERSIÓN!J58</f>
        <v>0</v>
      </c>
      <c r="AA706" s="136">
        <f>+[2]INVERSIÓN!DX58</f>
        <v>0</v>
      </c>
      <c r="AB706" s="254">
        <v>0</v>
      </c>
      <c r="AC706" s="38"/>
      <c r="AD706" s="45"/>
      <c r="AE706" s="43"/>
      <c r="AF706" s="235"/>
      <c r="AG706" s="643" t="s">
        <v>224</v>
      </c>
      <c r="AH706" s="635" t="s">
        <v>241</v>
      </c>
      <c r="AI706" s="635" t="s">
        <v>241</v>
      </c>
      <c r="AJ706" s="635" t="s">
        <v>241</v>
      </c>
      <c r="AK706" s="633" t="s">
        <v>226</v>
      </c>
      <c r="AL706" s="635"/>
      <c r="AM706" s="635"/>
      <c r="AN706" s="635"/>
      <c r="AO706" s="635"/>
      <c r="AP706" s="627" t="s">
        <v>228</v>
      </c>
      <c r="AQ706" s="627" t="s">
        <v>228</v>
      </c>
      <c r="AR706" s="627" t="s">
        <v>228</v>
      </c>
      <c r="AS706" s="627" t="s">
        <v>228</v>
      </c>
      <c r="AT706" s="628">
        <v>7715790</v>
      </c>
      <c r="AU706" s="629"/>
    </row>
    <row r="707" spans="1:47" ht="45" customHeight="1" x14ac:dyDescent="0.25">
      <c r="A707" s="638"/>
      <c r="B707" s="631"/>
      <c r="C707" s="642"/>
      <c r="D707" s="55" t="s">
        <v>6</v>
      </c>
      <c r="E707" s="128">
        <f>+[2]INVERSIÓN!H59</f>
        <v>334120000</v>
      </c>
      <c r="F707" s="128">
        <f>+[2]INVERSIÓN!I59</f>
        <v>334120000</v>
      </c>
      <c r="G707" s="137"/>
      <c r="H707" s="137"/>
      <c r="I707" s="137"/>
      <c r="J707" s="137"/>
      <c r="K707" s="137"/>
      <c r="L707" s="137"/>
      <c r="M707" s="129">
        <f t="shared" ref="M707:M711" si="50">+F707</f>
        <v>334120000</v>
      </c>
      <c r="N707" s="129">
        <f>+[2]INVERSIÓN!K59</f>
        <v>400424000</v>
      </c>
      <c r="O707" s="129">
        <v>478424000</v>
      </c>
      <c r="P707" s="147"/>
      <c r="Q707" s="147"/>
      <c r="R707" s="249"/>
      <c r="S707" s="140"/>
      <c r="T707" s="140"/>
      <c r="U707" s="140"/>
      <c r="V707" s="140"/>
      <c r="W707" s="140"/>
      <c r="X707" s="140"/>
      <c r="Y707" s="140"/>
      <c r="Z707" s="135">
        <f>+[2]INVERSIÓN!J59</f>
        <v>40000000</v>
      </c>
      <c r="AA707" s="136">
        <f>+[2]INVERSIÓN!DX59</f>
        <v>318184000</v>
      </c>
      <c r="AB707" s="254">
        <v>318184000</v>
      </c>
      <c r="AC707" s="44"/>
      <c r="AD707" s="36"/>
      <c r="AE707" s="41"/>
      <c r="AF707" s="236"/>
      <c r="AG707" s="643"/>
      <c r="AH707" s="635"/>
      <c r="AI707" s="635"/>
      <c r="AJ707" s="635"/>
      <c r="AK707" s="633"/>
      <c r="AL707" s="635"/>
      <c r="AM707" s="635"/>
      <c r="AN707" s="635"/>
      <c r="AO707" s="635"/>
      <c r="AP707" s="627"/>
      <c r="AQ707" s="627"/>
      <c r="AR707" s="627"/>
      <c r="AS707" s="627"/>
      <c r="AT707" s="628"/>
      <c r="AU707" s="629"/>
    </row>
    <row r="708" spans="1:47" ht="45" customHeight="1" x14ac:dyDescent="0.25">
      <c r="A708" s="638"/>
      <c r="B708" s="631"/>
      <c r="C708" s="642"/>
      <c r="D708" s="57" t="s">
        <v>96</v>
      </c>
      <c r="E708" s="128" t="e">
        <f>+[2]INVERSIÓN!H60</f>
        <v>#REF!</v>
      </c>
      <c r="F708" s="128" t="e">
        <f>+[2]INVERSIÓN!I60</f>
        <v>#REF!</v>
      </c>
      <c r="G708" s="137"/>
      <c r="H708" s="137"/>
      <c r="I708" s="137"/>
      <c r="J708" s="137"/>
      <c r="K708" s="137"/>
      <c r="L708" s="137"/>
      <c r="M708" s="129" t="e">
        <f t="shared" si="50"/>
        <v>#REF!</v>
      </c>
      <c r="N708" s="129" t="e">
        <f>+[2]INVERSIÓN!K60</f>
        <v>#REF!</v>
      </c>
      <c r="O708" s="129">
        <v>0</v>
      </c>
      <c r="P708" s="147"/>
      <c r="Q708" s="147"/>
      <c r="R708" s="249"/>
      <c r="S708" s="140"/>
      <c r="T708" s="140"/>
      <c r="U708" s="140"/>
      <c r="V708" s="140"/>
      <c r="W708" s="140"/>
      <c r="X708" s="140"/>
      <c r="Y708" s="140"/>
      <c r="Z708" s="135" t="e">
        <f>+[2]INVERSIÓN!J60</f>
        <v>#REF!</v>
      </c>
      <c r="AA708" s="136" t="e">
        <f>+[2]INVERSIÓN!DX60</f>
        <v>#REF!</v>
      </c>
      <c r="AB708" s="254">
        <v>0</v>
      </c>
      <c r="AC708" s="44"/>
      <c r="AD708" s="36"/>
      <c r="AE708" s="41"/>
      <c r="AF708" s="236"/>
      <c r="AG708" s="643"/>
      <c r="AH708" s="635"/>
      <c r="AI708" s="635"/>
      <c r="AJ708" s="635"/>
      <c r="AK708" s="633"/>
      <c r="AL708" s="635"/>
      <c r="AM708" s="635"/>
      <c r="AN708" s="635"/>
      <c r="AO708" s="635"/>
      <c r="AP708" s="627"/>
      <c r="AQ708" s="627"/>
      <c r="AR708" s="627"/>
      <c r="AS708" s="627"/>
      <c r="AT708" s="628"/>
      <c r="AU708" s="629"/>
    </row>
    <row r="709" spans="1:47" ht="45" customHeight="1" x14ac:dyDescent="0.25">
      <c r="A709" s="638"/>
      <c r="B709" s="631"/>
      <c r="C709" s="642"/>
      <c r="D709" s="55" t="s">
        <v>7</v>
      </c>
      <c r="E709" s="128" t="e">
        <f>+[2]INVERSIÓN!H61</f>
        <v>#REF!</v>
      </c>
      <c r="F709" s="128" t="e">
        <f>+[2]INVERSIÓN!I61</f>
        <v>#REF!</v>
      </c>
      <c r="G709" s="137"/>
      <c r="H709" s="137"/>
      <c r="I709" s="137"/>
      <c r="J709" s="137"/>
      <c r="K709" s="137"/>
      <c r="L709" s="137"/>
      <c r="M709" s="129" t="e">
        <f t="shared" si="50"/>
        <v>#REF!</v>
      </c>
      <c r="N709" s="129" t="e">
        <f>+[2]INVERSIÓN!K61</f>
        <v>#REF!</v>
      </c>
      <c r="O709" s="129">
        <v>0</v>
      </c>
      <c r="P709" s="147"/>
      <c r="Q709" s="147"/>
      <c r="R709" s="249"/>
      <c r="S709" s="140"/>
      <c r="T709" s="140"/>
      <c r="U709" s="140"/>
      <c r="V709" s="140"/>
      <c r="W709" s="140"/>
      <c r="X709" s="140"/>
      <c r="Y709" s="140"/>
      <c r="Z709" s="135" t="e">
        <f>+[2]INVERSIÓN!J61</f>
        <v>#REF!</v>
      </c>
      <c r="AA709" s="136" t="e">
        <f>+[2]INVERSIÓN!DX61</f>
        <v>#REF!</v>
      </c>
      <c r="AB709" s="254">
        <v>0</v>
      </c>
      <c r="AC709" s="44"/>
      <c r="AD709" s="36"/>
      <c r="AE709" s="41"/>
      <c r="AF709" s="236"/>
      <c r="AG709" s="643"/>
      <c r="AH709" s="635"/>
      <c r="AI709" s="635"/>
      <c r="AJ709" s="635"/>
      <c r="AK709" s="633"/>
      <c r="AL709" s="635"/>
      <c r="AM709" s="635"/>
      <c r="AN709" s="635"/>
      <c r="AO709" s="635"/>
      <c r="AP709" s="627"/>
      <c r="AQ709" s="627"/>
      <c r="AR709" s="627"/>
      <c r="AS709" s="627"/>
      <c r="AT709" s="628"/>
      <c r="AU709" s="629"/>
    </row>
    <row r="710" spans="1:47" ht="45" customHeight="1" x14ac:dyDescent="0.25">
      <c r="A710" s="638"/>
      <c r="B710" s="631"/>
      <c r="C710" s="642"/>
      <c r="D710" s="57" t="s">
        <v>97</v>
      </c>
      <c r="E710" s="128">
        <f>+[2]INVERSIÓN!H62</f>
        <v>1</v>
      </c>
      <c r="F710" s="128">
        <f>+[2]INVERSIÓN!I62</f>
        <v>1</v>
      </c>
      <c r="G710" s="126"/>
      <c r="H710" s="126"/>
      <c r="I710" s="126"/>
      <c r="J710" s="126"/>
      <c r="K710" s="126"/>
      <c r="L710" s="126"/>
      <c r="M710" s="129">
        <f t="shared" si="50"/>
        <v>1</v>
      </c>
      <c r="N710" s="129">
        <f>+[2]INVERSIÓN!K62</f>
        <v>1</v>
      </c>
      <c r="O710" s="129">
        <v>1</v>
      </c>
      <c r="P710" s="129"/>
      <c r="Q710" s="129"/>
      <c r="R710" s="86"/>
      <c r="S710" s="86"/>
      <c r="T710" s="86"/>
      <c r="U710" s="86"/>
      <c r="V710" s="86"/>
      <c r="W710" s="86"/>
      <c r="X710" s="86"/>
      <c r="Y710" s="86"/>
      <c r="Z710" s="135">
        <f>+[2]INVERSIÓN!J62</f>
        <v>0</v>
      </c>
      <c r="AA710" s="136">
        <f>+[2]INVERSIÓN!DX62</f>
        <v>0</v>
      </c>
      <c r="AB710" s="254">
        <v>0</v>
      </c>
      <c r="AC710" s="38"/>
      <c r="AD710" s="36"/>
      <c r="AE710" s="38"/>
      <c r="AF710" s="237"/>
      <c r="AG710" s="643"/>
      <c r="AH710" s="635"/>
      <c r="AI710" s="635"/>
      <c r="AJ710" s="635"/>
      <c r="AK710" s="633"/>
      <c r="AL710" s="635"/>
      <c r="AM710" s="635"/>
      <c r="AN710" s="635"/>
      <c r="AO710" s="635"/>
      <c r="AP710" s="627"/>
      <c r="AQ710" s="627"/>
      <c r="AR710" s="627"/>
      <c r="AS710" s="627"/>
      <c r="AT710" s="628"/>
      <c r="AU710" s="629"/>
    </row>
    <row r="711" spans="1:47" ht="45" customHeight="1" thickBot="1" x14ac:dyDescent="0.3">
      <c r="A711" s="639"/>
      <c r="B711" s="644"/>
      <c r="C711" s="642"/>
      <c r="D711" s="56" t="s">
        <v>100</v>
      </c>
      <c r="E711" s="128">
        <f>+[2]INVERSIÓN!H63</f>
        <v>334120000</v>
      </c>
      <c r="F711" s="128">
        <f>+[2]INVERSIÓN!I63</f>
        <v>334120000</v>
      </c>
      <c r="G711" s="138"/>
      <c r="H711" s="138"/>
      <c r="I711" s="138"/>
      <c r="J711" s="138"/>
      <c r="K711" s="138"/>
      <c r="L711" s="138"/>
      <c r="M711" s="129">
        <f t="shared" si="50"/>
        <v>334120000</v>
      </c>
      <c r="N711" s="129">
        <f>+[2]INVERSIÓN!K63</f>
        <v>400424000</v>
      </c>
      <c r="O711" s="129">
        <v>400424000</v>
      </c>
      <c r="P711" s="151"/>
      <c r="Q711" s="151"/>
      <c r="R711" s="135"/>
      <c r="S711" s="135"/>
      <c r="T711" s="135"/>
      <c r="U711" s="135"/>
      <c r="V711" s="135"/>
      <c r="W711" s="135"/>
      <c r="X711" s="135"/>
      <c r="Y711" s="135"/>
      <c r="Z711" s="135">
        <f>+[2]INVERSIÓN!J63</f>
        <v>40000000</v>
      </c>
      <c r="AA711" s="136">
        <f>+[2]INVERSIÓN!DX63</f>
        <v>318184000</v>
      </c>
      <c r="AB711" s="254">
        <v>318184000</v>
      </c>
      <c r="AC711" s="44"/>
      <c r="AD711" s="36"/>
      <c r="AE711" s="43"/>
      <c r="AF711" s="235"/>
      <c r="AG711" s="643"/>
      <c r="AH711" s="635"/>
      <c r="AI711" s="635"/>
      <c r="AJ711" s="635"/>
      <c r="AK711" s="633"/>
      <c r="AL711" s="635"/>
      <c r="AM711" s="635"/>
      <c r="AN711" s="635"/>
      <c r="AO711" s="635"/>
      <c r="AP711" s="627"/>
      <c r="AQ711" s="627"/>
      <c r="AR711" s="627"/>
      <c r="AS711" s="627"/>
      <c r="AT711" s="628"/>
      <c r="AU711" s="629"/>
    </row>
    <row r="712" spans="1:47" ht="45" customHeight="1" x14ac:dyDescent="0.25">
      <c r="A712" s="637">
        <v>10</v>
      </c>
      <c r="B712" s="640" t="s">
        <v>201</v>
      </c>
      <c r="C712" s="642" t="s">
        <v>224</v>
      </c>
      <c r="D712" s="54" t="s">
        <v>95</v>
      </c>
      <c r="E712" s="128">
        <f>+[2]INVERSIÓN!H64</f>
        <v>12.5</v>
      </c>
      <c r="F712" s="128">
        <f>+[2]INVERSIÓN!I64</f>
        <v>12.5</v>
      </c>
      <c r="G712" s="126"/>
      <c r="H712" s="126"/>
      <c r="I712" s="126"/>
      <c r="J712" s="126"/>
      <c r="K712" s="126"/>
      <c r="L712" s="126"/>
      <c r="M712" s="129">
        <f>+F712</f>
        <v>12.5</v>
      </c>
      <c r="N712" s="129">
        <f>+[2]INVERSIÓN!K64</f>
        <v>12.5</v>
      </c>
      <c r="O712" s="129">
        <v>12.5</v>
      </c>
      <c r="P712" s="129"/>
      <c r="Q712" s="129"/>
      <c r="R712" s="86"/>
      <c r="S712" s="135"/>
      <c r="T712" s="135"/>
      <c r="U712" s="135"/>
      <c r="V712" s="135"/>
      <c r="W712" s="135"/>
      <c r="X712" s="135"/>
      <c r="Y712" s="135"/>
      <c r="Z712" s="135">
        <f>+[2]INVERSIÓN!J64</f>
        <v>2</v>
      </c>
      <c r="AA712" s="136">
        <f>+[2]INVERSIÓN!DX64</f>
        <v>4.0999999999999996</v>
      </c>
      <c r="AB712" s="254">
        <v>6.2</v>
      </c>
      <c r="AC712" s="38"/>
      <c r="AD712" s="45"/>
      <c r="AE712" s="43"/>
      <c r="AF712" s="235"/>
      <c r="AG712" s="643" t="s">
        <v>224</v>
      </c>
      <c r="AH712" s="635" t="s">
        <v>241</v>
      </c>
      <c r="AI712" s="635" t="s">
        <v>241</v>
      </c>
      <c r="AJ712" s="635" t="s">
        <v>241</v>
      </c>
      <c r="AK712" s="633" t="s">
        <v>226</v>
      </c>
      <c r="AL712" s="634"/>
      <c r="AM712" s="634"/>
      <c r="AN712" s="635"/>
      <c r="AO712" s="635"/>
      <c r="AP712" s="636" t="s">
        <v>228</v>
      </c>
      <c r="AQ712" s="636" t="s">
        <v>228</v>
      </c>
      <c r="AR712" s="627" t="s">
        <v>228</v>
      </c>
      <c r="AS712" s="627" t="s">
        <v>228</v>
      </c>
      <c r="AT712" s="628">
        <v>7715791</v>
      </c>
      <c r="AU712" s="629"/>
    </row>
    <row r="713" spans="1:47" ht="45" customHeight="1" x14ac:dyDescent="0.25">
      <c r="A713" s="638"/>
      <c r="B713" s="631"/>
      <c r="C713" s="642"/>
      <c r="D713" s="55" t="s">
        <v>6</v>
      </c>
      <c r="E713" s="128">
        <f>+[2]INVERSIÓN!H65</f>
        <v>381900000</v>
      </c>
      <c r="F713" s="128">
        <f>+[2]INVERSIÓN!I65</f>
        <v>381900000</v>
      </c>
      <c r="G713" s="137"/>
      <c r="H713" s="137"/>
      <c r="I713" s="137"/>
      <c r="J713" s="137"/>
      <c r="K713" s="137"/>
      <c r="L713" s="137"/>
      <c r="M713" s="129">
        <f t="shared" ref="M713:M717" si="51">+F713</f>
        <v>381900000</v>
      </c>
      <c r="N713" s="129">
        <f>+[2]INVERSIÓN!K65</f>
        <v>381900000</v>
      </c>
      <c r="O713" s="129">
        <v>303900000</v>
      </c>
      <c r="P713" s="147"/>
      <c r="Q713" s="147"/>
      <c r="R713" s="249"/>
      <c r="S713" s="140"/>
      <c r="T713" s="140"/>
      <c r="U713" s="140"/>
      <c r="V713" s="140"/>
      <c r="W713" s="140"/>
      <c r="X713" s="140"/>
      <c r="Y713" s="140"/>
      <c r="Z713" s="135">
        <f>+[2]INVERSIÓN!J65</f>
        <v>27401143</v>
      </c>
      <c r="AA713" s="136">
        <f>+[2]INVERSIÓN!DX65</f>
        <v>102981143</v>
      </c>
      <c r="AB713" s="254">
        <v>119147442</v>
      </c>
      <c r="AC713" s="44"/>
      <c r="AD713" s="36"/>
      <c r="AE713" s="41"/>
      <c r="AF713" s="236"/>
      <c r="AG713" s="643"/>
      <c r="AH713" s="635"/>
      <c r="AI713" s="635"/>
      <c r="AJ713" s="635"/>
      <c r="AK713" s="633"/>
      <c r="AL713" s="635"/>
      <c r="AM713" s="635"/>
      <c r="AN713" s="635"/>
      <c r="AO713" s="635"/>
      <c r="AP713" s="627"/>
      <c r="AQ713" s="627"/>
      <c r="AR713" s="627"/>
      <c r="AS713" s="627"/>
      <c r="AT713" s="628"/>
      <c r="AU713" s="629"/>
    </row>
    <row r="714" spans="1:47" ht="45" customHeight="1" x14ac:dyDescent="0.25">
      <c r="A714" s="638"/>
      <c r="B714" s="631"/>
      <c r="C714" s="642"/>
      <c r="D714" s="57" t="s">
        <v>96</v>
      </c>
      <c r="E714" s="128" t="e">
        <f>+[2]INVERSIÓN!H66</f>
        <v>#REF!</v>
      </c>
      <c r="F714" s="128" t="e">
        <f>+[2]INVERSIÓN!I66</f>
        <v>#REF!</v>
      </c>
      <c r="G714" s="137"/>
      <c r="H714" s="137"/>
      <c r="I714" s="137"/>
      <c r="J714" s="137"/>
      <c r="K714" s="137"/>
      <c r="L714" s="137"/>
      <c r="M714" s="129" t="e">
        <f t="shared" si="51"/>
        <v>#REF!</v>
      </c>
      <c r="N714" s="129" t="e">
        <f>+[2]INVERSIÓN!K66</f>
        <v>#REF!</v>
      </c>
      <c r="O714" s="129">
        <v>0</v>
      </c>
      <c r="P714" s="147"/>
      <c r="Q714" s="147"/>
      <c r="R714" s="249"/>
      <c r="S714" s="140"/>
      <c r="T714" s="140"/>
      <c r="U714" s="140"/>
      <c r="V714" s="140"/>
      <c r="W714" s="140"/>
      <c r="X714" s="140"/>
      <c r="Y714" s="140"/>
      <c r="Z714" s="135" t="e">
        <f>+[2]INVERSIÓN!J66</f>
        <v>#REF!</v>
      </c>
      <c r="AA714" s="136" t="e">
        <f>+[2]INVERSIÓN!DX66</f>
        <v>#REF!</v>
      </c>
      <c r="AB714" s="254">
        <v>0</v>
      </c>
      <c r="AC714" s="44"/>
      <c r="AD714" s="36"/>
      <c r="AE714" s="41"/>
      <c r="AF714" s="236"/>
      <c r="AG714" s="643"/>
      <c r="AH714" s="635"/>
      <c r="AI714" s="635"/>
      <c r="AJ714" s="635"/>
      <c r="AK714" s="633"/>
      <c r="AL714" s="635"/>
      <c r="AM714" s="635"/>
      <c r="AN714" s="635"/>
      <c r="AO714" s="635"/>
      <c r="AP714" s="627"/>
      <c r="AQ714" s="627"/>
      <c r="AR714" s="627"/>
      <c r="AS714" s="627"/>
      <c r="AT714" s="628"/>
      <c r="AU714" s="629"/>
    </row>
    <row r="715" spans="1:47" ht="45" customHeight="1" x14ac:dyDescent="0.25">
      <c r="A715" s="638"/>
      <c r="B715" s="631"/>
      <c r="C715" s="642"/>
      <c r="D715" s="55" t="s">
        <v>7</v>
      </c>
      <c r="E715" s="128" t="e">
        <f>+[2]INVERSIÓN!H67</f>
        <v>#REF!</v>
      </c>
      <c r="F715" s="128" t="e">
        <f>+[2]INVERSIÓN!I67</f>
        <v>#REF!</v>
      </c>
      <c r="G715" s="137"/>
      <c r="H715" s="137"/>
      <c r="I715" s="137"/>
      <c r="J715" s="137"/>
      <c r="K715" s="137"/>
      <c r="L715" s="137"/>
      <c r="M715" s="129" t="e">
        <f t="shared" si="51"/>
        <v>#REF!</v>
      </c>
      <c r="N715" s="129" t="e">
        <f>+[2]INVERSIÓN!K67</f>
        <v>#REF!</v>
      </c>
      <c r="O715" s="129">
        <v>0</v>
      </c>
      <c r="P715" s="147"/>
      <c r="Q715" s="147"/>
      <c r="R715" s="249"/>
      <c r="S715" s="140"/>
      <c r="T715" s="140"/>
      <c r="U715" s="140"/>
      <c r="V715" s="140"/>
      <c r="W715" s="140"/>
      <c r="X715" s="140"/>
      <c r="Y715" s="140"/>
      <c r="Z715" s="135" t="e">
        <f>+[2]INVERSIÓN!J67</f>
        <v>#REF!</v>
      </c>
      <c r="AA715" s="136" t="e">
        <f>+[2]INVERSIÓN!DX67</f>
        <v>#REF!</v>
      </c>
      <c r="AB715" s="254">
        <v>0</v>
      </c>
      <c r="AC715" s="44"/>
      <c r="AD715" s="36"/>
      <c r="AE715" s="41"/>
      <c r="AF715" s="236"/>
      <c r="AG715" s="643"/>
      <c r="AH715" s="635"/>
      <c r="AI715" s="635"/>
      <c r="AJ715" s="635"/>
      <c r="AK715" s="633"/>
      <c r="AL715" s="635"/>
      <c r="AM715" s="635"/>
      <c r="AN715" s="635"/>
      <c r="AO715" s="635"/>
      <c r="AP715" s="627"/>
      <c r="AQ715" s="627"/>
      <c r="AR715" s="627"/>
      <c r="AS715" s="627"/>
      <c r="AT715" s="628"/>
      <c r="AU715" s="629"/>
    </row>
    <row r="716" spans="1:47" ht="45" customHeight="1" x14ac:dyDescent="0.25">
      <c r="A716" s="638"/>
      <c r="B716" s="631"/>
      <c r="C716" s="642"/>
      <c r="D716" s="57" t="s">
        <v>97</v>
      </c>
      <c r="E716" s="128">
        <f>+[2]INVERSIÓN!H68</f>
        <v>12.5</v>
      </c>
      <c r="F716" s="128">
        <f>+[2]INVERSIÓN!I68</f>
        <v>12.5</v>
      </c>
      <c r="G716" s="126"/>
      <c r="H716" s="126"/>
      <c r="I716" s="126"/>
      <c r="J716" s="126"/>
      <c r="K716" s="126"/>
      <c r="L716" s="126"/>
      <c r="M716" s="129">
        <f t="shared" si="51"/>
        <v>12.5</v>
      </c>
      <c r="N716" s="129">
        <f>+[2]INVERSIÓN!K68</f>
        <v>12.5</v>
      </c>
      <c r="O716" s="129">
        <v>12.5</v>
      </c>
      <c r="P716" s="129"/>
      <c r="Q716" s="129"/>
      <c r="R716" s="86"/>
      <c r="S716" s="86"/>
      <c r="T716" s="86"/>
      <c r="U716" s="86"/>
      <c r="V716" s="86"/>
      <c r="W716" s="86"/>
      <c r="X716" s="86"/>
      <c r="Y716" s="86"/>
      <c r="Z716" s="135">
        <f>+[2]INVERSIÓN!J68</f>
        <v>2</v>
      </c>
      <c r="AA716" s="136">
        <f>+[2]INVERSIÓN!DX68</f>
        <v>4.0999999999999996</v>
      </c>
      <c r="AB716" s="254">
        <v>6.2</v>
      </c>
      <c r="AC716" s="38"/>
      <c r="AD716" s="36"/>
      <c r="AE716" s="38"/>
      <c r="AF716" s="237"/>
      <c r="AG716" s="643"/>
      <c r="AH716" s="635"/>
      <c r="AI716" s="635"/>
      <c r="AJ716" s="635"/>
      <c r="AK716" s="633"/>
      <c r="AL716" s="635"/>
      <c r="AM716" s="635"/>
      <c r="AN716" s="635"/>
      <c r="AO716" s="635"/>
      <c r="AP716" s="627"/>
      <c r="AQ716" s="627"/>
      <c r="AR716" s="627"/>
      <c r="AS716" s="627"/>
      <c r="AT716" s="628"/>
      <c r="AU716" s="629"/>
    </row>
    <row r="717" spans="1:47" ht="45" customHeight="1" thickBot="1" x14ac:dyDescent="0.3">
      <c r="A717" s="639"/>
      <c r="B717" s="641"/>
      <c r="C717" s="642"/>
      <c r="D717" s="56" t="s">
        <v>100</v>
      </c>
      <c r="E717" s="128">
        <f>+[2]INVERSIÓN!H69</f>
        <v>381900000</v>
      </c>
      <c r="F717" s="128">
        <f>+[2]INVERSIÓN!I69</f>
        <v>381900000</v>
      </c>
      <c r="G717" s="138"/>
      <c r="H717" s="138"/>
      <c r="I717" s="138"/>
      <c r="J717" s="138"/>
      <c r="K717" s="138"/>
      <c r="L717" s="138"/>
      <c r="M717" s="129">
        <f t="shared" si="51"/>
        <v>381900000</v>
      </c>
      <c r="N717" s="129">
        <f>+[2]INVERSIÓN!K69</f>
        <v>381900000</v>
      </c>
      <c r="O717" s="129">
        <v>381900000</v>
      </c>
      <c r="P717" s="151"/>
      <c r="Q717" s="151"/>
      <c r="R717" s="135"/>
      <c r="S717" s="135"/>
      <c r="T717" s="135"/>
      <c r="U717" s="135"/>
      <c r="V717" s="135"/>
      <c r="W717" s="135"/>
      <c r="X717" s="135"/>
      <c r="Y717" s="135"/>
      <c r="Z717" s="135">
        <f>+[2]INVERSIÓN!J69</f>
        <v>27401143</v>
      </c>
      <c r="AA717" s="136">
        <f>+[2]INVERSIÓN!DX69</f>
        <v>102981143</v>
      </c>
      <c r="AB717" s="254">
        <v>119147442</v>
      </c>
      <c r="AC717" s="44"/>
      <c r="AD717" s="36"/>
      <c r="AE717" s="43"/>
      <c r="AF717" s="235"/>
      <c r="AG717" s="643"/>
      <c r="AH717" s="635"/>
      <c r="AI717" s="635"/>
      <c r="AJ717" s="635"/>
      <c r="AK717" s="633"/>
      <c r="AL717" s="635"/>
      <c r="AM717" s="635"/>
      <c r="AN717" s="635"/>
      <c r="AO717" s="635"/>
      <c r="AP717" s="627"/>
      <c r="AQ717" s="627"/>
      <c r="AR717" s="627"/>
      <c r="AS717" s="627"/>
      <c r="AT717" s="628"/>
      <c r="AU717" s="629"/>
    </row>
    <row r="718" spans="1:47" ht="45" customHeight="1" x14ac:dyDescent="0.25">
      <c r="A718" s="72"/>
      <c r="B718" s="630"/>
      <c r="C718" s="632" t="s">
        <v>21</v>
      </c>
      <c r="D718" s="57" t="s">
        <v>160</v>
      </c>
      <c r="E718" s="128"/>
      <c r="F718" s="126"/>
      <c r="G718" s="126"/>
      <c r="H718" s="126"/>
      <c r="I718" s="126"/>
      <c r="J718" s="126"/>
      <c r="K718" s="126"/>
      <c r="L718" s="126"/>
      <c r="M718" s="129"/>
      <c r="N718" s="129"/>
      <c r="O718" s="129"/>
      <c r="P718" s="129"/>
      <c r="Q718" s="129"/>
      <c r="R718" s="247"/>
      <c r="S718" s="135"/>
      <c r="T718" s="135"/>
      <c r="U718" s="135"/>
      <c r="V718" s="135"/>
      <c r="W718" s="135"/>
      <c r="X718" s="135"/>
      <c r="Y718" s="135"/>
      <c r="Z718" s="135"/>
      <c r="AA718" s="136"/>
      <c r="AB718" s="254"/>
      <c r="AC718" s="43"/>
      <c r="AD718" s="43"/>
      <c r="AE718" s="43"/>
      <c r="AF718" s="235"/>
      <c r="AG718" s="238"/>
      <c r="AH718" s="239"/>
      <c r="AI718" s="239"/>
      <c r="AJ718" s="239"/>
      <c r="AK718" s="239"/>
      <c r="AL718" s="239"/>
      <c r="AM718" s="239"/>
      <c r="AN718" s="239"/>
      <c r="AO718" s="239"/>
      <c r="AP718" s="69"/>
      <c r="AQ718" s="69"/>
      <c r="AR718" s="69"/>
      <c r="AS718" s="69"/>
      <c r="AT718" s="69"/>
      <c r="AU718" s="70"/>
    </row>
    <row r="719" spans="1:47" ht="45" customHeight="1" x14ac:dyDescent="0.25">
      <c r="A719" s="72"/>
      <c r="B719" s="631"/>
      <c r="C719" s="632"/>
      <c r="D719" s="55" t="s">
        <v>154</v>
      </c>
      <c r="E719" s="128"/>
      <c r="F719" s="126"/>
      <c r="G719" s="126"/>
      <c r="H719" s="126"/>
      <c r="I719" s="126"/>
      <c r="J719" s="126"/>
      <c r="K719" s="126"/>
      <c r="L719" s="126"/>
      <c r="M719" s="129"/>
      <c r="N719" s="129"/>
      <c r="O719" s="129"/>
      <c r="P719" s="129"/>
      <c r="Q719" s="129"/>
      <c r="R719" s="86"/>
      <c r="S719" s="135"/>
      <c r="T719" s="135"/>
      <c r="U719" s="135"/>
      <c r="V719" s="135"/>
      <c r="W719" s="135"/>
      <c r="X719" s="135"/>
      <c r="Y719" s="135"/>
      <c r="Z719" s="135"/>
      <c r="AA719" s="136"/>
      <c r="AB719" s="254"/>
      <c r="AC719" s="38"/>
      <c r="AD719" s="46"/>
      <c r="AE719" s="43"/>
      <c r="AF719" s="235"/>
      <c r="AG719" s="240"/>
      <c r="AH719" s="241"/>
      <c r="AI719" s="241"/>
      <c r="AJ719" s="241"/>
      <c r="AK719" s="241"/>
      <c r="AL719" s="241"/>
      <c r="AM719" s="241"/>
      <c r="AN719" s="241"/>
      <c r="AO719" s="241"/>
      <c r="AP719" s="68"/>
      <c r="AQ719" s="68"/>
      <c r="AR719" s="68"/>
      <c r="AS719" s="68"/>
      <c r="AT719" s="68"/>
      <c r="AU719" s="71"/>
    </row>
    <row r="720" spans="1:47" ht="45" customHeight="1" x14ac:dyDescent="0.25">
      <c r="A720" s="72"/>
      <c r="B720" s="631"/>
      <c r="C720" s="632"/>
      <c r="D720" s="57" t="s">
        <v>161</v>
      </c>
      <c r="E720" s="128"/>
      <c r="F720" s="126"/>
      <c r="G720" s="126"/>
      <c r="H720" s="126"/>
      <c r="I720" s="126"/>
      <c r="J720" s="126"/>
      <c r="K720" s="126"/>
      <c r="L720" s="126"/>
      <c r="M720" s="129"/>
      <c r="N720" s="129"/>
      <c r="O720" s="129"/>
      <c r="P720" s="129"/>
      <c r="Q720" s="129"/>
      <c r="R720" s="247"/>
      <c r="S720" s="135"/>
      <c r="T720" s="135"/>
      <c r="U720" s="135"/>
      <c r="V720" s="135"/>
      <c r="W720" s="135"/>
      <c r="X720" s="135"/>
      <c r="Y720" s="135"/>
      <c r="Z720" s="135"/>
      <c r="AA720" s="136"/>
      <c r="AB720" s="254"/>
      <c r="AC720" s="43"/>
      <c r="AD720" s="43"/>
      <c r="AE720" s="43"/>
      <c r="AF720" s="235"/>
      <c r="AG720" s="240"/>
      <c r="AH720" s="241"/>
      <c r="AI720" s="241"/>
      <c r="AJ720" s="241"/>
      <c r="AK720" s="241"/>
      <c r="AL720" s="241"/>
      <c r="AM720" s="241"/>
      <c r="AN720" s="241"/>
      <c r="AO720" s="241"/>
      <c r="AP720" s="68"/>
      <c r="AQ720" s="68"/>
      <c r="AR720" s="68"/>
      <c r="AS720" s="68"/>
      <c r="AT720" s="68"/>
      <c r="AU720" s="71"/>
    </row>
    <row r="721" spans="1:47" ht="45" customHeight="1" thickBot="1" x14ac:dyDescent="0.3">
      <c r="A721" s="72"/>
      <c r="B721" s="631"/>
      <c r="C721" s="632"/>
      <c r="D721" s="56" t="s">
        <v>162</v>
      </c>
      <c r="E721" s="150"/>
      <c r="F721" s="138"/>
      <c r="G721" s="138"/>
      <c r="H721" s="138"/>
      <c r="I721" s="138"/>
      <c r="J721" s="138"/>
      <c r="K721" s="138"/>
      <c r="L721" s="138"/>
      <c r="M721" s="151"/>
      <c r="N721" s="152"/>
      <c r="O721" s="151"/>
      <c r="P721" s="151"/>
      <c r="Q721" s="151"/>
      <c r="R721" s="86"/>
      <c r="S721" s="135"/>
      <c r="T721" s="135"/>
      <c r="U721" s="135"/>
      <c r="V721" s="135"/>
      <c r="W721" s="135"/>
      <c r="X721" s="135"/>
      <c r="Y721" s="135"/>
      <c r="Z721" s="135"/>
      <c r="AA721" s="136"/>
      <c r="AB721" s="254"/>
      <c r="AC721" s="41"/>
      <c r="AD721" s="35"/>
      <c r="AE721" s="43"/>
      <c r="AF721" s="235"/>
      <c r="AG721" s="240"/>
      <c r="AH721" s="241"/>
      <c r="AI721" s="241"/>
      <c r="AJ721" s="241"/>
      <c r="AK721" s="241"/>
      <c r="AL721" s="241"/>
      <c r="AM721" s="241"/>
      <c r="AN721" s="241"/>
      <c r="AO721" s="241"/>
      <c r="AP721" s="68"/>
      <c r="AQ721" s="68"/>
      <c r="AR721" s="68"/>
      <c r="AS721" s="68"/>
      <c r="AT721" s="68"/>
      <c r="AU721" s="71"/>
    </row>
    <row r="722" spans="1:47" ht="45" customHeight="1" x14ac:dyDescent="0.25">
      <c r="A722" s="623" t="s">
        <v>26</v>
      </c>
      <c r="B722" s="624"/>
      <c r="C722" s="624"/>
      <c r="D722" s="60" t="s">
        <v>64</v>
      </c>
      <c r="E722" s="154">
        <f t="shared" ref="E722:N722" si="52">+E11+E143+E275+E437+E449+E581+E623+E635+E707+E713</f>
        <v>2520913490</v>
      </c>
      <c r="F722" s="154">
        <f t="shared" si="52"/>
        <v>2520913490</v>
      </c>
      <c r="G722" s="154">
        <f t="shared" si="52"/>
        <v>0</v>
      </c>
      <c r="H722" s="154">
        <f t="shared" si="52"/>
        <v>220180000</v>
      </c>
      <c r="I722" s="154">
        <f t="shared" si="52"/>
        <v>162068000</v>
      </c>
      <c r="J722" s="154">
        <f t="shared" si="52"/>
        <v>220180000</v>
      </c>
      <c r="K722" s="154">
        <f t="shared" si="52"/>
        <v>162068000</v>
      </c>
      <c r="L722" s="154" t="e">
        <f t="shared" si="52"/>
        <v>#REF!</v>
      </c>
      <c r="M722" s="154">
        <f t="shared" si="52"/>
        <v>2520913490</v>
      </c>
      <c r="N722" s="154">
        <f t="shared" si="52"/>
        <v>2520913490</v>
      </c>
      <c r="O722" s="154">
        <v>2520913490</v>
      </c>
      <c r="P722" s="154">
        <f t="shared" ref="P722:AA722" si="53">+P11+P143+P275+P437+P449+P581+P623+P635+P707+P713</f>
        <v>0</v>
      </c>
      <c r="Q722" s="154">
        <f t="shared" si="53"/>
        <v>0</v>
      </c>
      <c r="R722" s="154">
        <f t="shared" si="53"/>
        <v>0</v>
      </c>
      <c r="S722" s="154">
        <f t="shared" si="53"/>
        <v>0</v>
      </c>
      <c r="T722" s="154">
        <f t="shared" si="53"/>
        <v>0</v>
      </c>
      <c r="U722" s="154">
        <f t="shared" si="53"/>
        <v>0</v>
      </c>
      <c r="V722" s="154">
        <f t="shared" si="53"/>
        <v>0</v>
      </c>
      <c r="W722" s="154">
        <f t="shared" si="53"/>
        <v>0</v>
      </c>
      <c r="X722" s="154">
        <f t="shared" si="53"/>
        <v>0</v>
      </c>
      <c r="Y722" s="154">
        <f t="shared" si="53"/>
        <v>0</v>
      </c>
      <c r="Z722" s="154">
        <f t="shared" si="53"/>
        <v>536091143</v>
      </c>
      <c r="AA722" s="154">
        <f t="shared" si="53"/>
        <v>1709433143</v>
      </c>
      <c r="AB722" s="299">
        <v>1752848442</v>
      </c>
      <c r="AC722" s="61">
        <f>+AC11+AC143+AC275+AC437+AC449+AC581+AC623+AC635+AC707+AC713</f>
        <v>0</v>
      </c>
      <c r="AD722" s="61">
        <f>+AD11+AD143+AD275+AD437+AD449+AD581+AD623+AD635+AD707+AD713</f>
        <v>0</v>
      </c>
      <c r="AE722" s="61">
        <f>+AE11+AE143+AE275+AE437+AE449+AE581+AE623+AE635+AE707+AE713</f>
        <v>0</v>
      </c>
      <c r="AF722" s="61">
        <f>+AF11+AF143+AF275+AF437+AF449+AF581+AF623+AF635+AF707+AF713</f>
        <v>0</v>
      </c>
      <c r="AG722" s="300"/>
      <c r="AH722" s="63"/>
      <c r="AI722" s="63"/>
      <c r="AJ722" s="63"/>
      <c r="AK722" s="63"/>
      <c r="AL722" s="63"/>
      <c r="AM722" s="63"/>
      <c r="AN722" s="63"/>
      <c r="AO722" s="63"/>
      <c r="AP722" s="63"/>
      <c r="AQ722" s="63"/>
      <c r="AR722" s="63"/>
      <c r="AS722" s="63"/>
      <c r="AT722" s="63"/>
      <c r="AU722" s="64"/>
    </row>
    <row r="723" spans="1:47" ht="45" customHeight="1" x14ac:dyDescent="0.25">
      <c r="A723" s="623"/>
      <c r="B723" s="624"/>
      <c r="C723" s="624"/>
      <c r="D723" s="60" t="s">
        <v>63</v>
      </c>
      <c r="E723" s="154">
        <v>0</v>
      </c>
      <c r="F723" s="154">
        <v>0</v>
      </c>
      <c r="G723" s="154">
        <v>0</v>
      </c>
      <c r="H723" s="154">
        <v>0</v>
      </c>
      <c r="I723" s="154">
        <v>0</v>
      </c>
      <c r="J723" s="154">
        <v>0</v>
      </c>
      <c r="K723" s="154">
        <v>0</v>
      </c>
      <c r="L723" s="154">
        <v>0</v>
      </c>
      <c r="M723" s="154">
        <v>0</v>
      </c>
      <c r="N723" s="154"/>
      <c r="O723" s="154"/>
      <c r="P723" s="154"/>
      <c r="Q723" s="154"/>
      <c r="R723" s="154"/>
      <c r="S723" s="301"/>
      <c r="T723" s="301"/>
      <c r="U723" s="301"/>
      <c r="V723" s="301"/>
      <c r="W723" s="301"/>
      <c r="X723" s="301"/>
      <c r="Y723" s="301"/>
      <c r="Z723" s="301"/>
      <c r="AA723" s="301"/>
      <c r="AB723" s="302"/>
      <c r="AC723" s="62"/>
      <c r="AD723" s="62"/>
      <c r="AE723" s="62"/>
      <c r="AF723" s="62"/>
      <c r="AG723" s="300"/>
      <c r="AH723" s="63"/>
      <c r="AI723" s="63"/>
      <c r="AJ723" s="63"/>
      <c r="AK723" s="63"/>
      <c r="AL723" s="63"/>
      <c r="AM723" s="63"/>
      <c r="AN723" s="63"/>
      <c r="AO723" s="63"/>
      <c r="AP723" s="63"/>
      <c r="AQ723" s="63"/>
      <c r="AR723" s="63"/>
      <c r="AS723" s="63"/>
      <c r="AT723" s="63"/>
      <c r="AU723" s="64"/>
    </row>
    <row r="724" spans="1:47" ht="45" customHeight="1" thickBot="1" x14ac:dyDescent="0.3">
      <c r="A724" s="625"/>
      <c r="B724" s="626"/>
      <c r="C724" s="626"/>
      <c r="D724" s="65" t="s">
        <v>62</v>
      </c>
      <c r="E724" s="154">
        <f>+E722+E723</f>
        <v>2520913490</v>
      </c>
      <c r="F724" s="154">
        <f t="shared" ref="F724:AF724" si="54">+F722+F723</f>
        <v>2520913490</v>
      </c>
      <c r="G724" s="154">
        <f t="shared" si="54"/>
        <v>0</v>
      </c>
      <c r="H724" s="154">
        <f t="shared" si="54"/>
        <v>220180000</v>
      </c>
      <c r="I724" s="154">
        <f t="shared" si="54"/>
        <v>162068000</v>
      </c>
      <c r="J724" s="154">
        <f t="shared" si="54"/>
        <v>220180000</v>
      </c>
      <c r="K724" s="154">
        <f t="shared" si="54"/>
        <v>162068000</v>
      </c>
      <c r="L724" s="154" t="e">
        <f t="shared" si="54"/>
        <v>#REF!</v>
      </c>
      <c r="M724" s="154">
        <f t="shared" si="54"/>
        <v>2520913490</v>
      </c>
      <c r="N724" s="154">
        <f t="shared" si="54"/>
        <v>2520913490</v>
      </c>
      <c r="O724" s="154">
        <v>2520913490</v>
      </c>
      <c r="P724" s="154">
        <f t="shared" si="54"/>
        <v>0</v>
      </c>
      <c r="Q724" s="154">
        <f t="shared" si="54"/>
        <v>0</v>
      </c>
      <c r="R724" s="154">
        <f t="shared" si="54"/>
        <v>0</v>
      </c>
      <c r="S724" s="154">
        <f t="shared" si="54"/>
        <v>0</v>
      </c>
      <c r="T724" s="154">
        <f t="shared" si="54"/>
        <v>0</v>
      </c>
      <c r="U724" s="154">
        <f t="shared" si="54"/>
        <v>0</v>
      </c>
      <c r="V724" s="154">
        <f t="shared" si="54"/>
        <v>0</v>
      </c>
      <c r="W724" s="154">
        <f t="shared" si="54"/>
        <v>0</v>
      </c>
      <c r="X724" s="154">
        <f t="shared" si="54"/>
        <v>0</v>
      </c>
      <c r="Y724" s="154">
        <f t="shared" si="54"/>
        <v>0</v>
      </c>
      <c r="Z724" s="154">
        <f t="shared" si="54"/>
        <v>536091143</v>
      </c>
      <c r="AA724" s="154">
        <f t="shared" si="54"/>
        <v>1709433143</v>
      </c>
      <c r="AB724" s="299">
        <v>1752848442</v>
      </c>
      <c r="AC724" s="61">
        <f t="shared" si="54"/>
        <v>0</v>
      </c>
      <c r="AD724" s="61">
        <f t="shared" si="54"/>
        <v>0</v>
      </c>
      <c r="AE724" s="61">
        <f t="shared" si="54"/>
        <v>0</v>
      </c>
      <c r="AF724" s="61">
        <f t="shared" si="54"/>
        <v>0</v>
      </c>
      <c r="AG724" s="303"/>
      <c r="AH724" s="66"/>
      <c r="AI724" s="66"/>
      <c r="AJ724" s="66"/>
      <c r="AK724" s="66"/>
      <c r="AL724" s="66"/>
      <c r="AM724" s="66"/>
      <c r="AN724" s="66"/>
      <c r="AO724" s="66"/>
      <c r="AP724" s="66"/>
      <c r="AQ724" s="66"/>
      <c r="AR724" s="66"/>
      <c r="AS724" s="66"/>
      <c r="AT724" s="66"/>
      <c r="AU724" s="67"/>
    </row>
    <row r="725" spans="1:47" ht="45" customHeight="1" x14ac:dyDescent="0.25">
      <c r="A725" s="47"/>
      <c r="B725" s="47"/>
      <c r="C725" s="47"/>
      <c r="D725" s="47"/>
      <c r="E725" s="155"/>
      <c r="F725" s="155"/>
      <c r="G725" s="155"/>
      <c r="H725" s="155"/>
      <c r="I725" s="155"/>
      <c r="J725" s="155"/>
      <c r="K725" s="155"/>
      <c r="L725" s="155"/>
      <c r="M725" s="156"/>
      <c r="N725" s="157"/>
      <c r="O725" s="156"/>
      <c r="P725" s="156"/>
      <c r="Q725" s="156"/>
      <c r="R725" s="156"/>
      <c r="S725" s="156"/>
      <c r="T725" s="156"/>
      <c r="U725" s="156"/>
      <c r="V725" s="156"/>
      <c r="W725" s="156"/>
      <c r="X725" s="156"/>
      <c r="Y725" s="156"/>
      <c r="Z725" s="156"/>
      <c r="AA725" s="157"/>
      <c r="AB725" s="258"/>
      <c r="AC725" s="48"/>
      <c r="AD725" s="47"/>
      <c r="AE725" s="47"/>
      <c r="AF725" s="242"/>
      <c r="AG725" s="242"/>
      <c r="AH725" s="242"/>
      <c r="AI725" s="242"/>
      <c r="AJ725" s="242"/>
      <c r="AK725" s="242"/>
      <c r="AL725" s="242"/>
      <c r="AM725" s="242"/>
      <c r="AN725" s="242"/>
      <c r="AO725" s="242"/>
      <c r="AP725" s="47"/>
      <c r="AQ725" s="47"/>
      <c r="AR725" s="47"/>
      <c r="AS725" s="47"/>
      <c r="AT725" s="47"/>
    </row>
    <row r="726" spans="1:47" s="8" customFormat="1" ht="15" customHeight="1" x14ac:dyDescent="0.25">
      <c r="B726" s="30" t="s">
        <v>68</v>
      </c>
      <c r="C726"/>
      <c r="D726"/>
      <c r="E726"/>
      <c r="F726"/>
      <c r="G726" s="274"/>
      <c r="H726" s="274"/>
      <c r="I726" s="274"/>
      <c r="J726" s="274"/>
      <c r="K726" s="274"/>
      <c r="L726" s="274"/>
      <c r="M726" s="274"/>
      <c r="N726" s="274"/>
      <c r="O726" s="274"/>
      <c r="P726" s="274"/>
      <c r="Q726" s="15"/>
      <c r="R726" s="15"/>
      <c r="S726" s="15"/>
      <c r="T726" s="15"/>
      <c r="U726" s="15"/>
      <c r="V726" s="12"/>
      <c r="W726" s="12"/>
      <c r="X726" s="12"/>
      <c r="Y726" s="12"/>
      <c r="Z726" s="12"/>
      <c r="AA726" s="12"/>
      <c r="AB726" s="12"/>
      <c r="AC726" s="12"/>
      <c r="AD726" s="12"/>
      <c r="AE726" s="12"/>
      <c r="AF726" s="12"/>
      <c r="AG726" s="12"/>
    </row>
    <row r="727" spans="1:47" s="8" customFormat="1" ht="26.25" customHeight="1" x14ac:dyDescent="0.25">
      <c r="B727" s="273" t="s">
        <v>69</v>
      </c>
      <c r="C727" s="465" t="s">
        <v>70</v>
      </c>
      <c r="D727" s="465"/>
      <c r="E727" s="465"/>
      <c r="F727" s="465"/>
      <c r="G727" s="465"/>
      <c r="H727" s="465"/>
      <c r="I727" s="465"/>
      <c r="J727" s="466" t="s">
        <v>71</v>
      </c>
      <c r="K727" s="466"/>
      <c r="L727" s="466"/>
      <c r="M727" s="466"/>
      <c r="N727" s="466"/>
      <c r="O727" s="466"/>
      <c r="P727" s="467"/>
      <c r="Q727" s="15"/>
      <c r="R727" s="15"/>
      <c r="S727" s="15"/>
      <c r="T727" s="15"/>
      <c r="U727" s="15"/>
      <c r="V727" s="12"/>
      <c r="W727" s="12"/>
      <c r="X727" s="12"/>
      <c r="Y727" s="12"/>
      <c r="Z727" s="12"/>
      <c r="AA727" s="12"/>
      <c r="AB727" s="12"/>
      <c r="AC727" s="12"/>
      <c r="AD727" s="12"/>
      <c r="AE727" s="12"/>
      <c r="AF727" s="12"/>
      <c r="AG727" s="12"/>
    </row>
    <row r="728" spans="1:47" s="8" customFormat="1" x14ac:dyDescent="0.25">
      <c r="A728" s="12"/>
      <c r="B728" s="400">
        <v>12</v>
      </c>
      <c r="C728" s="468" t="s">
        <v>423</v>
      </c>
      <c r="D728" s="468"/>
      <c r="E728" s="468"/>
      <c r="F728" s="468"/>
      <c r="G728" s="468"/>
      <c r="H728" s="468"/>
      <c r="I728" s="468"/>
      <c r="J728" s="469" t="s">
        <v>424</v>
      </c>
      <c r="K728" s="469"/>
      <c r="L728" s="469"/>
      <c r="M728" s="469"/>
      <c r="N728" s="469"/>
      <c r="O728" s="469"/>
      <c r="P728" s="470"/>
      <c r="Q728" s="15"/>
      <c r="R728" s="15"/>
      <c r="S728" s="15"/>
      <c r="T728" s="15"/>
      <c r="U728" s="15"/>
      <c r="V728" s="12"/>
      <c r="W728" s="12"/>
      <c r="X728" s="12"/>
      <c r="Y728" s="12"/>
      <c r="Z728" s="12"/>
      <c r="AA728" s="12"/>
      <c r="AB728" s="12"/>
      <c r="AC728" s="12"/>
      <c r="AD728" s="12"/>
      <c r="AE728" s="12"/>
      <c r="AF728" s="12"/>
      <c r="AG728" s="12"/>
    </row>
    <row r="729" spans="1:47" ht="45" customHeight="1" x14ac:dyDescent="0.25">
      <c r="A729" s="49"/>
      <c r="B729" s="49"/>
      <c r="C729" s="49"/>
      <c r="D729" s="49"/>
      <c r="E729" s="160"/>
      <c r="F729" s="160"/>
      <c r="G729" s="160"/>
      <c r="H729" s="160"/>
      <c r="I729" s="160"/>
      <c r="J729" s="160"/>
      <c r="K729" s="160"/>
      <c r="L729" s="160"/>
      <c r="M729" s="158"/>
      <c r="N729" s="159"/>
      <c r="O729" s="158"/>
      <c r="P729" s="158"/>
      <c r="Q729" s="158"/>
      <c r="R729" s="158"/>
      <c r="S729" s="158"/>
      <c r="T729" s="158"/>
      <c r="U729" s="158"/>
      <c r="V729" s="158"/>
      <c r="W729" s="158"/>
      <c r="X729" s="158"/>
      <c r="Y729" s="158"/>
      <c r="Z729" s="158"/>
      <c r="AA729" s="159"/>
      <c r="AB729" s="242"/>
      <c r="AC729" s="49"/>
      <c r="AD729" s="49"/>
      <c r="AE729" s="49"/>
      <c r="AF729" s="242"/>
      <c r="AG729" s="242"/>
      <c r="AH729" s="242"/>
      <c r="AI729" s="242"/>
      <c r="AJ729" s="242"/>
      <c r="AK729" s="242"/>
      <c r="AL729" s="242"/>
      <c r="AM729" s="242"/>
      <c r="AN729" s="242"/>
      <c r="AO729" s="242"/>
      <c r="AP729" s="49"/>
      <c r="AQ729" s="49"/>
      <c r="AR729" s="49"/>
      <c r="AS729" s="49"/>
      <c r="AT729" s="49"/>
    </row>
    <row r="730" spans="1:47" ht="45" customHeight="1" x14ac:dyDescent="0.25">
      <c r="A730" s="49"/>
      <c r="B730" s="49"/>
      <c r="C730" s="49"/>
      <c r="D730" s="49"/>
      <c r="E730" s="161"/>
      <c r="F730" s="161"/>
      <c r="G730" s="161"/>
      <c r="H730" s="161"/>
      <c r="I730" s="161"/>
      <c r="J730" s="161"/>
      <c r="K730" s="161"/>
      <c r="L730" s="161"/>
      <c r="M730" s="156"/>
      <c r="N730" s="157"/>
      <c r="O730" s="156"/>
      <c r="P730" s="156"/>
      <c r="Q730" s="156"/>
      <c r="R730" s="156"/>
      <c r="S730" s="156"/>
      <c r="T730" s="156"/>
      <c r="U730" s="156"/>
      <c r="V730" s="156"/>
      <c r="W730" s="156"/>
      <c r="X730" s="156"/>
      <c r="Y730" s="156"/>
      <c r="Z730" s="156"/>
      <c r="AA730" s="157"/>
      <c r="AB730" s="258"/>
      <c r="AC730" s="50"/>
      <c r="AD730" s="49"/>
      <c r="AE730" s="49"/>
      <c r="AF730" s="242"/>
      <c r="AG730" s="242"/>
      <c r="AH730" s="242"/>
      <c r="AI730" s="242"/>
      <c r="AJ730" s="242"/>
      <c r="AK730" s="242"/>
      <c r="AL730" s="242"/>
      <c r="AM730" s="242"/>
      <c r="AN730" s="242"/>
      <c r="AO730" s="242"/>
      <c r="AP730" s="49"/>
      <c r="AQ730" s="49"/>
      <c r="AR730" s="49"/>
      <c r="AS730" s="49"/>
      <c r="AT730" s="49"/>
    </row>
    <row r="731" spans="1:47" ht="45" customHeight="1" x14ac:dyDescent="0.25">
      <c r="A731" s="49"/>
      <c r="B731" s="49"/>
      <c r="C731" s="49"/>
      <c r="D731" s="49"/>
      <c r="E731" s="162"/>
      <c r="F731" s="162"/>
      <c r="G731" s="162"/>
      <c r="H731" s="162"/>
      <c r="I731" s="162"/>
      <c r="J731" s="162"/>
      <c r="K731" s="162"/>
      <c r="L731" s="162"/>
      <c r="M731" s="163"/>
      <c r="N731" s="164"/>
      <c r="O731" s="163"/>
      <c r="P731" s="163"/>
      <c r="Q731" s="163"/>
      <c r="R731" s="158"/>
      <c r="S731" s="158"/>
      <c r="T731" s="158"/>
      <c r="U731" s="158"/>
      <c r="V731" s="158"/>
      <c r="W731" s="158"/>
      <c r="X731" s="158"/>
      <c r="Y731" s="158"/>
      <c r="Z731" s="158"/>
      <c r="AA731" s="159"/>
      <c r="AB731" s="242"/>
      <c r="AC731" s="49"/>
      <c r="AD731" s="49"/>
      <c r="AE731" s="49"/>
      <c r="AF731" s="242"/>
      <c r="AG731" s="242"/>
      <c r="AH731" s="242"/>
      <c r="AI731" s="242"/>
      <c r="AJ731" s="242"/>
      <c r="AK731" s="242"/>
      <c r="AL731" s="242"/>
      <c r="AM731" s="242"/>
      <c r="AN731" s="242"/>
      <c r="AO731" s="242"/>
      <c r="AP731" s="49"/>
      <c r="AQ731" s="49"/>
      <c r="AR731" s="49"/>
      <c r="AS731" s="49"/>
      <c r="AT731" s="49"/>
    </row>
    <row r="732" spans="1:47" ht="45" customHeight="1" x14ac:dyDescent="0.25">
      <c r="A732" s="49"/>
      <c r="B732" s="49"/>
      <c r="C732" s="49"/>
      <c r="D732" s="49"/>
      <c r="E732" s="160"/>
      <c r="F732" s="160"/>
      <c r="G732" s="160"/>
      <c r="H732" s="160"/>
      <c r="I732" s="160"/>
      <c r="J732" s="160"/>
      <c r="K732" s="160"/>
      <c r="L732" s="160"/>
      <c r="M732" s="158"/>
      <c r="N732" s="159"/>
      <c r="O732" s="158"/>
      <c r="P732" s="158"/>
      <c r="Q732" s="158"/>
      <c r="R732" s="158"/>
      <c r="S732" s="158"/>
      <c r="T732" s="158"/>
      <c r="U732" s="158"/>
      <c r="V732" s="158"/>
      <c r="W732" s="158"/>
      <c r="X732" s="158"/>
      <c r="Y732" s="158"/>
      <c r="Z732" s="158"/>
      <c r="AA732" s="159"/>
      <c r="AB732" s="242"/>
      <c r="AC732" s="49"/>
      <c r="AD732" s="51"/>
      <c r="AE732" s="49"/>
      <c r="AF732" s="242"/>
      <c r="AG732" s="242"/>
      <c r="AH732" s="242"/>
      <c r="AI732" s="242"/>
      <c r="AJ732" s="242"/>
      <c r="AK732" s="242"/>
      <c r="AL732" s="242"/>
      <c r="AM732" s="242"/>
      <c r="AN732" s="242"/>
      <c r="AO732" s="242"/>
      <c r="AP732" s="49"/>
      <c r="AQ732" s="49"/>
      <c r="AR732" s="49"/>
      <c r="AS732" s="49"/>
      <c r="AT732" s="49"/>
    </row>
    <row r="733" spans="1:47" ht="45" customHeight="1" x14ac:dyDescent="0.25">
      <c r="A733" s="49"/>
      <c r="B733" s="49"/>
      <c r="C733" s="49"/>
      <c r="D733" s="49"/>
      <c r="E733" s="161"/>
      <c r="F733" s="161"/>
      <c r="G733" s="161"/>
      <c r="H733" s="161"/>
      <c r="I733" s="161"/>
      <c r="J733" s="161"/>
      <c r="K733" s="161"/>
      <c r="L733" s="161"/>
      <c r="M733" s="156"/>
      <c r="N733" s="157"/>
      <c r="O733" s="156"/>
      <c r="P733" s="156"/>
      <c r="Q733" s="156"/>
      <c r="R733" s="156"/>
      <c r="S733" s="156"/>
      <c r="T733" s="156"/>
      <c r="U733" s="156"/>
      <c r="V733" s="156"/>
      <c r="W733" s="156"/>
      <c r="X733" s="156"/>
      <c r="Y733" s="156"/>
      <c r="Z733" s="156"/>
      <c r="AA733" s="157"/>
      <c r="AB733" s="258"/>
      <c r="AC733" s="50"/>
      <c r="AD733" s="49"/>
      <c r="AE733" s="49"/>
      <c r="AF733" s="242"/>
      <c r="AG733" s="242"/>
      <c r="AH733" s="242"/>
      <c r="AI733" s="242"/>
      <c r="AJ733" s="242"/>
      <c r="AK733" s="242"/>
      <c r="AL733" s="242"/>
      <c r="AM733" s="242"/>
      <c r="AN733" s="242"/>
      <c r="AO733" s="242"/>
      <c r="AP733" s="49"/>
      <c r="AQ733" s="49"/>
      <c r="AR733" s="49"/>
      <c r="AS733" s="49"/>
      <c r="AT733" s="49"/>
    </row>
    <row r="734" spans="1:47" ht="45" customHeight="1" x14ac:dyDescent="0.25">
      <c r="A734" s="49"/>
      <c r="B734" s="49"/>
      <c r="C734" s="49"/>
      <c r="D734" s="49"/>
      <c r="E734" s="160"/>
      <c r="F734" s="160"/>
      <c r="G734" s="160"/>
      <c r="H734" s="160"/>
      <c r="I734" s="160"/>
      <c r="J734" s="160"/>
      <c r="K734" s="160"/>
      <c r="L734" s="160"/>
      <c r="M734" s="158"/>
      <c r="N734" s="159"/>
      <c r="O734" s="158"/>
      <c r="P734" s="158"/>
      <c r="Q734" s="158"/>
      <c r="R734" s="158"/>
      <c r="S734" s="158"/>
      <c r="T734" s="158"/>
      <c r="U734" s="158"/>
      <c r="V734" s="158"/>
      <c r="W734" s="158"/>
      <c r="X734" s="158"/>
      <c r="Y734" s="158"/>
      <c r="Z734" s="158"/>
      <c r="AA734" s="159"/>
      <c r="AB734" s="242"/>
      <c r="AC734" s="49"/>
      <c r="AD734" s="49"/>
      <c r="AE734" s="49"/>
      <c r="AF734" s="242"/>
      <c r="AG734" s="242"/>
      <c r="AH734" s="242"/>
      <c r="AI734" s="242"/>
      <c r="AJ734" s="242"/>
      <c r="AK734" s="242"/>
      <c r="AL734" s="242"/>
      <c r="AM734" s="242"/>
      <c r="AN734" s="242"/>
      <c r="AO734" s="242"/>
      <c r="AP734" s="49"/>
      <c r="AQ734" s="49"/>
      <c r="AR734" s="49"/>
      <c r="AS734" s="49"/>
      <c r="AT734" s="49"/>
    </row>
    <row r="735" spans="1:47" ht="45" customHeight="1" x14ac:dyDescent="0.25">
      <c r="A735" s="49"/>
      <c r="B735" s="49"/>
      <c r="C735" s="49"/>
      <c r="D735" s="49"/>
      <c r="E735" s="160"/>
      <c r="F735" s="160"/>
      <c r="G735" s="160"/>
      <c r="H735" s="160"/>
      <c r="I735" s="160"/>
      <c r="J735" s="160"/>
      <c r="K735" s="160"/>
      <c r="L735" s="160"/>
      <c r="M735" s="158"/>
      <c r="N735" s="159"/>
      <c r="O735" s="158"/>
      <c r="P735" s="158"/>
      <c r="Q735" s="158"/>
      <c r="R735" s="158"/>
      <c r="S735" s="158"/>
      <c r="T735" s="158"/>
      <c r="U735" s="158"/>
      <c r="V735" s="158"/>
      <c r="W735" s="158"/>
      <c r="X735" s="158"/>
      <c r="Y735" s="158"/>
      <c r="Z735" s="158"/>
      <c r="AA735" s="159"/>
      <c r="AB735" s="242"/>
      <c r="AC735" s="49"/>
      <c r="AD735" s="49"/>
      <c r="AE735" s="49"/>
      <c r="AF735" s="242"/>
      <c r="AG735" s="242"/>
      <c r="AH735" s="242"/>
      <c r="AI735" s="242"/>
      <c r="AJ735" s="242"/>
      <c r="AK735" s="242"/>
      <c r="AL735" s="242"/>
      <c r="AM735" s="242"/>
      <c r="AN735" s="242"/>
      <c r="AO735" s="242"/>
      <c r="AP735" s="49"/>
      <c r="AQ735" s="49"/>
      <c r="AR735" s="49"/>
      <c r="AS735" s="49"/>
      <c r="AT735" s="49"/>
    </row>
    <row r="736" spans="1:47" ht="45" customHeight="1" x14ac:dyDescent="0.25">
      <c r="A736" s="49"/>
      <c r="B736" s="49"/>
      <c r="C736" s="49"/>
      <c r="D736" s="49"/>
      <c r="E736" s="160"/>
      <c r="F736" s="160"/>
      <c r="G736" s="160"/>
      <c r="H736" s="160"/>
      <c r="I736" s="160"/>
      <c r="J736" s="160"/>
      <c r="K736" s="160"/>
      <c r="L736" s="160"/>
      <c r="M736" s="158"/>
      <c r="N736" s="159"/>
      <c r="O736" s="158"/>
      <c r="P736" s="158"/>
      <c r="Q736" s="158"/>
      <c r="R736" s="158"/>
      <c r="S736" s="158"/>
      <c r="T736" s="158"/>
      <c r="U736" s="158"/>
      <c r="V736" s="158"/>
      <c r="W736" s="158"/>
      <c r="X736" s="158"/>
      <c r="Y736" s="158"/>
      <c r="Z736" s="158"/>
      <c r="AA736" s="159"/>
      <c r="AB736" s="242"/>
      <c r="AC736" s="49"/>
      <c r="AD736" s="49"/>
      <c r="AE736" s="49"/>
      <c r="AF736" s="242"/>
      <c r="AG736" s="242"/>
      <c r="AH736" s="242"/>
      <c r="AI736" s="242"/>
      <c r="AJ736" s="242"/>
      <c r="AK736" s="242"/>
      <c r="AL736" s="242"/>
      <c r="AM736" s="242"/>
      <c r="AN736" s="242"/>
      <c r="AO736" s="242"/>
      <c r="AP736" s="49"/>
      <c r="AQ736" s="49"/>
      <c r="AR736" s="49"/>
      <c r="AS736" s="49"/>
      <c r="AT736" s="49"/>
    </row>
    <row r="737" spans="1:46" ht="45" customHeight="1" x14ac:dyDescent="0.25">
      <c r="A737" s="49"/>
      <c r="B737" s="49"/>
      <c r="C737" s="49"/>
      <c r="D737" s="49"/>
      <c r="E737" s="160"/>
      <c r="F737" s="160"/>
      <c r="G737" s="160"/>
      <c r="H737" s="160"/>
      <c r="I737" s="160"/>
      <c r="J737" s="160"/>
      <c r="K737" s="160"/>
      <c r="L737" s="160"/>
      <c r="M737" s="158"/>
      <c r="N737" s="159"/>
      <c r="O737" s="158"/>
      <c r="P737" s="158"/>
      <c r="Q737" s="158"/>
      <c r="R737" s="158"/>
      <c r="S737" s="158"/>
      <c r="T737" s="158"/>
      <c r="U737" s="158"/>
      <c r="V737" s="158"/>
      <c r="W737" s="158"/>
      <c r="X737" s="158"/>
      <c r="Y737" s="158"/>
      <c r="Z737" s="158"/>
      <c r="AA737" s="159"/>
      <c r="AB737" s="242"/>
      <c r="AC737" s="49"/>
      <c r="AD737" s="49"/>
      <c r="AE737" s="49"/>
      <c r="AF737" s="242"/>
      <c r="AG737" s="242"/>
      <c r="AH737" s="242"/>
      <c r="AI737" s="242"/>
      <c r="AJ737" s="242"/>
      <c r="AK737" s="242"/>
      <c r="AL737" s="242"/>
      <c r="AM737" s="242"/>
      <c r="AN737" s="242"/>
      <c r="AO737" s="242"/>
      <c r="AP737" s="49"/>
      <c r="AQ737" s="49"/>
      <c r="AR737" s="49"/>
      <c r="AS737" s="49"/>
      <c r="AT737" s="49"/>
    </row>
    <row r="738" spans="1:46" ht="45" customHeight="1" x14ac:dyDescent="0.25">
      <c r="A738" s="49"/>
      <c r="B738" s="49"/>
      <c r="C738" s="49"/>
      <c r="D738" s="49"/>
      <c r="E738" s="160"/>
      <c r="F738" s="160"/>
      <c r="G738" s="160"/>
      <c r="H738" s="160"/>
      <c r="I738" s="160"/>
      <c r="J738" s="160"/>
      <c r="K738" s="160"/>
      <c r="L738" s="160"/>
      <c r="M738" s="158"/>
      <c r="N738" s="159"/>
      <c r="O738" s="158"/>
      <c r="P738" s="158"/>
      <c r="Q738" s="158"/>
      <c r="R738" s="158"/>
      <c r="S738" s="158"/>
      <c r="T738" s="158"/>
      <c r="U738" s="158"/>
      <c r="V738" s="158"/>
      <c r="W738" s="158"/>
      <c r="X738" s="158"/>
      <c r="Y738" s="158"/>
      <c r="Z738" s="158"/>
      <c r="AA738" s="159"/>
      <c r="AB738" s="242"/>
      <c r="AC738" s="49"/>
      <c r="AD738" s="49"/>
      <c r="AE738" s="49"/>
      <c r="AF738" s="242"/>
      <c r="AG738" s="242"/>
      <c r="AH738" s="242"/>
      <c r="AI738" s="242"/>
      <c r="AJ738" s="242"/>
      <c r="AK738" s="242"/>
      <c r="AL738" s="242"/>
      <c r="AM738" s="242"/>
      <c r="AN738" s="242"/>
      <c r="AO738" s="242"/>
      <c r="AP738" s="49"/>
      <c r="AQ738" s="49"/>
      <c r="AR738" s="49"/>
      <c r="AS738" s="49"/>
      <c r="AT738" s="49"/>
    </row>
    <row r="739" spans="1:46" ht="45" customHeight="1" x14ac:dyDescent="0.25">
      <c r="A739" s="49"/>
      <c r="B739" s="49"/>
      <c r="C739" s="49"/>
      <c r="D739" s="49"/>
      <c r="E739" s="160"/>
      <c r="F739" s="160"/>
      <c r="G739" s="160"/>
      <c r="H739" s="160"/>
      <c r="I739" s="160"/>
      <c r="J739" s="160"/>
      <c r="K739" s="160"/>
      <c r="L739" s="160"/>
      <c r="M739" s="158"/>
      <c r="N739" s="159"/>
      <c r="O739" s="158"/>
      <c r="P739" s="158"/>
      <c r="Q739" s="158"/>
      <c r="R739" s="158"/>
      <c r="S739" s="158"/>
      <c r="T739" s="158"/>
      <c r="U739" s="158"/>
      <c r="V739" s="158"/>
      <c r="W739" s="158"/>
      <c r="X739" s="158"/>
      <c r="Y739" s="158"/>
      <c r="Z739" s="158"/>
      <c r="AA739" s="159"/>
      <c r="AB739" s="242"/>
      <c r="AC739" s="49"/>
      <c r="AD739" s="49"/>
      <c r="AE739" s="49"/>
      <c r="AF739" s="242"/>
      <c r="AG739" s="242"/>
      <c r="AH739" s="242"/>
      <c r="AI739" s="242"/>
      <c r="AJ739" s="242"/>
      <c r="AK739" s="242"/>
      <c r="AL739" s="242"/>
      <c r="AM739" s="242"/>
      <c r="AN739" s="242"/>
      <c r="AO739" s="242"/>
      <c r="AP739" s="49"/>
      <c r="AQ739" s="49"/>
      <c r="AR739" s="49"/>
      <c r="AS739" s="49"/>
      <c r="AT739" s="49"/>
    </row>
    <row r="740" spans="1:46" ht="45" customHeight="1" x14ac:dyDescent="0.25">
      <c r="A740" s="49"/>
      <c r="B740" s="49"/>
      <c r="C740" s="49"/>
      <c r="D740" s="49"/>
      <c r="E740" s="160"/>
      <c r="F740" s="160"/>
      <c r="G740" s="160"/>
      <c r="H740" s="160"/>
      <c r="I740" s="160"/>
      <c r="J740" s="160"/>
      <c r="K740" s="160"/>
      <c r="L740" s="160"/>
      <c r="M740" s="158"/>
      <c r="N740" s="159"/>
      <c r="O740" s="158"/>
      <c r="P740" s="158"/>
      <c r="Q740" s="158"/>
      <c r="R740" s="158"/>
      <c r="S740" s="158"/>
      <c r="T740" s="158"/>
      <c r="U740" s="158"/>
      <c r="V740" s="158"/>
      <c r="W740" s="158"/>
      <c r="X740" s="158"/>
      <c r="Y740" s="158"/>
      <c r="Z740" s="158"/>
      <c r="AA740" s="159"/>
      <c r="AB740" s="242"/>
      <c r="AC740" s="49"/>
      <c r="AD740" s="49"/>
      <c r="AE740" s="49"/>
      <c r="AF740" s="242"/>
      <c r="AG740" s="242"/>
      <c r="AH740" s="242"/>
      <c r="AI740" s="242"/>
      <c r="AJ740" s="242"/>
      <c r="AK740" s="242"/>
      <c r="AL740" s="242"/>
      <c r="AM740" s="242"/>
      <c r="AN740" s="242"/>
      <c r="AO740" s="242"/>
      <c r="AP740" s="49"/>
      <c r="AQ740" s="49"/>
      <c r="AR740" s="49"/>
      <c r="AS740" s="49"/>
      <c r="AT740" s="49"/>
    </row>
    <row r="741" spans="1:46" ht="45" customHeight="1" x14ac:dyDescent="0.25">
      <c r="R741" s="158"/>
      <c r="S741" s="158"/>
      <c r="T741" s="158"/>
      <c r="U741" s="158"/>
      <c r="V741" s="158"/>
      <c r="W741" s="158"/>
      <c r="X741" s="158"/>
      <c r="Y741" s="158"/>
      <c r="Z741" s="158"/>
      <c r="AA741" s="159"/>
      <c r="AB741" s="242"/>
      <c r="AC741" s="49"/>
      <c r="AD741" s="49"/>
    </row>
    <row r="742" spans="1:46" ht="45" customHeight="1" x14ac:dyDescent="0.25">
      <c r="R742" s="158"/>
      <c r="S742" s="158"/>
      <c r="T742" s="158"/>
      <c r="U742" s="158"/>
      <c r="V742" s="158"/>
      <c r="W742" s="158"/>
      <c r="X742" s="158"/>
      <c r="Y742" s="158"/>
      <c r="Z742" s="158"/>
      <c r="AA742" s="159"/>
      <c r="AB742" s="242"/>
      <c r="AC742" s="49"/>
      <c r="AD742" s="49"/>
    </row>
    <row r="743" spans="1:46" ht="45" customHeight="1" x14ac:dyDescent="0.25">
      <c r="R743" s="158"/>
      <c r="S743" s="158"/>
      <c r="T743" s="158"/>
      <c r="U743" s="158"/>
      <c r="V743" s="158"/>
      <c r="W743" s="158"/>
      <c r="X743" s="158"/>
      <c r="Y743" s="158"/>
      <c r="Z743" s="158"/>
      <c r="AA743" s="159"/>
      <c r="AB743" s="242"/>
      <c r="AC743" s="49"/>
      <c r="AD743" s="49"/>
    </row>
    <row r="744" spans="1:46" ht="45" customHeight="1" x14ac:dyDescent="0.25">
      <c r="R744" s="158"/>
      <c r="S744" s="158"/>
      <c r="T744" s="158"/>
      <c r="U744" s="158"/>
      <c r="V744" s="158"/>
      <c r="W744" s="158"/>
      <c r="X744" s="158"/>
      <c r="Y744" s="158"/>
      <c r="Z744" s="158"/>
      <c r="AA744" s="159"/>
      <c r="AB744" s="242"/>
      <c r="AC744" s="49"/>
      <c r="AD744" s="49"/>
    </row>
    <row r="745" spans="1:46" ht="45" customHeight="1" x14ac:dyDescent="0.25">
      <c r="R745" s="158"/>
      <c r="S745" s="158"/>
      <c r="T745" s="158"/>
      <c r="U745" s="158"/>
      <c r="V745" s="158"/>
      <c r="W745" s="158"/>
      <c r="X745" s="158"/>
      <c r="Y745" s="158"/>
      <c r="Z745" s="158"/>
      <c r="AA745" s="159"/>
      <c r="AB745" s="242"/>
      <c r="AC745" s="49"/>
      <c r="AD745" s="49"/>
    </row>
    <row r="746" spans="1:46" ht="45" customHeight="1" x14ac:dyDescent="0.25">
      <c r="R746" s="158"/>
      <c r="S746" s="158"/>
      <c r="T746" s="158"/>
      <c r="U746" s="158"/>
      <c r="V746" s="158"/>
      <c r="W746" s="158"/>
      <c r="X746" s="158"/>
      <c r="Y746" s="158"/>
      <c r="Z746" s="158"/>
      <c r="AA746" s="159"/>
      <c r="AB746" s="242"/>
      <c r="AC746" s="49"/>
      <c r="AD746" s="49"/>
    </row>
    <row r="747" spans="1:46" ht="45" customHeight="1" x14ac:dyDescent="0.25">
      <c r="R747" s="158"/>
      <c r="S747" s="158"/>
      <c r="T747" s="158"/>
      <c r="U747" s="158"/>
      <c r="V747" s="158"/>
      <c r="W747" s="158"/>
      <c r="X747" s="158"/>
      <c r="Y747" s="158"/>
      <c r="Z747" s="158"/>
      <c r="AA747" s="159"/>
      <c r="AB747" s="242"/>
      <c r="AC747" s="49"/>
      <c r="AD747" s="49"/>
    </row>
    <row r="748" spans="1:46" ht="45" customHeight="1" x14ac:dyDescent="0.25">
      <c r="R748" s="158"/>
      <c r="S748" s="158"/>
      <c r="T748" s="158"/>
      <c r="U748" s="158"/>
      <c r="V748" s="158"/>
      <c r="W748" s="158"/>
      <c r="X748" s="158"/>
      <c r="Y748" s="158"/>
      <c r="Z748" s="158"/>
      <c r="AA748" s="159"/>
      <c r="AB748" s="242"/>
      <c r="AC748" s="49"/>
      <c r="AD748" s="49"/>
    </row>
    <row r="749" spans="1:46" ht="45" customHeight="1" x14ac:dyDescent="0.25">
      <c r="R749" s="158"/>
      <c r="S749" s="158"/>
      <c r="T749" s="158"/>
      <c r="U749" s="158"/>
      <c r="V749" s="158"/>
      <c r="W749" s="158"/>
      <c r="X749" s="158"/>
      <c r="Y749" s="158"/>
      <c r="Z749" s="158"/>
      <c r="AA749" s="159"/>
      <c r="AB749" s="242"/>
      <c r="AC749" s="49"/>
      <c r="AD749" s="49"/>
    </row>
    <row r="750" spans="1:46" ht="45" customHeight="1" x14ac:dyDescent="0.25">
      <c r="R750" s="158"/>
      <c r="S750" s="158"/>
      <c r="T750" s="158"/>
      <c r="U750" s="158"/>
      <c r="V750" s="158"/>
      <c r="W750" s="158"/>
      <c r="X750" s="158"/>
      <c r="Y750" s="158"/>
      <c r="Z750" s="158"/>
      <c r="AA750" s="159"/>
      <c r="AB750" s="242"/>
      <c r="AC750" s="49"/>
      <c r="AD750" s="49"/>
    </row>
    <row r="751" spans="1:46" ht="45" customHeight="1" x14ac:dyDescent="0.25">
      <c r="R751" s="158"/>
      <c r="S751" s="158"/>
      <c r="T751" s="158"/>
      <c r="U751" s="158"/>
      <c r="V751" s="158"/>
      <c r="W751" s="158"/>
      <c r="X751" s="158"/>
      <c r="Y751" s="158"/>
      <c r="Z751" s="158"/>
      <c r="AA751" s="159"/>
      <c r="AB751" s="242"/>
      <c r="AC751" s="49"/>
      <c r="AD751" s="49"/>
    </row>
    <row r="752" spans="1:46" ht="45" customHeight="1" x14ac:dyDescent="0.25">
      <c r="R752" s="158"/>
      <c r="S752" s="158"/>
      <c r="T752" s="158"/>
      <c r="U752" s="158"/>
      <c r="V752" s="158"/>
      <c r="W752" s="158"/>
      <c r="X752" s="158"/>
      <c r="Y752" s="158"/>
      <c r="Z752" s="158"/>
      <c r="AA752" s="159"/>
      <c r="AB752" s="242"/>
      <c r="AC752" s="49"/>
      <c r="AD752" s="49"/>
    </row>
    <row r="753" spans="18:30" ht="45" customHeight="1" x14ac:dyDescent="0.25">
      <c r="R753" s="158"/>
      <c r="S753" s="158"/>
      <c r="T753" s="158"/>
      <c r="U753" s="158"/>
      <c r="V753" s="158"/>
      <c r="W753" s="158"/>
      <c r="X753" s="158"/>
      <c r="Y753" s="158"/>
      <c r="Z753" s="158"/>
      <c r="AA753" s="159"/>
      <c r="AB753" s="242"/>
      <c r="AC753" s="49"/>
      <c r="AD753" s="49"/>
    </row>
    <row r="754" spans="18:30" ht="45" customHeight="1" x14ac:dyDescent="0.25">
      <c r="R754" s="158"/>
      <c r="S754" s="158"/>
      <c r="T754" s="158"/>
      <c r="U754" s="158"/>
      <c r="V754" s="158"/>
      <c r="W754" s="158"/>
      <c r="X754" s="158"/>
      <c r="Y754" s="158"/>
      <c r="Z754" s="158"/>
      <c r="AA754" s="159"/>
      <c r="AB754" s="242"/>
      <c r="AC754" s="49"/>
      <c r="AD754" s="49"/>
    </row>
    <row r="755" spans="18:30" ht="45" customHeight="1" x14ac:dyDescent="0.25">
      <c r="R755" s="158"/>
      <c r="S755" s="158"/>
      <c r="T755" s="158"/>
      <c r="U755" s="158"/>
      <c r="V755" s="158"/>
      <c r="W755" s="158"/>
      <c r="X755" s="158"/>
      <c r="Y755" s="158"/>
      <c r="Z755" s="158"/>
      <c r="AA755" s="159"/>
      <c r="AB755" s="242"/>
      <c r="AC755" s="49"/>
      <c r="AD755" s="49"/>
    </row>
    <row r="756" spans="18:30" ht="45" customHeight="1" x14ac:dyDescent="0.25">
      <c r="R756" s="158"/>
      <c r="S756" s="158"/>
      <c r="T756" s="158"/>
      <c r="U756" s="158"/>
      <c r="V756" s="158"/>
      <c r="W756" s="158"/>
      <c r="X756" s="158"/>
      <c r="Y756" s="158"/>
      <c r="Z756" s="158"/>
      <c r="AA756" s="159"/>
      <c r="AB756" s="242"/>
      <c r="AC756" s="49"/>
      <c r="AD756" s="49"/>
    </row>
    <row r="757" spans="18:30" ht="45" customHeight="1" x14ac:dyDescent="0.25">
      <c r="R757" s="158"/>
      <c r="S757" s="158"/>
      <c r="T757" s="158"/>
      <c r="U757" s="158"/>
      <c r="V757" s="158"/>
      <c r="W757" s="158"/>
      <c r="X757" s="158"/>
      <c r="Y757" s="158"/>
      <c r="Z757" s="158"/>
      <c r="AA757" s="159"/>
      <c r="AB757" s="242"/>
      <c r="AC757" s="49"/>
      <c r="AD757" s="49"/>
    </row>
    <row r="758" spans="18:30" ht="45" customHeight="1" x14ac:dyDescent="0.25">
      <c r="R758" s="158"/>
      <c r="S758" s="158"/>
      <c r="T758" s="158"/>
      <c r="U758" s="158"/>
      <c r="V758" s="158"/>
      <c r="W758" s="158"/>
      <c r="X758" s="158"/>
      <c r="Y758" s="158"/>
      <c r="Z758" s="158"/>
      <c r="AA758" s="159"/>
      <c r="AB758" s="242"/>
      <c r="AC758" s="49"/>
      <c r="AD758" s="49"/>
    </row>
    <row r="759" spans="18:30" ht="45" customHeight="1" x14ac:dyDescent="0.25">
      <c r="R759" s="158"/>
      <c r="S759" s="158"/>
      <c r="T759" s="158"/>
      <c r="U759" s="158"/>
      <c r="V759" s="158"/>
      <c r="W759" s="158"/>
      <c r="X759" s="158"/>
      <c r="Y759" s="158"/>
      <c r="Z759" s="158"/>
      <c r="AA759" s="159"/>
      <c r="AB759" s="242"/>
      <c r="AC759" s="49"/>
      <c r="AD759" s="49"/>
    </row>
    <row r="760" spans="18:30" ht="45" customHeight="1" x14ac:dyDescent="0.25">
      <c r="R760" s="158"/>
      <c r="S760" s="158"/>
      <c r="T760" s="158"/>
      <c r="U760" s="158"/>
      <c r="V760" s="158"/>
      <c r="W760" s="158"/>
      <c r="X760" s="158"/>
      <c r="Y760" s="158"/>
      <c r="Z760" s="158"/>
      <c r="AA760" s="159"/>
      <c r="AB760" s="242"/>
      <c r="AC760" s="49"/>
      <c r="AD760" s="49"/>
    </row>
    <row r="761" spans="18:30" ht="45" customHeight="1" x14ac:dyDescent="0.25">
      <c r="R761" s="158"/>
      <c r="S761" s="158"/>
      <c r="T761" s="158"/>
      <c r="U761" s="158"/>
      <c r="V761" s="158"/>
      <c r="W761" s="158"/>
      <c r="X761" s="158"/>
      <c r="Y761" s="158"/>
      <c r="Z761" s="158"/>
      <c r="AA761" s="159"/>
      <c r="AB761" s="242"/>
      <c r="AC761" s="49"/>
      <c r="AD761" s="49"/>
    </row>
    <row r="762" spans="18:30" ht="45" customHeight="1" x14ac:dyDescent="0.25">
      <c r="R762" s="158"/>
      <c r="S762" s="158"/>
      <c r="T762" s="158"/>
      <c r="U762" s="158"/>
      <c r="V762" s="158"/>
      <c r="W762" s="158"/>
      <c r="X762" s="158"/>
      <c r="Y762" s="158"/>
      <c r="Z762" s="158"/>
      <c r="AA762" s="159"/>
      <c r="AB762" s="242"/>
      <c r="AC762" s="49"/>
      <c r="AD762" s="49"/>
    </row>
    <row r="763" spans="18:30" ht="45" customHeight="1" x14ac:dyDescent="0.25">
      <c r="R763" s="158"/>
      <c r="S763" s="158"/>
      <c r="T763" s="158"/>
      <c r="U763" s="158"/>
      <c r="V763" s="158"/>
      <c r="W763" s="158"/>
      <c r="X763" s="158"/>
      <c r="Y763" s="158"/>
      <c r="Z763" s="158"/>
      <c r="AA763" s="159"/>
      <c r="AB763" s="242"/>
      <c r="AC763" s="49"/>
      <c r="AD763" s="49"/>
    </row>
    <row r="764" spans="18:30" ht="45" customHeight="1" x14ac:dyDescent="0.25">
      <c r="R764" s="158"/>
      <c r="S764" s="158"/>
      <c r="T764" s="158"/>
      <c r="U764" s="158"/>
      <c r="V764" s="158"/>
      <c r="W764" s="158"/>
      <c r="X764" s="158"/>
      <c r="Y764" s="158"/>
      <c r="Z764" s="158"/>
      <c r="AA764" s="159"/>
      <c r="AB764" s="242"/>
      <c r="AC764" s="49"/>
      <c r="AD764" s="49"/>
    </row>
    <row r="765" spans="18:30" ht="45" customHeight="1" x14ac:dyDescent="0.25">
      <c r="R765" s="158"/>
      <c r="S765" s="158"/>
      <c r="T765" s="158"/>
      <c r="U765" s="158"/>
      <c r="V765" s="158"/>
      <c r="W765" s="158"/>
      <c r="X765" s="158"/>
      <c r="Y765" s="158"/>
      <c r="Z765" s="158"/>
      <c r="AA765" s="159"/>
      <c r="AB765" s="242"/>
      <c r="AC765" s="49"/>
      <c r="AD765" s="49"/>
    </row>
    <row r="766" spans="18:30" ht="45" customHeight="1" x14ac:dyDescent="0.25">
      <c r="R766" s="158"/>
      <c r="S766" s="158"/>
      <c r="T766" s="158"/>
      <c r="U766" s="158"/>
      <c r="V766" s="158"/>
      <c r="W766" s="158"/>
      <c r="X766" s="158"/>
      <c r="Y766" s="158"/>
      <c r="Z766" s="158"/>
      <c r="AA766" s="159"/>
      <c r="AB766" s="242"/>
      <c r="AC766" s="49"/>
      <c r="AD766" s="49"/>
    </row>
    <row r="767" spans="18:30" ht="45" customHeight="1" x14ac:dyDescent="0.25">
      <c r="R767" s="158"/>
      <c r="S767" s="158"/>
      <c r="T767" s="158"/>
      <c r="U767" s="158"/>
      <c r="V767" s="158"/>
      <c r="W767" s="158"/>
      <c r="X767" s="158"/>
      <c r="Y767" s="158"/>
      <c r="Z767" s="158"/>
      <c r="AA767" s="159"/>
      <c r="AB767" s="242"/>
      <c r="AC767" s="49"/>
      <c r="AD767" s="49"/>
    </row>
    <row r="768" spans="18:30" ht="45" customHeight="1" x14ac:dyDescent="0.25">
      <c r="R768" s="158"/>
      <c r="S768" s="158"/>
      <c r="T768" s="158"/>
      <c r="U768" s="158"/>
      <c r="V768" s="158"/>
      <c r="W768" s="158"/>
      <c r="X768" s="158"/>
      <c r="Y768" s="158"/>
      <c r="Z768" s="158"/>
      <c r="AA768" s="159"/>
      <c r="AB768" s="242"/>
      <c r="AC768" s="49"/>
      <c r="AD768" s="49"/>
    </row>
    <row r="769" spans="18:30" ht="45" customHeight="1" x14ac:dyDescent="0.25">
      <c r="R769" s="158"/>
      <c r="S769" s="158"/>
      <c r="T769" s="158"/>
      <c r="U769" s="158"/>
      <c r="V769" s="158"/>
      <c r="W769" s="158"/>
      <c r="X769" s="158"/>
      <c r="Y769" s="158"/>
      <c r="Z769" s="158"/>
      <c r="AA769" s="159"/>
      <c r="AB769" s="242"/>
      <c r="AC769" s="49"/>
      <c r="AD769" s="49"/>
    </row>
    <row r="770" spans="18:30" ht="45" customHeight="1" x14ac:dyDescent="0.25">
      <c r="R770" s="158"/>
      <c r="S770" s="158"/>
      <c r="T770" s="158"/>
      <c r="U770" s="158"/>
      <c r="V770" s="158"/>
      <c r="W770" s="158"/>
      <c r="X770" s="158"/>
      <c r="Y770" s="158"/>
      <c r="Z770" s="158"/>
      <c r="AA770" s="159"/>
      <c r="AB770" s="242"/>
      <c r="AC770" s="49"/>
      <c r="AD770" s="49"/>
    </row>
    <row r="771" spans="18:30" ht="45" customHeight="1" x14ac:dyDescent="0.25">
      <c r="R771" s="158"/>
      <c r="S771" s="158"/>
      <c r="T771" s="158"/>
      <c r="U771" s="158"/>
      <c r="V771" s="158"/>
      <c r="W771" s="158"/>
      <c r="X771" s="158"/>
      <c r="Y771" s="158"/>
      <c r="Z771" s="158"/>
      <c r="AA771" s="159"/>
      <c r="AB771" s="242"/>
      <c r="AC771" s="49"/>
      <c r="AD771" s="49"/>
    </row>
    <row r="772" spans="18:30" ht="45" customHeight="1" x14ac:dyDescent="0.25">
      <c r="R772" s="158"/>
      <c r="S772" s="158"/>
      <c r="T772" s="158"/>
      <c r="U772" s="158"/>
      <c r="V772" s="158"/>
      <c r="W772" s="158"/>
      <c r="X772" s="158"/>
      <c r="Y772" s="158"/>
      <c r="Z772" s="158"/>
      <c r="AA772" s="159"/>
      <c r="AB772" s="242"/>
      <c r="AC772" s="49"/>
      <c r="AD772" s="49"/>
    </row>
    <row r="773" spans="18:30" ht="45" customHeight="1" x14ac:dyDescent="0.25">
      <c r="R773" s="158"/>
      <c r="S773" s="158"/>
      <c r="T773" s="158"/>
      <c r="U773" s="158"/>
      <c r="V773" s="158"/>
      <c r="W773" s="158"/>
      <c r="X773" s="158"/>
      <c r="Y773" s="158"/>
      <c r="Z773" s="158"/>
      <c r="AA773" s="159"/>
      <c r="AB773" s="242"/>
      <c r="AC773" s="49"/>
      <c r="AD773" s="49"/>
    </row>
    <row r="774" spans="18:30" ht="45" customHeight="1" x14ac:dyDescent="0.25">
      <c r="R774" s="158"/>
      <c r="S774" s="158"/>
      <c r="T774" s="158"/>
      <c r="U774" s="158"/>
      <c r="V774" s="158"/>
      <c r="W774" s="158"/>
      <c r="X774" s="158"/>
      <c r="Y774" s="158"/>
      <c r="Z774" s="158"/>
      <c r="AA774" s="159"/>
      <c r="AB774" s="242"/>
      <c r="AC774" s="49"/>
      <c r="AD774" s="49"/>
    </row>
    <row r="775" spans="18:30" ht="45" customHeight="1" x14ac:dyDescent="0.25">
      <c r="R775" s="158"/>
      <c r="S775" s="158"/>
      <c r="T775" s="158"/>
      <c r="U775" s="158"/>
      <c r="V775" s="158"/>
      <c r="W775" s="158"/>
      <c r="X775" s="158"/>
      <c r="Y775" s="158"/>
      <c r="Z775" s="158"/>
      <c r="AA775" s="159"/>
      <c r="AB775" s="242"/>
      <c r="AC775" s="49"/>
      <c r="AD775" s="49"/>
    </row>
    <row r="776" spans="18:30" ht="45" customHeight="1" x14ac:dyDescent="0.25">
      <c r="R776" s="158"/>
      <c r="S776" s="158"/>
      <c r="T776" s="158"/>
      <c r="U776" s="158"/>
      <c r="V776" s="158"/>
      <c r="W776" s="158"/>
      <c r="X776" s="158"/>
      <c r="Y776" s="158"/>
      <c r="Z776" s="158"/>
      <c r="AA776" s="159"/>
      <c r="AB776" s="242"/>
      <c r="AC776" s="49"/>
      <c r="AD776" s="49"/>
    </row>
    <row r="777" spans="18:30" ht="45" customHeight="1" x14ac:dyDescent="0.25">
      <c r="R777" s="158"/>
      <c r="S777" s="158"/>
      <c r="T777" s="158"/>
      <c r="U777" s="158"/>
      <c r="V777" s="158"/>
      <c r="W777" s="158"/>
      <c r="X777" s="158"/>
      <c r="Y777" s="158"/>
      <c r="Z777" s="158"/>
      <c r="AA777" s="159"/>
      <c r="AB777" s="242"/>
      <c r="AC777" s="49"/>
      <c r="AD777" s="49"/>
    </row>
    <row r="778" spans="18:30" ht="45" customHeight="1" x14ac:dyDescent="0.25">
      <c r="R778" s="158"/>
      <c r="S778" s="158"/>
      <c r="T778" s="158"/>
      <c r="U778" s="158"/>
      <c r="V778" s="158"/>
      <c r="W778" s="158"/>
      <c r="X778" s="158"/>
      <c r="Y778" s="158"/>
      <c r="Z778" s="158"/>
      <c r="AA778" s="159"/>
      <c r="AB778" s="242"/>
      <c r="AC778" s="49"/>
      <c r="AD778" s="49"/>
    </row>
    <row r="779" spans="18:30" ht="45" customHeight="1" x14ac:dyDescent="0.25">
      <c r="R779" s="158"/>
      <c r="S779" s="158"/>
      <c r="T779" s="158"/>
      <c r="U779" s="158"/>
      <c r="V779" s="158"/>
      <c r="W779" s="158"/>
      <c r="X779" s="158"/>
      <c r="Y779" s="158"/>
      <c r="Z779" s="158"/>
      <c r="AA779" s="159"/>
      <c r="AB779" s="242"/>
      <c r="AC779" s="49"/>
      <c r="AD779" s="49"/>
    </row>
    <row r="780" spans="18:30" ht="45" customHeight="1" x14ac:dyDescent="0.25">
      <c r="R780" s="158"/>
      <c r="S780" s="158"/>
      <c r="T780" s="158"/>
      <c r="U780" s="158"/>
      <c r="V780" s="158"/>
      <c r="W780" s="158"/>
      <c r="X780" s="158"/>
      <c r="Y780" s="158"/>
      <c r="Z780" s="158"/>
      <c r="AA780" s="159"/>
      <c r="AB780" s="242"/>
      <c r="AC780" s="49"/>
      <c r="AD780" s="49"/>
    </row>
    <row r="781" spans="18:30" ht="45" customHeight="1" x14ac:dyDescent="0.25">
      <c r="R781" s="158"/>
      <c r="S781" s="158"/>
      <c r="T781" s="158"/>
      <c r="U781" s="158"/>
      <c r="V781" s="158"/>
      <c r="W781" s="158"/>
      <c r="X781" s="158"/>
      <c r="Y781" s="158"/>
      <c r="Z781" s="158"/>
      <c r="AA781" s="159"/>
      <c r="AB781" s="242"/>
      <c r="AC781" s="49"/>
      <c r="AD781" s="49"/>
    </row>
    <row r="782" spans="18:30" ht="45" customHeight="1" x14ac:dyDescent="0.25">
      <c r="R782" s="158"/>
      <c r="S782" s="158"/>
      <c r="T782" s="158"/>
      <c r="U782" s="158"/>
      <c r="V782" s="158"/>
      <c r="W782" s="158"/>
      <c r="X782" s="158"/>
      <c r="Y782" s="158"/>
      <c r="Z782" s="158"/>
      <c r="AA782" s="159"/>
      <c r="AB782" s="242"/>
      <c r="AC782" s="49"/>
      <c r="AD782" s="49"/>
    </row>
    <row r="783" spans="18:30" ht="45" customHeight="1" x14ac:dyDescent="0.25">
      <c r="R783" s="158"/>
      <c r="S783" s="158"/>
      <c r="T783" s="158"/>
      <c r="U783" s="158"/>
      <c r="V783" s="158"/>
      <c r="W783" s="158"/>
      <c r="X783" s="158"/>
      <c r="Y783" s="158"/>
      <c r="Z783" s="158"/>
      <c r="AA783" s="159"/>
      <c r="AB783" s="242"/>
      <c r="AC783" s="49"/>
      <c r="AD783" s="49"/>
    </row>
    <row r="784" spans="18:30" ht="45" customHeight="1" x14ac:dyDescent="0.25">
      <c r="R784" s="158"/>
      <c r="S784" s="158"/>
      <c r="T784" s="158"/>
      <c r="U784" s="158"/>
      <c r="V784" s="158"/>
      <c r="W784" s="158"/>
      <c r="X784" s="158"/>
      <c r="Y784" s="158"/>
      <c r="Z784" s="158"/>
      <c r="AA784" s="159"/>
      <c r="AB784" s="242"/>
      <c r="AC784" s="49"/>
      <c r="AD784" s="49"/>
    </row>
    <row r="785" spans="18:30" ht="45" customHeight="1" x14ac:dyDescent="0.25">
      <c r="R785" s="158"/>
      <c r="S785" s="158"/>
      <c r="T785" s="158"/>
      <c r="U785" s="158"/>
      <c r="V785" s="158"/>
      <c r="W785" s="158"/>
      <c r="X785" s="158"/>
      <c r="Y785" s="158"/>
      <c r="Z785" s="158"/>
      <c r="AA785" s="159"/>
      <c r="AB785" s="242"/>
      <c r="AC785" s="49"/>
      <c r="AD785" s="49"/>
    </row>
    <row r="786" spans="18:30" ht="45" customHeight="1" x14ac:dyDescent="0.25">
      <c r="R786" s="158"/>
      <c r="S786" s="158"/>
      <c r="T786" s="158"/>
      <c r="U786" s="158"/>
      <c r="V786" s="158"/>
      <c r="W786" s="158"/>
      <c r="X786" s="158"/>
      <c r="Y786" s="158"/>
      <c r="Z786" s="158"/>
      <c r="AA786" s="159"/>
      <c r="AB786" s="242"/>
      <c r="AC786" s="49"/>
      <c r="AD786" s="49"/>
    </row>
    <row r="787" spans="18:30" ht="45" customHeight="1" x14ac:dyDescent="0.25">
      <c r="R787" s="158"/>
      <c r="S787" s="158"/>
      <c r="T787" s="158"/>
      <c r="U787" s="158"/>
      <c r="V787" s="158"/>
      <c r="W787" s="158"/>
      <c r="X787" s="158"/>
      <c r="Y787" s="158"/>
      <c r="Z787" s="158"/>
      <c r="AA787" s="159"/>
      <c r="AB787" s="242"/>
      <c r="AC787" s="49"/>
      <c r="AD787" s="49"/>
    </row>
    <row r="788" spans="18:30" ht="45" customHeight="1" x14ac:dyDescent="0.25">
      <c r="R788" s="158"/>
      <c r="S788" s="158"/>
      <c r="T788" s="158"/>
      <c r="U788" s="158"/>
      <c r="V788" s="158"/>
      <c r="W788" s="158"/>
      <c r="X788" s="158"/>
      <c r="Y788" s="158"/>
      <c r="Z788" s="158"/>
      <c r="AA788" s="159"/>
      <c r="AB788" s="242"/>
      <c r="AC788" s="49"/>
      <c r="AD788" s="49"/>
    </row>
    <row r="789" spans="18:30" ht="45" customHeight="1" x14ac:dyDescent="0.25">
      <c r="R789" s="158"/>
      <c r="S789" s="158"/>
      <c r="T789" s="158"/>
      <c r="U789" s="158"/>
      <c r="V789" s="158"/>
      <c r="W789" s="158"/>
      <c r="X789" s="158"/>
      <c r="Y789" s="158"/>
      <c r="Z789" s="158"/>
      <c r="AA789" s="159"/>
      <c r="AB789" s="242"/>
      <c r="AC789" s="49"/>
      <c r="AD789" s="49"/>
    </row>
    <row r="790" spans="18:30" ht="45" customHeight="1" x14ac:dyDescent="0.25">
      <c r="R790" s="158"/>
      <c r="S790" s="158"/>
      <c r="T790" s="158"/>
      <c r="U790" s="158"/>
      <c r="V790" s="158"/>
      <c r="W790" s="158"/>
      <c r="X790" s="158"/>
      <c r="Y790" s="158"/>
      <c r="Z790" s="158"/>
      <c r="AA790" s="159"/>
      <c r="AB790" s="242"/>
      <c r="AC790" s="49"/>
      <c r="AD790" s="49"/>
    </row>
    <row r="791" spans="18:30" ht="45" customHeight="1" x14ac:dyDescent="0.25">
      <c r="R791" s="158"/>
      <c r="S791" s="158"/>
      <c r="T791" s="158"/>
      <c r="U791" s="158"/>
      <c r="V791" s="158"/>
      <c r="W791" s="158"/>
      <c r="X791" s="158"/>
      <c r="Y791" s="158"/>
      <c r="Z791" s="158"/>
      <c r="AA791" s="159"/>
      <c r="AB791" s="242"/>
      <c r="AC791" s="49"/>
      <c r="AD791" s="49"/>
    </row>
    <row r="792" spans="18:30" ht="45" customHeight="1" x14ac:dyDescent="0.25">
      <c r="R792" s="158"/>
      <c r="S792" s="158"/>
      <c r="T792" s="158"/>
      <c r="U792" s="158"/>
      <c r="V792" s="158"/>
      <c r="W792" s="158"/>
      <c r="X792" s="158"/>
      <c r="Y792" s="158"/>
      <c r="Z792" s="158"/>
      <c r="AA792" s="159"/>
      <c r="AB792" s="242"/>
      <c r="AC792" s="49"/>
      <c r="AD792" s="49"/>
    </row>
    <row r="793" spans="18:30" ht="45" customHeight="1" x14ac:dyDescent="0.25">
      <c r="R793" s="158"/>
      <c r="S793" s="158"/>
      <c r="T793" s="158"/>
      <c r="U793" s="158"/>
      <c r="V793" s="158"/>
      <c r="W793" s="158"/>
      <c r="X793" s="158"/>
      <c r="Y793" s="158"/>
      <c r="Z793" s="158"/>
      <c r="AA793" s="159"/>
      <c r="AB793" s="242"/>
      <c r="AC793" s="49"/>
      <c r="AD793" s="49"/>
    </row>
    <row r="794" spans="18:30" ht="45" customHeight="1" x14ac:dyDescent="0.25">
      <c r="R794" s="158"/>
      <c r="S794" s="158"/>
      <c r="T794" s="158"/>
      <c r="U794" s="158"/>
      <c r="V794" s="158"/>
      <c r="W794" s="158"/>
      <c r="X794" s="158"/>
      <c r="Y794" s="158"/>
      <c r="Z794" s="158"/>
      <c r="AA794" s="159"/>
      <c r="AB794" s="242"/>
      <c r="AC794" s="49"/>
      <c r="AD794" s="49"/>
    </row>
    <row r="795" spans="18:30" ht="45" customHeight="1" x14ac:dyDescent="0.25">
      <c r="R795" s="158"/>
      <c r="S795" s="158"/>
      <c r="T795" s="158"/>
      <c r="U795" s="158"/>
      <c r="V795" s="158"/>
      <c r="W795" s="158"/>
      <c r="X795" s="158"/>
      <c r="Y795" s="158"/>
      <c r="Z795" s="158"/>
      <c r="AA795" s="159"/>
      <c r="AB795" s="242"/>
      <c r="AC795" s="49"/>
      <c r="AD795" s="49"/>
    </row>
    <row r="796" spans="18:30" ht="45" customHeight="1" x14ac:dyDescent="0.25">
      <c r="R796" s="158"/>
      <c r="S796" s="158"/>
      <c r="T796" s="158"/>
      <c r="U796" s="158"/>
      <c r="V796" s="158"/>
      <c r="W796" s="158"/>
      <c r="X796" s="158"/>
      <c r="Y796" s="158"/>
      <c r="Z796" s="158"/>
      <c r="AA796" s="159"/>
      <c r="AB796" s="242"/>
      <c r="AC796" s="49"/>
      <c r="AD796" s="49"/>
    </row>
    <row r="797" spans="18:30" ht="45" customHeight="1" x14ac:dyDescent="0.25">
      <c r="R797" s="158"/>
      <c r="S797" s="158"/>
      <c r="T797" s="158"/>
      <c r="U797" s="158"/>
      <c r="V797" s="158"/>
      <c r="W797" s="158"/>
      <c r="X797" s="158"/>
      <c r="Y797" s="158"/>
      <c r="Z797" s="158"/>
      <c r="AA797" s="159"/>
      <c r="AB797" s="242"/>
      <c r="AC797" s="49"/>
      <c r="AD797" s="49"/>
    </row>
    <row r="798" spans="18:30" ht="45" customHeight="1" x14ac:dyDescent="0.25">
      <c r="R798" s="158"/>
      <c r="S798" s="158"/>
      <c r="T798" s="158"/>
      <c r="U798" s="158"/>
      <c r="V798" s="158"/>
      <c r="W798" s="158"/>
      <c r="X798" s="158"/>
      <c r="Y798" s="158"/>
      <c r="Z798" s="158"/>
      <c r="AA798" s="159"/>
      <c r="AB798" s="242"/>
      <c r="AC798" s="49"/>
      <c r="AD798" s="49"/>
    </row>
    <row r="799" spans="18:30" ht="45" customHeight="1" x14ac:dyDescent="0.25">
      <c r="R799" s="158"/>
      <c r="S799" s="158"/>
      <c r="T799" s="158"/>
      <c r="U799" s="158"/>
      <c r="V799" s="158"/>
      <c r="W799" s="158"/>
      <c r="X799" s="158"/>
      <c r="Y799" s="158"/>
      <c r="Z799" s="158"/>
      <c r="AA799" s="159"/>
      <c r="AB799" s="242"/>
      <c r="AC799" s="49"/>
      <c r="AD799" s="49"/>
    </row>
    <row r="800" spans="18:30" ht="45" customHeight="1" x14ac:dyDescent="0.25">
      <c r="R800" s="158"/>
      <c r="S800" s="158"/>
      <c r="T800" s="158"/>
      <c r="U800" s="158"/>
      <c r="V800" s="158"/>
      <c r="W800" s="158"/>
      <c r="X800" s="158"/>
      <c r="Y800" s="158"/>
      <c r="Z800" s="158"/>
      <c r="AA800" s="159"/>
      <c r="AB800" s="242"/>
      <c r="AC800" s="49"/>
      <c r="AD800" s="49"/>
    </row>
    <row r="801" spans="18:30" ht="45" customHeight="1" x14ac:dyDescent="0.25">
      <c r="R801" s="158"/>
      <c r="S801" s="158"/>
      <c r="T801" s="158"/>
      <c r="U801" s="158"/>
      <c r="V801" s="158"/>
      <c r="W801" s="158"/>
      <c r="X801" s="158"/>
      <c r="Y801" s="158"/>
      <c r="Z801" s="158"/>
      <c r="AA801" s="159"/>
      <c r="AB801" s="242"/>
      <c r="AC801" s="49"/>
      <c r="AD801" s="49"/>
    </row>
    <row r="802" spans="18:30" ht="45" customHeight="1" x14ac:dyDescent="0.25">
      <c r="R802" s="158"/>
      <c r="S802" s="158"/>
      <c r="T802" s="158"/>
      <c r="U802" s="158"/>
      <c r="V802" s="158"/>
      <c r="W802" s="158"/>
      <c r="X802" s="158"/>
      <c r="Y802" s="158"/>
      <c r="Z802" s="158"/>
      <c r="AA802" s="159"/>
      <c r="AB802" s="242"/>
      <c r="AC802" s="49"/>
      <c r="AD802" s="49"/>
    </row>
    <row r="803" spans="18:30" ht="45" customHeight="1" x14ac:dyDescent="0.25">
      <c r="R803" s="158"/>
      <c r="S803" s="158"/>
      <c r="T803" s="158"/>
      <c r="U803" s="158"/>
      <c r="V803" s="158"/>
      <c r="W803" s="158"/>
      <c r="X803" s="158"/>
      <c r="Y803" s="158"/>
      <c r="Z803" s="158"/>
      <c r="AA803" s="159"/>
      <c r="AB803" s="242"/>
      <c r="AC803" s="49"/>
      <c r="AD803" s="49"/>
    </row>
    <row r="804" spans="18:30" ht="45" customHeight="1" x14ac:dyDescent="0.25">
      <c r="R804" s="158"/>
      <c r="S804" s="158"/>
      <c r="T804" s="158"/>
      <c r="U804" s="158"/>
      <c r="V804" s="158"/>
      <c r="W804" s="158"/>
      <c r="X804" s="158"/>
      <c r="Y804" s="158"/>
      <c r="Z804" s="158"/>
      <c r="AA804" s="159"/>
      <c r="AB804" s="242"/>
      <c r="AC804" s="49"/>
      <c r="AD804" s="49"/>
    </row>
    <row r="805" spans="18:30" ht="45" customHeight="1" x14ac:dyDescent="0.25">
      <c r="R805" s="158"/>
      <c r="S805" s="158"/>
      <c r="T805" s="158"/>
      <c r="U805" s="158"/>
      <c r="V805" s="158"/>
      <c r="W805" s="158"/>
      <c r="X805" s="158"/>
      <c r="Y805" s="158"/>
      <c r="Z805" s="158"/>
      <c r="AA805" s="159"/>
      <c r="AB805" s="242"/>
      <c r="AC805" s="49"/>
      <c r="AD805" s="49"/>
    </row>
    <row r="806" spans="18:30" ht="45" customHeight="1" x14ac:dyDescent="0.25">
      <c r="R806" s="158"/>
      <c r="S806" s="158"/>
      <c r="T806" s="158"/>
      <c r="U806" s="158"/>
      <c r="V806" s="158"/>
      <c r="W806" s="158"/>
      <c r="X806" s="158"/>
      <c r="Y806" s="158"/>
      <c r="Z806" s="158"/>
      <c r="AA806" s="159"/>
      <c r="AB806" s="242"/>
      <c r="AC806" s="49"/>
      <c r="AD806" s="49"/>
    </row>
    <row r="807" spans="18:30" ht="45" customHeight="1" x14ac:dyDescent="0.25">
      <c r="R807" s="158"/>
      <c r="S807" s="158"/>
      <c r="T807" s="158"/>
      <c r="U807" s="158"/>
      <c r="V807" s="158"/>
      <c r="W807" s="158"/>
      <c r="X807" s="158"/>
      <c r="Y807" s="158"/>
      <c r="Z807" s="158"/>
      <c r="AA807" s="159"/>
      <c r="AB807" s="242"/>
      <c r="AC807" s="49"/>
      <c r="AD807" s="49"/>
    </row>
    <row r="808" spans="18:30" ht="45" customHeight="1" x14ac:dyDescent="0.25">
      <c r="R808" s="158"/>
      <c r="S808" s="158"/>
      <c r="T808" s="158"/>
      <c r="U808" s="158"/>
      <c r="V808" s="158"/>
      <c r="W808" s="158"/>
      <c r="X808" s="158"/>
      <c r="Y808" s="158"/>
      <c r="Z808" s="158"/>
      <c r="AA808" s="159"/>
      <c r="AB808" s="242"/>
      <c r="AC808" s="49"/>
      <c r="AD808" s="49"/>
    </row>
    <row r="809" spans="18:30" ht="45" customHeight="1" x14ac:dyDescent="0.25">
      <c r="R809" s="158"/>
      <c r="S809" s="158"/>
      <c r="T809" s="158"/>
      <c r="U809" s="158"/>
      <c r="V809" s="158"/>
      <c r="W809" s="158"/>
      <c r="X809" s="158"/>
      <c r="Y809" s="158"/>
      <c r="Z809" s="158"/>
      <c r="AA809" s="159"/>
      <c r="AB809" s="242"/>
      <c r="AC809" s="49"/>
      <c r="AD809" s="49"/>
    </row>
    <row r="810" spans="18:30" ht="45" customHeight="1" x14ac:dyDescent="0.25">
      <c r="R810" s="158"/>
      <c r="S810" s="158"/>
      <c r="T810" s="158"/>
      <c r="U810" s="158"/>
      <c r="V810" s="158"/>
      <c r="W810" s="158"/>
      <c r="X810" s="158"/>
      <c r="Y810" s="158"/>
      <c r="Z810" s="158"/>
      <c r="AA810" s="159"/>
      <c r="AB810" s="242"/>
      <c r="AC810" s="49"/>
      <c r="AD810" s="49"/>
    </row>
    <row r="811" spans="18:30" ht="45" customHeight="1" x14ac:dyDescent="0.25">
      <c r="R811" s="158"/>
      <c r="S811" s="158"/>
      <c r="T811" s="158"/>
      <c r="U811" s="158"/>
      <c r="V811" s="158"/>
      <c r="W811" s="158"/>
      <c r="X811" s="158"/>
      <c r="Y811" s="158"/>
      <c r="Z811" s="158"/>
      <c r="AA811" s="159"/>
      <c r="AB811" s="242"/>
      <c r="AC811" s="49"/>
      <c r="AD811" s="49"/>
    </row>
    <row r="812" spans="18:30" ht="45" customHeight="1" x14ac:dyDescent="0.25">
      <c r="R812" s="158"/>
      <c r="S812" s="158"/>
      <c r="T812" s="158"/>
      <c r="U812" s="158"/>
      <c r="V812" s="158"/>
      <c r="W812" s="158"/>
      <c r="X812" s="158"/>
      <c r="Y812" s="158"/>
      <c r="Z812" s="158"/>
      <c r="AA812" s="159"/>
      <c r="AB812" s="242"/>
      <c r="AC812" s="49"/>
      <c r="AD812" s="49"/>
    </row>
    <row r="813" spans="18:30" ht="45" customHeight="1" x14ac:dyDescent="0.25">
      <c r="R813" s="158"/>
      <c r="S813" s="158"/>
      <c r="T813" s="158"/>
      <c r="U813" s="158"/>
      <c r="V813" s="158"/>
      <c r="W813" s="158"/>
      <c r="X813" s="158"/>
      <c r="Y813" s="158"/>
      <c r="Z813" s="158"/>
      <c r="AA813" s="159"/>
      <c r="AB813" s="242"/>
      <c r="AC813" s="49"/>
      <c r="AD813" s="49"/>
    </row>
    <row r="814" spans="18:30" ht="45" customHeight="1" x14ac:dyDescent="0.25">
      <c r="R814" s="158"/>
      <c r="S814" s="158"/>
      <c r="T814" s="158"/>
      <c r="U814" s="158"/>
      <c r="V814" s="158"/>
      <c r="W814" s="158"/>
      <c r="X814" s="158"/>
      <c r="Y814" s="158"/>
      <c r="Z814" s="158"/>
      <c r="AA814" s="159"/>
      <c r="AB814" s="242"/>
      <c r="AC814" s="49"/>
      <c r="AD814" s="49"/>
    </row>
    <row r="815" spans="18:30" ht="45" customHeight="1" x14ac:dyDescent="0.25">
      <c r="R815" s="158"/>
      <c r="S815" s="158"/>
      <c r="T815" s="158"/>
      <c r="U815" s="158"/>
      <c r="V815" s="158"/>
      <c r="W815" s="158"/>
      <c r="X815" s="158"/>
      <c r="Y815" s="158"/>
      <c r="Z815" s="158"/>
      <c r="AA815" s="159"/>
      <c r="AB815" s="242"/>
      <c r="AC815" s="49"/>
      <c r="AD815" s="49"/>
    </row>
    <row r="816" spans="18:30" ht="45" customHeight="1" x14ac:dyDescent="0.25">
      <c r="R816" s="158"/>
      <c r="S816" s="158"/>
      <c r="T816" s="158"/>
      <c r="U816" s="158"/>
      <c r="V816" s="158"/>
      <c r="W816" s="158"/>
      <c r="X816" s="158"/>
      <c r="Y816" s="158"/>
      <c r="Z816" s="158"/>
      <c r="AA816" s="159"/>
      <c r="AB816" s="242"/>
      <c r="AC816" s="49"/>
      <c r="AD816" s="49"/>
    </row>
    <row r="817" spans="18:30" ht="45" customHeight="1" x14ac:dyDescent="0.25">
      <c r="R817" s="158"/>
      <c r="S817" s="158"/>
      <c r="T817" s="158"/>
      <c r="U817" s="158"/>
      <c r="V817" s="158"/>
      <c r="W817" s="158"/>
      <c r="X817" s="158"/>
      <c r="Y817" s="158"/>
      <c r="Z817" s="158"/>
      <c r="AA817" s="159"/>
      <c r="AB817" s="242"/>
      <c r="AC817" s="49"/>
      <c r="AD817" s="49"/>
    </row>
    <row r="818" spans="18:30" ht="45" customHeight="1" x14ac:dyDescent="0.25">
      <c r="R818" s="158"/>
      <c r="S818" s="158"/>
      <c r="T818" s="158"/>
      <c r="U818" s="158"/>
      <c r="V818" s="158"/>
      <c r="W818" s="158"/>
      <c r="X818" s="158"/>
      <c r="Y818" s="158"/>
      <c r="Z818" s="158"/>
      <c r="AA818" s="159"/>
      <c r="AB818" s="242"/>
      <c r="AC818" s="49"/>
      <c r="AD818" s="49"/>
    </row>
    <row r="819" spans="18:30" ht="45" customHeight="1" x14ac:dyDescent="0.25">
      <c r="R819" s="158"/>
      <c r="S819" s="158"/>
      <c r="T819" s="158"/>
      <c r="U819" s="158"/>
      <c r="V819" s="158"/>
      <c r="W819" s="158"/>
      <c r="X819" s="158"/>
      <c r="Y819" s="158"/>
      <c r="Z819" s="158"/>
      <c r="AA819" s="159"/>
      <c r="AB819" s="242"/>
      <c r="AC819" s="49"/>
      <c r="AD819" s="49"/>
    </row>
    <row r="820" spans="18:30" ht="45" customHeight="1" x14ac:dyDescent="0.25">
      <c r="R820" s="158"/>
      <c r="S820" s="158"/>
      <c r="T820" s="158"/>
      <c r="U820" s="158"/>
      <c r="V820" s="158"/>
      <c r="W820" s="158"/>
      <c r="X820" s="158"/>
      <c r="Y820" s="158"/>
      <c r="Z820" s="158"/>
      <c r="AA820" s="159"/>
      <c r="AB820" s="242"/>
      <c r="AC820" s="49"/>
      <c r="AD820" s="49"/>
    </row>
    <row r="821" spans="18:30" ht="45" customHeight="1" x14ac:dyDescent="0.25">
      <c r="R821" s="158"/>
      <c r="S821" s="158"/>
      <c r="T821" s="158"/>
      <c r="U821" s="158"/>
      <c r="V821" s="158"/>
      <c r="W821" s="158"/>
      <c r="X821" s="158"/>
      <c r="Y821" s="158"/>
      <c r="Z821" s="158"/>
      <c r="AA821" s="159"/>
      <c r="AB821" s="242"/>
      <c r="AC821" s="49"/>
      <c r="AD821" s="49"/>
    </row>
    <row r="822" spans="18:30" ht="45" customHeight="1" x14ac:dyDescent="0.25">
      <c r="R822" s="158"/>
      <c r="S822" s="158"/>
      <c r="T822" s="158"/>
      <c r="U822" s="158"/>
      <c r="V822" s="158"/>
      <c r="W822" s="158"/>
      <c r="X822" s="158"/>
      <c r="Y822" s="158"/>
      <c r="Z822" s="158"/>
      <c r="AA822" s="159"/>
      <c r="AB822" s="242"/>
      <c r="AC822" s="49"/>
      <c r="AD822" s="49"/>
    </row>
    <row r="823" spans="18:30" ht="45" customHeight="1" x14ac:dyDescent="0.25">
      <c r="R823" s="158"/>
      <c r="S823" s="158"/>
      <c r="T823" s="158"/>
      <c r="U823" s="158"/>
      <c r="V823" s="158"/>
      <c r="W823" s="158"/>
      <c r="X823" s="158"/>
      <c r="Y823" s="158"/>
      <c r="Z823" s="158"/>
      <c r="AA823" s="159"/>
      <c r="AB823" s="242"/>
      <c r="AC823" s="49"/>
      <c r="AD823" s="49"/>
    </row>
    <row r="824" spans="18:30" ht="45" customHeight="1" x14ac:dyDescent="0.25">
      <c r="R824" s="158"/>
      <c r="S824" s="158"/>
      <c r="T824" s="158"/>
      <c r="U824" s="158"/>
      <c r="V824" s="158"/>
      <c r="W824" s="158"/>
      <c r="X824" s="158"/>
      <c r="Y824" s="158"/>
      <c r="Z824" s="158"/>
      <c r="AA824" s="159"/>
      <c r="AB824" s="242"/>
      <c r="AC824" s="49"/>
      <c r="AD824" s="49"/>
    </row>
    <row r="825" spans="18:30" ht="45" customHeight="1" x14ac:dyDescent="0.25">
      <c r="R825" s="158"/>
      <c r="S825" s="158"/>
      <c r="T825" s="158"/>
      <c r="U825" s="158"/>
      <c r="V825" s="158"/>
      <c r="W825" s="158"/>
      <c r="X825" s="158"/>
      <c r="Y825" s="158"/>
      <c r="Z825" s="158"/>
      <c r="AA825" s="159"/>
      <c r="AB825" s="242"/>
      <c r="AC825" s="49"/>
      <c r="AD825" s="49"/>
    </row>
    <row r="826" spans="18:30" ht="45" customHeight="1" x14ac:dyDescent="0.25">
      <c r="R826" s="158"/>
      <c r="S826" s="158"/>
      <c r="T826" s="158"/>
      <c r="U826" s="158"/>
      <c r="V826" s="158"/>
      <c r="W826" s="158"/>
      <c r="X826" s="158"/>
      <c r="Y826" s="158"/>
      <c r="Z826" s="158"/>
      <c r="AA826" s="159"/>
      <c r="AB826" s="242"/>
      <c r="AC826" s="49"/>
      <c r="AD826" s="49"/>
    </row>
    <row r="827" spans="18:30" ht="45" customHeight="1" x14ac:dyDescent="0.25">
      <c r="R827" s="158"/>
      <c r="S827" s="158"/>
      <c r="T827" s="158"/>
      <c r="U827" s="158"/>
      <c r="V827" s="158"/>
      <c r="W827" s="158"/>
      <c r="X827" s="158"/>
      <c r="Y827" s="158"/>
      <c r="Z827" s="158"/>
      <c r="AA827" s="159"/>
      <c r="AB827" s="242"/>
      <c r="AC827" s="49"/>
      <c r="AD827" s="49"/>
    </row>
    <row r="828" spans="18:30" ht="45" customHeight="1" x14ac:dyDescent="0.25">
      <c r="R828" s="158"/>
      <c r="S828" s="158"/>
      <c r="T828" s="158"/>
      <c r="U828" s="158"/>
      <c r="V828" s="158"/>
      <c r="W828" s="158"/>
      <c r="X828" s="158"/>
      <c r="Y828" s="158"/>
      <c r="Z828" s="158"/>
      <c r="AA828" s="159"/>
      <c r="AB828" s="242"/>
      <c r="AC828" s="49"/>
      <c r="AD828" s="49"/>
    </row>
    <row r="829" spans="18:30" ht="45" customHeight="1" x14ac:dyDescent="0.25">
      <c r="R829" s="158"/>
      <c r="S829" s="158"/>
      <c r="T829" s="158"/>
      <c r="U829" s="158"/>
      <c r="V829" s="158"/>
      <c r="W829" s="158"/>
      <c r="X829" s="158"/>
      <c r="Y829" s="158"/>
      <c r="Z829" s="158"/>
      <c r="AA829" s="159"/>
      <c r="AB829" s="242"/>
      <c r="AC829" s="49"/>
      <c r="AD829" s="49"/>
    </row>
    <row r="830" spans="18:30" ht="45" customHeight="1" x14ac:dyDescent="0.25">
      <c r="R830" s="158"/>
      <c r="S830" s="158"/>
      <c r="T830" s="158"/>
      <c r="U830" s="158"/>
      <c r="V830" s="158"/>
      <c r="W830" s="158"/>
      <c r="X830" s="158"/>
      <c r="Y830" s="158"/>
      <c r="Z830" s="158"/>
      <c r="AA830" s="159"/>
      <c r="AB830" s="242"/>
      <c r="AC830" s="49"/>
      <c r="AD830" s="49"/>
    </row>
    <row r="831" spans="18:30" ht="45" customHeight="1" x14ac:dyDescent="0.25">
      <c r="R831" s="158"/>
      <c r="S831" s="158"/>
      <c r="T831" s="158"/>
      <c r="U831" s="158"/>
      <c r="V831" s="158"/>
      <c r="W831" s="158"/>
      <c r="X831" s="158"/>
      <c r="Y831" s="158"/>
      <c r="Z831" s="158"/>
      <c r="AA831" s="159"/>
      <c r="AB831" s="242"/>
      <c r="AC831" s="49"/>
      <c r="AD831" s="49"/>
    </row>
    <row r="832" spans="18:30" ht="45" customHeight="1" x14ac:dyDescent="0.25">
      <c r="R832" s="158"/>
      <c r="S832" s="158"/>
      <c r="T832" s="158"/>
      <c r="U832" s="158"/>
      <c r="V832" s="158"/>
      <c r="W832" s="158"/>
      <c r="X832" s="158"/>
      <c r="Y832" s="158"/>
      <c r="Z832" s="158"/>
      <c r="AA832" s="159"/>
      <c r="AB832" s="242"/>
      <c r="AC832" s="49"/>
      <c r="AD832" s="49"/>
    </row>
    <row r="833" spans="18:30" ht="45" customHeight="1" x14ac:dyDescent="0.25">
      <c r="R833" s="158"/>
      <c r="S833" s="158"/>
      <c r="T833" s="158"/>
      <c r="U833" s="158"/>
      <c r="V833" s="158"/>
      <c r="W833" s="158"/>
      <c r="X833" s="158"/>
      <c r="Y833" s="158"/>
      <c r="Z833" s="158"/>
      <c r="AA833" s="159"/>
      <c r="AB833" s="242"/>
      <c r="AC833" s="49"/>
      <c r="AD833" s="49"/>
    </row>
    <row r="834" spans="18:30" ht="45" customHeight="1" x14ac:dyDescent="0.25">
      <c r="R834" s="158"/>
      <c r="S834" s="158"/>
      <c r="T834" s="158"/>
      <c r="U834" s="158"/>
      <c r="V834" s="158"/>
      <c r="W834" s="158"/>
      <c r="X834" s="158"/>
      <c r="Y834" s="158"/>
      <c r="Z834" s="158"/>
      <c r="AA834" s="159"/>
      <c r="AB834" s="242"/>
      <c r="AC834" s="49"/>
      <c r="AD834" s="49"/>
    </row>
    <row r="835" spans="18:30" ht="45" customHeight="1" x14ac:dyDescent="0.25">
      <c r="R835" s="158"/>
      <c r="S835" s="158"/>
      <c r="T835" s="158"/>
      <c r="U835" s="158"/>
      <c r="V835" s="158"/>
      <c r="W835" s="158"/>
      <c r="X835" s="158"/>
      <c r="Y835" s="158"/>
      <c r="Z835" s="158"/>
      <c r="AA835" s="159"/>
      <c r="AB835" s="242"/>
      <c r="AC835" s="49"/>
      <c r="AD835" s="49"/>
    </row>
    <row r="836" spans="18:30" ht="45" customHeight="1" x14ac:dyDescent="0.25">
      <c r="R836" s="158"/>
      <c r="S836" s="158"/>
      <c r="T836" s="158"/>
      <c r="U836" s="158"/>
      <c r="V836" s="158"/>
      <c r="W836" s="158"/>
      <c r="X836" s="158"/>
      <c r="Y836" s="158"/>
      <c r="Z836" s="158"/>
      <c r="AA836" s="159"/>
      <c r="AB836" s="242"/>
      <c r="AC836" s="49"/>
      <c r="AD836" s="49"/>
    </row>
    <row r="837" spans="18:30" ht="45" customHeight="1" x14ac:dyDescent="0.25">
      <c r="R837" s="158"/>
      <c r="S837" s="158"/>
      <c r="T837" s="158"/>
      <c r="U837" s="158"/>
      <c r="V837" s="158"/>
      <c r="W837" s="158"/>
      <c r="X837" s="158"/>
      <c r="Y837" s="158"/>
      <c r="Z837" s="158"/>
      <c r="AA837" s="159"/>
      <c r="AB837" s="242"/>
      <c r="AC837" s="49"/>
      <c r="AD837" s="49"/>
    </row>
    <row r="838" spans="18:30" ht="45" customHeight="1" x14ac:dyDescent="0.25">
      <c r="R838" s="158"/>
      <c r="S838" s="158"/>
      <c r="T838" s="158"/>
      <c r="U838" s="158"/>
      <c r="V838" s="158"/>
      <c r="W838" s="158"/>
      <c r="X838" s="158"/>
      <c r="Y838" s="158"/>
      <c r="Z838" s="158"/>
      <c r="AA838" s="159"/>
      <c r="AB838" s="242"/>
      <c r="AC838" s="49"/>
      <c r="AD838" s="49"/>
    </row>
    <row r="839" spans="18:30" ht="45" customHeight="1" x14ac:dyDescent="0.25">
      <c r="R839" s="158"/>
      <c r="S839" s="158"/>
      <c r="T839" s="158"/>
      <c r="U839" s="158"/>
      <c r="V839" s="158"/>
      <c r="W839" s="158"/>
      <c r="X839" s="158"/>
      <c r="Y839" s="158"/>
      <c r="Z839" s="158"/>
      <c r="AA839" s="159"/>
      <c r="AB839" s="242"/>
      <c r="AC839" s="49"/>
      <c r="AD839" s="49"/>
    </row>
    <row r="840" spans="18:30" ht="45" customHeight="1" x14ac:dyDescent="0.25">
      <c r="R840" s="158"/>
      <c r="S840" s="158"/>
      <c r="T840" s="158"/>
      <c r="U840" s="158"/>
      <c r="V840" s="158"/>
      <c r="W840" s="158"/>
      <c r="X840" s="158"/>
      <c r="Y840" s="158"/>
      <c r="Z840" s="158"/>
      <c r="AA840" s="159"/>
      <c r="AB840" s="242"/>
      <c r="AC840" s="49"/>
      <c r="AD840" s="49"/>
    </row>
    <row r="841" spans="18:30" ht="45" customHeight="1" x14ac:dyDescent="0.25">
      <c r="R841" s="158"/>
      <c r="S841" s="158"/>
      <c r="T841" s="158"/>
      <c r="U841" s="158"/>
      <c r="V841" s="158"/>
      <c r="W841" s="158"/>
      <c r="X841" s="158"/>
      <c r="Y841" s="158"/>
      <c r="Z841" s="158"/>
      <c r="AA841" s="159"/>
      <c r="AB841" s="242"/>
      <c r="AC841" s="49"/>
      <c r="AD841" s="49"/>
    </row>
    <row r="842" spans="18:30" ht="45" customHeight="1" x14ac:dyDescent="0.25">
      <c r="R842" s="158"/>
      <c r="S842" s="158"/>
      <c r="T842" s="158"/>
      <c r="U842" s="158"/>
      <c r="V842" s="158"/>
      <c r="W842" s="158"/>
      <c r="X842" s="158"/>
      <c r="Y842" s="158"/>
      <c r="Z842" s="158"/>
      <c r="AA842" s="159"/>
      <c r="AB842" s="242"/>
      <c r="AC842" s="49"/>
      <c r="AD842" s="49"/>
    </row>
    <row r="843" spans="18:30" ht="45" customHeight="1" x14ac:dyDescent="0.25">
      <c r="R843" s="158"/>
      <c r="S843" s="158"/>
      <c r="T843" s="158"/>
      <c r="U843" s="158"/>
      <c r="V843" s="158"/>
      <c r="W843" s="158"/>
      <c r="X843" s="158"/>
      <c r="Y843" s="158"/>
      <c r="Z843" s="158"/>
      <c r="AA843" s="159"/>
      <c r="AB843" s="242"/>
      <c r="AC843" s="49"/>
      <c r="AD843" s="49"/>
    </row>
    <row r="844" spans="18:30" ht="45" customHeight="1" x14ac:dyDescent="0.25">
      <c r="R844" s="158"/>
      <c r="S844" s="158"/>
      <c r="T844" s="158"/>
      <c r="U844" s="158"/>
      <c r="V844" s="158"/>
      <c r="W844" s="158"/>
      <c r="X844" s="158"/>
      <c r="Y844" s="158"/>
      <c r="Z844" s="158"/>
      <c r="AA844" s="159"/>
      <c r="AB844" s="242"/>
      <c r="AC844" s="49"/>
      <c r="AD844" s="49"/>
    </row>
    <row r="845" spans="18:30" ht="45" customHeight="1" x14ac:dyDescent="0.25">
      <c r="R845" s="158"/>
      <c r="S845" s="158"/>
      <c r="T845" s="158"/>
      <c r="U845" s="158"/>
      <c r="V845" s="158"/>
      <c r="W845" s="158"/>
      <c r="X845" s="158"/>
      <c r="Y845" s="158"/>
      <c r="Z845" s="158"/>
      <c r="AA845" s="159"/>
      <c r="AB845" s="242"/>
      <c r="AC845" s="49"/>
      <c r="AD845" s="49"/>
    </row>
    <row r="846" spans="18:30" ht="45" customHeight="1" x14ac:dyDescent="0.25">
      <c r="R846" s="158"/>
      <c r="S846" s="158"/>
      <c r="T846" s="158"/>
      <c r="U846" s="158"/>
      <c r="V846" s="158"/>
      <c r="W846" s="158"/>
      <c r="X846" s="158"/>
      <c r="Y846" s="158"/>
      <c r="Z846" s="158"/>
      <c r="AA846" s="159"/>
      <c r="AB846" s="242"/>
      <c r="AC846" s="49"/>
      <c r="AD846" s="49"/>
    </row>
    <row r="847" spans="18:30" ht="45" customHeight="1" x14ac:dyDescent="0.25">
      <c r="R847" s="158"/>
      <c r="S847" s="158"/>
      <c r="T847" s="158"/>
      <c r="U847" s="158"/>
      <c r="V847" s="158"/>
      <c r="W847" s="158"/>
      <c r="X847" s="158"/>
      <c r="Y847" s="158"/>
      <c r="Z847" s="158"/>
      <c r="AA847" s="159"/>
      <c r="AB847" s="242"/>
      <c r="AC847" s="49"/>
      <c r="AD847" s="49"/>
    </row>
    <row r="848" spans="18:30" ht="45" customHeight="1" x14ac:dyDescent="0.25">
      <c r="R848" s="158"/>
      <c r="S848" s="158"/>
      <c r="T848" s="158"/>
      <c r="U848" s="158"/>
      <c r="V848" s="158"/>
      <c r="W848" s="158"/>
      <c r="X848" s="158"/>
      <c r="Y848" s="158"/>
      <c r="Z848" s="158"/>
      <c r="AA848" s="159"/>
      <c r="AB848" s="242"/>
      <c r="AC848" s="49"/>
      <c r="AD848" s="49"/>
    </row>
    <row r="849" spans="18:30" ht="45" customHeight="1" x14ac:dyDescent="0.25">
      <c r="R849" s="158"/>
      <c r="S849" s="158"/>
      <c r="T849" s="158"/>
      <c r="U849" s="158"/>
      <c r="V849" s="158"/>
      <c r="W849" s="158"/>
      <c r="X849" s="158"/>
      <c r="Y849" s="158"/>
      <c r="Z849" s="158"/>
      <c r="AA849" s="159"/>
      <c r="AB849" s="242"/>
      <c r="AC849" s="49"/>
      <c r="AD849" s="49"/>
    </row>
    <row r="850" spans="18:30" ht="45" customHeight="1" x14ac:dyDescent="0.25">
      <c r="R850" s="158"/>
      <c r="S850" s="158"/>
      <c r="T850" s="158"/>
      <c r="U850" s="158"/>
      <c r="V850" s="158"/>
      <c r="W850" s="158"/>
      <c r="X850" s="158"/>
      <c r="Y850" s="158"/>
      <c r="Z850" s="158"/>
      <c r="AA850" s="159"/>
      <c r="AB850" s="242"/>
      <c r="AC850" s="49"/>
      <c r="AD850" s="49"/>
    </row>
    <row r="851" spans="18:30" ht="45" customHeight="1" x14ac:dyDescent="0.25">
      <c r="R851" s="158"/>
      <c r="S851" s="158"/>
      <c r="T851" s="158"/>
      <c r="U851" s="158"/>
      <c r="V851" s="158"/>
      <c r="W851" s="158"/>
      <c r="X851" s="158"/>
      <c r="Y851" s="158"/>
      <c r="Z851" s="158"/>
      <c r="AA851" s="159"/>
      <c r="AB851" s="242"/>
      <c r="AC851" s="49"/>
      <c r="AD851" s="49"/>
    </row>
    <row r="852" spans="18:30" ht="45" customHeight="1" x14ac:dyDescent="0.25">
      <c r="R852" s="158"/>
      <c r="S852" s="158"/>
      <c r="T852" s="158"/>
      <c r="U852" s="158"/>
      <c r="V852" s="158"/>
      <c r="W852" s="158"/>
      <c r="X852" s="158"/>
      <c r="Y852" s="158"/>
      <c r="Z852" s="158"/>
      <c r="AA852" s="159"/>
      <c r="AB852" s="242"/>
      <c r="AC852" s="49"/>
      <c r="AD852" s="49"/>
    </row>
    <row r="853" spans="18:30" ht="45" customHeight="1" x14ac:dyDescent="0.25">
      <c r="R853" s="158"/>
      <c r="S853" s="158"/>
      <c r="T853" s="158"/>
      <c r="U853" s="158"/>
      <c r="V853" s="158"/>
      <c r="W853" s="158"/>
      <c r="X853" s="158"/>
      <c r="Y853" s="158"/>
      <c r="Z853" s="158"/>
      <c r="AA853" s="159"/>
      <c r="AB853" s="242"/>
      <c r="AC853" s="49"/>
      <c r="AD853" s="49"/>
    </row>
    <row r="854" spans="18:30" ht="45" customHeight="1" x14ac:dyDescent="0.25">
      <c r="R854" s="158"/>
      <c r="S854" s="158"/>
      <c r="T854" s="158"/>
      <c r="U854" s="158"/>
      <c r="V854" s="158"/>
      <c r="W854" s="158"/>
      <c r="X854" s="158"/>
      <c r="Y854" s="158"/>
      <c r="Z854" s="158"/>
      <c r="AA854" s="159"/>
      <c r="AB854" s="242"/>
      <c r="AC854" s="49"/>
      <c r="AD854" s="49"/>
    </row>
    <row r="855" spans="18:30" ht="45" customHeight="1" x14ac:dyDescent="0.25">
      <c r="R855" s="158"/>
      <c r="S855" s="158"/>
      <c r="T855" s="158"/>
      <c r="U855" s="158"/>
      <c r="V855" s="158"/>
      <c r="W855" s="158"/>
      <c r="X855" s="158"/>
      <c r="Y855" s="158"/>
      <c r="Z855" s="158"/>
      <c r="AA855" s="159"/>
      <c r="AB855" s="242"/>
      <c r="AC855" s="49"/>
      <c r="AD855" s="49"/>
    </row>
    <row r="856" spans="18:30" ht="45" customHeight="1" x14ac:dyDescent="0.25">
      <c r="R856" s="158"/>
      <c r="S856" s="158"/>
      <c r="T856" s="158"/>
      <c r="U856" s="158"/>
      <c r="V856" s="158"/>
      <c r="W856" s="158"/>
      <c r="X856" s="158"/>
      <c r="Y856" s="158"/>
      <c r="Z856" s="158"/>
      <c r="AA856" s="159"/>
      <c r="AB856" s="242"/>
      <c r="AC856" s="49"/>
      <c r="AD856" s="49"/>
    </row>
    <row r="857" spans="18:30" ht="45" customHeight="1" x14ac:dyDescent="0.25">
      <c r="R857" s="158"/>
      <c r="S857" s="158"/>
      <c r="T857" s="158"/>
      <c r="U857" s="158"/>
      <c r="V857" s="158"/>
      <c r="W857" s="158"/>
      <c r="X857" s="158"/>
      <c r="Y857" s="158"/>
      <c r="Z857" s="158"/>
      <c r="AA857" s="159"/>
      <c r="AB857" s="242"/>
      <c r="AC857" s="49"/>
      <c r="AD857" s="49"/>
    </row>
    <row r="858" spans="18:30" ht="45" customHeight="1" x14ac:dyDescent="0.25">
      <c r="R858" s="158"/>
      <c r="S858" s="158"/>
      <c r="T858" s="158"/>
      <c r="U858" s="158"/>
      <c r="V858" s="158"/>
      <c r="W858" s="158"/>
      <c r="X858" s="158"/>
      <c r="Y858" s="158"/>
      <c r="Z858" s="158"/>
      <c r="AA858" s="159"/>
      <c r="AB858" s="242"/>
      <c r="AC858" s="49"/>
      <c r="AD858" s="49"/>
    </row>
    <row r="859" spans="18:30" ht="45" customHeight="1" x14ac:dyDescent="0.25">
      <c r="R859" s="158"/>
      <c r="S859" s="158"/>
      <c r="T859" s="158"/>
      <c r="U859" s="158"/>
      <c r="V859" s="158"/>
      <c r="W859" s="158"/>
      <c r="X859" s="158"/>
      <c r="Y859" s="158"/>
      <c r="Z859" s="158"/>
      <c r="AA859" s="159"/>
      <c r="AB859" s="242"/>
      <c r="AC859" s="49"/>
      <c r="AD859" s="49"/>
    </row>
    <row r="860" spans="18:30" ht="45" customHeight="1" x14ac:dyDescent="0.25">
      <c r="R860" s="158"/>
      <c r="S860" s="158"/>
      <c r="T860" s="158"/>
      <c r="U860" s="158"/>
      <c r="V860" s="158"/>
      <c r="W860" s="158"/>
      <c r="X860" s="158"/>
      <c r="Y860" s="158"/>
      <c r="Z860" s="158"/>
      <c r="AA860" s="159"/>
      <c r="AB860" s="242"/>
      <c r="AC860" s="49"/>
      <c r="AD860" s="49"/>
    </row>
    <row r="861" spans="18:30" ht="45" customHeight="1" x14ac:dyDescent="0.25">
      <c r="R861" s="158"/>
      <c r="S861" s="158"/>
      <c r="T861" s="158"/>
      <c r="U861" s="158"/>
      <c r="V861" s="158"/>
      <c r="W861" s="158"/>
      <c r="X861" s="158"/>
      <c r="Y861" s="158"/>
      <c r="Z861" s="158"/>
      <c r="AA861" s="159"/>
      <c r="AB861" s="242"/>
      <c r="AC861" s="49"/>
      <c r="AD861" s="49"/>
    </row>
    <row r="862" spans="18:30" ht="45" customHeight="1" x14ac:dyDescent="0.25">
      <c r="R862" s="158"/>
      <c r="S862" s="158"/>
      <c r="T862" s="158"/>
      <c r="U862" s="158"/>
      <c r="V862" s="158"/>
      <c r="W862" s="158"/>
      <c r="X862" s="158"/>
      <c r="Y862" s="158"/>
      <c r="Z862" s="158"/>
      <c r="AA862" s="159"/>
      <c r="AB862" s="242"/>
      <c r="AC862" s="49"/>
      <c r="AD862" s="49"/>
    </row>
    <row r="863" spans="18:30" ht="45" customHeight="1" x14ac:dyDescent="0.25">
      <c r="R863" s="158"/>
      <c r="S863" s="158"/>
      <c r="T863" s="158"/>
      <c r="U863" s="158"/>
      <c r="V863" s="158"/>
      <c r="W863" s="158"/>
      <c r="X863" s="158"/>
      <c r="Y863" s="158"/>
      <c r="Z863" s="158"/>
      <c r="AA863" s="159"/>
      <c r="AB863" s="242"/>
      <c r="AC863" s="49"/>
      <c r="AD863" s="49"/>
    </row>
    <row r="864" spans="18:30" ht="45" customHeight="1" x14ac:dyDescent="0.25">
      <c r="R864" s="158"/>
      <c r="S864" s="158"/>
      <c r="T864" s="158"/>
      <c r="U864" s="158"/>
      <c r="V864" s="158"/>
      <c r="W864" s="158"/>
      <c r="X864" s="158"/>
      <c r="Y864" s="158"/>
      <c r="Z864" s="158"/>
      <c r="AA864" s="159"/>
      <c r="AB864" s="242"/>
      <c r="AC864" s="49"/>
      <c r="AD864" s="49"/>
    </row>
    <row r="865" spans="18:30" ht="45" customHeight="1" x14ac:dyDescent="0.25">
      <c r="R865" s="158"/>
      <c r="S865" s="158"/>
      <c r="T865" s="158"/>
      <c r="U865" s="158"/>
      <c r="V865" s="158"/>
      <c r="W865" s="158"/>
      <c r="X865" s="158"/>
      <c r="Y865" s="158"/>
      <c r="Z865" s="158"/>
      <c r="AA865" s="159"/>
      <c r="AB865" s="242"/>
      <c r="AC865" s="49"/>
      <c r="AD865" s="49"/>
    </row>
    <row r="866" spans="18:30" ht="45" customHeight="1" x14ac:dyDescent="0.25">
      <c r="R866" s="158"/>
      <c r="S866" s="158"/>
      <c r="T866" s="158"/>
      <c r="U866" s="158"/>
      <c r="V866" s="158"/>
      <c r="W866" s="158"/>
      <c r="X866" s="158"/>
      <c r="Y866" s="158"/>
      <c r="Z866" s="158"/>
      <c r="AA866" s="159"/>
      <c r="AB866" s="242"/>
      <c r="AC866" s="49"/>
      <c r="AD866" s="49"/>
    </row>
    <row r="867" spans="18:30" ht="45" customHeight="1" x14ac:dyDescent="0.25">
      <c r="R867" s="158"/>
      <c r="S867" s="158"/>
      <c r="T867" s="158"/>
      <c r="U867" s="158"/>
      <c r="V867" s="158"/>
      <c r="W867" s="158"/>
      <c r="X867" s="158"/>
      <c r="Y867" s="158"/>
      <c r="Z867" s="158"/>
      <c r="AA867" s="159"/>
      <c r="AB867" s="242"/>
      <c r="AC867" s="49"/>
      <c r="AD867" s="49"/>
    </row>
    <row r="868" spans="18:30" ht="45" customHeight="1" x14ac:dyDescent="0.25">
      <c r="R868" s="158"/>
      <c r="S868" s="158"/>
      <c r="T868" s="158"/>
      <c r="U868" s="158"/>
      <c r="V868" s="158"/>
      <c r="W868" s="158"/>
      <c r="X868" s="158"/>
      <c r="Y868" s="158"/>
      <c r="Z868" s="158"/>
      <c r="AA868" s="159"/>
      <c r="AB868" s="242"/>
      <c r="AC868" s="49"/>
      <c r="AD868" s="49"/>
    </row>
    <row r="869" spans="18:30" ht="45" customHeight="1" x14ac:dyDescent="0.25">
      <c r="R869" s="158"/>
      <c r="S869" s="158"/>
      <c r="T869" s="158"/>
      <c r="U869" s="158"/>
      <c r="V869" s="158"/>
      <c r="W869" s="158"/>
      <c r="X869" s="158"/>
      <c r="Y869" s="158"/>
      <c r="Z869" s="158"/>
      <c r="AA869" s="159"/>
      <c r="AB869" s="242"/>
      <c r="AC869" s="49"/>
      <c r="AD869" s="49"/>
    </row>
    <row r="870" spans="18:30" ht="45" customHeight="1" x14ac:dyDescent="0.25">
      <c r="R870" s="158"/>
      <c r="S870" s="158"/>
      <c r="T870" s="158"/>
      <c r="U870" s="158"/>
      <c r="V870" s="158"/>
      <c r="W870" s="158"/>
      <c r="X870" s="158"/>
      <c r="Y870" s="158"/>
      <c r="Z870" s="158"/>
      <c r="AA870" s="159"/>
      <c r="AB870" s="242"/>
      <c r="AC870" s="49"/>
      <c r="AD870" s="49"/>
    </row>
    <row r="871" spans="18:30" ht="45" customHeight="1" x14ac:dyDescent="0.25">
      <c r="R871" s="158"/>
      <c r="S871" s="158"/>
      <c r="T871" s="158"/>
      <c r="U871" s="158"/>
      <c r="V871" s="158"/>
      <c r="W871" s="158"/>
      <c r="X871" s="158"/>
      <c r="Y871" s="158"/>
      <c r="Z871" s="158"/>
      <c r="AA871" s="159"/>
      <c r="AB871" s="242"/>
      <c r="AC871" s="49"/>
      <c r="AD871" s="49"/>
    </row>
    <row r="872" spans="18:30" ht="45" customHeight="1" x14ac:dyDescent="0.25">
      <c r="R872" s="158"/>
      <c r="S872" s="158"/>
      <c r="T872" s="158"/>
      <c r="U872" s="158"/>
      <c r="V872" s="158"/>
      <c r="W872" s="158"/>
      <c r="X872" s="158"/>
      <c r="Y872" s="158"/>
      <c r="Z872" s="158"/>
      <c r="AA872" s="159"/>
      <c r="AB872" s="242"/>
      <c r="AC872" s="49"/>
      <c r="AD872" s="49"/>
    </row>
    <row r="873" spans="18:30" ht="45" customHeight="1" x14ac:dyDescent="0.25">
      <c r="R873" s="158"/>
      <c r="S873" s="158"/>
      <c r="T873" s="158"/>
      <c r="U873" s="158"/>
      <c r="V873" s="158"/>
      <c r="W873" s="158"/>
      <c r="X873" s="158"/>
      <c r="Y873" s="158"/>
      <c r="Z873" s="158"/>
      <c r="AA873" s="159"/>
      <c r="AB873" s="242"/>
      <c r="AC873" s="49"/>
      <c r="AD873" s="49"/>
    </row>
    <row r="874" spans="18:30" ht="45" customHeight="1" x14ac:dyDescent="0.25">
      <c r="R874" s="158"/>
      <c r="S874" s="158"/>
      <c r="T874" s="158"/>
      <c r="U874" s="158"/>
      <c r="V874" s="158"/>
      <c r="W874" s="158"/>
      <c r="X874" s="158"/>
      <c r="Y874" s="158"/>
      <c r="Z874" s="158"/>
      <c r="AA874" s="159"/>
      <c r="AB874" s="242"/>
      <c r="AC874" s="49"/>
      <c r="AD874" s="49"/>
    </row>
    <row r="875" spans="18:30" ht="45" customHeight="1" x14ac:dyDescent="0.25">
      <c r="R875" s="158"/>
      <c r="S875" s="158"/>
      <c r="T875" s="158"/>
      <c r="U875" s="158"/>
      <c r="V875" s="158"/>
      <c r="W875" s="158"/>
      <c r="X875" s="158"/>
      <c r="Y875" s="158"/>
      <c r="Z875" s="158"/>
      <c r="AA875" s="159"/>
      <c r="AB875" s="242"/>
      <c r="AC875" s="49"/>
      <c r="AD875" s="49"/>
    </row>
    <row r="876" spans="18:30" ht="45" customHeight="1" x14ac:dyDescent="0.25">
      <c r="R876" s="158"/>
      <c r="S876" s="158"/>
      <c r="T876" s="158"/>
      <c r="U876" s="158"/>
      <c r="V876" s="158"/>
      <c r="W876" s="158"/>
      <c r="X876" s="158"/>
      <c r="Y876" s="158"/>
      <c r="Z876" s="158"/>
      <c r="AA876" s="159"/>
      <c r="AB876" s="242"/>
      <c r="AC876" s="49"/>
      <c r="AD876" s="49"/>
    </row>
    <row r="877" spans="18:30" ht="45" customHeight="1" x14ac:dyDescent="0.25">
      <c r="R877" s="158"/>
      <c r="S877" s="158"/>
      <c r="T877" s="158"/>
      <c r="U877" s="158"/>
      <c r="V877" s="158"/>
      <c r="W877" s="158"/>
      <c r="X877" s="158"/>
      <c r="Y877" s="158"/>
      <c r="Z877" s="158"/>
      <c r="AA877" s="159"/>
      <c r="AB877" s="242"/>
      <c r="AC877" s="49"/>
      <c r="AD877" s="49"/>
    </row>
    <row r="878" spans="18:30" ht="45" customHeight="1" x14ac:dyDescent="0.25">
      <c r="R878" s="158"/>
      <c r="S878" s="158"/>
      <c r="T878" s="158"/>
      <c r="U878" s="158"/>
      <c r="V878" s="158"/>
      <c r="W878" s="158"/>
      <c r="X878" s="158"/>
      <c r="Y878" s="158"/>
      <c r="Z878" s="158"/>
      <c r="AA878" s="159"/>
      <c r="AB878" s="242"/>
      <c r="AC878" s="49"/>
      <c r="AD878" s="49"/>
    </row>
    <row r="879" spans="18:30" ht="45" customHeight="1" x14ac:dyDescent="0.25">
      <c r="R879" s="158"/>
      <c r="S879" s="158"/>
      <c r="T879" s="158"/>
      <c r="U879" s="158"/>
      <c r="V879" s="158"/>
      <c r="W879" s="158"/>
      <c r="X879" s="158"/>
      <c r="Y879" s="158"/>
      <c r="Z879" s="158"/>
      <c r="AA879" s="159"/>
      <c r="AB879" s="242"/>
      <c r="AC879" s="49"/>
      <c r="AD879" s="49"/>
    </row>
    <row r="880" spans="18:30" ht="45" customHeight="1" x14ac:dyDescent="0.25">
      <c r="R880" s="158"/>
      <c r="S880" s="158"/>
      <c r="T880" s="158"/>
      <c r="U880" s="158"/>
      <c r="V880" s="158"/>
      <c r="W880" s="158"/>
      <c r="X880" s="158"/>
      <c r="Y880" s="158"/>
      <c r="Z880" s="158"/>
      <c r="AA880" s="159"/>
      <c r="AB880" s="242"/>
      <c r="AC880" s="49"/>
      <c r="AD880" s="49"/>
    </row>
    <row r="881" spans="18:30" ht="45" customHeight="1" x14ac:dyDescent="0.25">
      <c r="R881" s="158"/>
      <c r="S881" s="158"/>
      <c r="T881" s="158"/>
      <c r="U881" s="158"/>
      <c r="V881" s="158"/>
      <c r="W881" s="158"/>
      <c r="X881" s="158"/>
      <c r="Y881" s="158"/>
      <c r="Z881" s="158"/>
      <c r="AA881" s="159"/>
      <c r="AB881" s="242"/>
      <c r="AC881" s="49"/>
      <c r="AD881" s="49"/>
    </row>
    <row r="882" spans="18:30" ht="45" customHeight="1" x14ac:dyDescent="0.25">
      <c r="R882" s="158"/>
      <c r="S882" s="158"/>
      <c r="T882" s="158"/>
      <c r="U882" s="158"/>
      <c r="V882" s="158"/>
      <c r="W882" s="158"/>
      <c r="X882" s="158"/>
      <c r="Y882" s="158"/>
      <c r="Z882" s="158"/>
      <c r="AA882" s="159"/>
      <c r="AB882" s="242"/>
      <c r="AC882" s="49"/>
      <c r="AD882" s="49"/>
    </row>
    <row r="883" spans="18:30" ht="45" customHeight="1" x14ac:dyDescent="0.25">
      <c r="R883" s="158"/>
      <c r="S883" s="158"/>
      <c r="T883" s="158"/>
      <c r="U883" s="158"/>
      <c r="V883" s="158"/>
      <c r="W883" s="158"/>
      <c r="X883" s="158"/>
      <c r="Y883" s="158"/>
      <c r="Z883" s="158"/>
      <c r="AA883" s="159"/>
      <c r="AB883" s="242"/>
      <c r="AC883" s="49"/>
      <c r="AD883" s="49"/>
    </row>
    <row r="884" spans="18:30" ht="45" customHeight="1" x14ac:dyDescent="0.25">
      <c r="R884" s="158"/>
      <c r="S884" s="158"/>
      <c r="T884" s="158"/>
      <c r="U884" s="158"/>
      <c r="V884" s="158"/>
      <c r="W884" s="158"/>
      <c r="X884" s="158"/>
      <c r="Y884" s="158"/>
      <c r="Z884" s="158"/>
      <c r="AA884" s="159"/>
      <c r="AB884" s="242"/>
      <c r="AC884" s="49"/>
      <c r="AD884" s="49"/>
    </row>
    <row r="885" spans="18:30" ht="45" customHeight="1" x14ac:dyDescent="0.25">
      <c r="R885" s="158"/>
      <c r="S885" s="158"/>
      <c r="T885" s="158"/>
      <c r="U885" s="158"/>
      <c r="V885" s="158"/>
      <c r="W885" s="158"/>
      <c r="X885" s="158"/>
      <c r="Y885" s="158"/>
      <c r="Z885" s="158"/>
      <c r="AA885" s="159"/>
      <c r="AB885" s="242"/>
      <c r="AC885" s="49"/>
      <c r="AD885" s="49"/>
    </row>
    <row r="886" spans="18:30" ht="45" customHeight="1" x14ac:dyDescent="0.25">
      <c r="R886" s="158"/>
      <c r="S886" s="158"/>
      <c r="T886" s="158"/>
      <c r="U886" s="158"/>
      <c r="V886" s="158"/>
      <c r="W886" s="158"/>
      <c r="X886" s="158"/>
      <c r="Y886" s="158"/>
      <c r="Z886" s="158"/>
      <c r="AA886" s="159"/>
      <c r="AB886" s="242"/>
      <c r="AC886" s="49"/>
      <c r="AD886" s="49"/>
    </row>
    <row r="887" spans="18:30" ht="45" customHeight="1" x14ac:dyDescent="0.25">
      <c r="R887" s="158"/>
      <c r="S887" s="158"/>
      <c r="T887" s="158"/>
      <c r="U887" s="158"/>
      <c r="V887" s="158"/>
      <c r="W887" s="158"/>
      <c r="X887" s="158"/>
      <c r="Y887" s="158"/>
      <c r="Z887" s="158"/>
      <c r="AA887" s="159"/>
      <c r="AB887" s="242"/>
      <c r="AC887" s="49"/>
      <c r="AD887" s="49"/>
    </row>
    <row r="888" spans="18:30" ht="45" customHeight="1" x14ac:dyDescent="0.25">
      <c r="R888" s="158"/>
      <c r="S888" s="158"/>
      <c r="T888" s="158"/>
      <c r="U888" s="158"/>
      <c r="V888" s="158"/>
      <c r="W888" s="158"/>
      <c r="X888" s="158"/>
      <c r="Y888" s="158"/>
      <c r="Z888" s="158"/>
      <c r="AA888" s="159"/>
      <c r="AB888" s="242"/>
      <c r="AC888" s="49"/>
      <c r="AD888" s="49"/>
    </row>
    <row r="889" spans="18:30" ht="45" customHeight="1" x14ac:dyDescent="0.25">
      <c r="R889" s="158"/>
      <c r="S889" s="158"/>
      <c r="T889" s="158"/>
      <c r="U889" s="158"/>
      <c r="V889" s="158"/>
      <c r="W889" s="158"/>
      <c r="X889" s="158"/>
      <c r="Y889" s="158"/>
      <c r="Z889" s="158"/>
      <c r="AA889" s="159"/>
      <c r="AB889" s="242"/>
      <c r="AC889" s="49"/>
      <c r="AD889" s="49"/>
    </row>
    <row r="890" spans="18:30" ht="45" customHeight="1" x14ac:dyDescent="0.25">
      <c r="R890" s="158"/>
      <c r="S890" s="158"/>
      <c r="T890" s="158"/>
      <c r="U890" s="158"/>
      <c r="V890" s="158"/>
      <c r="W890" s="158"/>
      <c r="X890" s="158"/>
      <c r="Y890" s="158"/>
      <c r="Z890" s="158"/>
      <c r="AA890" s="159"/>
      <c r="AB890" s="242"/>
      <c r="AC890" s="49"/>
      <c r="AD890" s="49"/>
    </row>
    <row r="891" spans="18:30" ht="45" customHeight="1" x14ac:dyDescent="0.25">
      <c r="R891" s="158"/>
      <c r="S891" s="158"/>
      <c r="T891" s="158"/>
      <c r="U891" s="158"/>
      <c r="V891" s="158"/>
      <c r="W891" s="158"/>
      <c r="X891" s="158"/>
      <c r="Y891" s="158"/>
      <c r="Z891" s="158"/>
      <c r="AA891" s="159"/>
      <c r="AB891" s="242"/>
      <c r="AC891" s="49"/>
      <c r="AD891" s="49"/>
    </row>
    <row r="892" spans="18:30" ht="45" customHeight="1" x14ac:dyDescent="0.25">
      <c r="R892" s="158"/>
      <c r="S892" s="158"/>
      <c r="T892" s="158"/>
      <c r="U892" s="158"/>
      <c r="V892" s="158"/>
      <c r="W892" s="158"/>
      <c r="X892" s="158"/>
      <c r="Y892" s="158"/>
      <c r="Z892" s="158"/>
      <c r="AA892" s="159"/>
      <c r="AB892" s="242"/>
      <c r="AC892" s="49"/>
      <c r="AD892" s="49"/>
    </row>
    <row r="893" spans="18:30" ht="45" customHeight="1" x14ac:dyDescent="0.25">
      <c r="R893" s="158"/>
      <c r="S893" s="158"/>
      <c r="T893" s="158"/>
      <c r="U893" s="158"/>
      <c r="V893" s="158"/>
      <c r="W893" s="158"/>
      <c r="X893" s="158"/>
      <c r="Y893" s="158"/>
      <c r="Z893" s="158"/>
      <c r="AA893" s="159"/>
      <c r="AB893" s="242"/>
      <c r="AC893" s="49"/>
      <c r="AD893" s="49"/>
    </row>
    <row r="894" spans="18:30" ht="45" customHeight="1" x14ac:dyDescent="0.25">
      <c r="R894" s="158"/>
      <c r="S894" s="158"/>
      <c r="T894" s="158"/>
      <c r="U894" s="158"/>
      <c r="V894" s="158"/>
      <c r="W894" s="158"/>
      <c r="X894" s="158"/>
      <c r="Y894" s="158"/>
      <c r="Z894" s="158"/>
      <c r="AA894" s="159"/>
      <c r="AB894" s="242"/>
      <c r="AC894" s="49"/>
      <c r="AD894" s="49"/>
    </row>
    <row r="895" spans="18:30" ht="45" customHeight="1" x14ac:dyDescent="0.25">
      <c r="R895" s="158"/>
      <c r="S895" s="158"/>
      <c r="T895" s="158"/>
      <c r="U895" s="158"/>
      <c r="V895" s="158"/>
      <c r="W895" s="158"/>
      <c r="X895" s="158"/>
      <c r="Y895" s="158"/>
      <c r="Z895" s="158"/>
      <c r="AA895" s="159"/>
      <c r="AB895" s="242"/>
      <c r="AC895" s="49"/>
      <c r="AD895" s="49"/>
    </row>
    <row r="896" spans="18:30" ht="45" customHeight="1" x14ac:dyDescent="0.25">
      <c r="R896" s="158"/>
      <c r="S896" s="158"/>
      <c r="T896" s="158"/>
      <c r="U896" s="158"/>
      <c r="V896" s="158"/>
      <c r="W896" s="158"/>
      <c r="X896" s="158"/>
      <c r="Y896" s="158"/>
      <c r="Z896" s="158"/>
      <c r="AA896" s="159"/>
      <c r="AB896" s="242"/>
      <c r="AC896" s="49"/>
      <c r="AD896" s="49"/>
    </row>
    <row r="897" spans="18:30" ht="45" customHeight="1" x14ac:dyDescent="0.25">
      <c r="R897" s="158"/>
      <c r="S897" s="158"/>
      <c r="T897" s="158"/>
      <c r="U897" s="158"/>
      <c r="V897" s="158"/>
      <c r="W897" s="158"/>
      <c r="X897" s="158"/>
      <c r="Y897" s="158"/>
      <c r="Z897" s="158"/>
      <c r="AA897" s="159"/>
      <c r="AB897" s="242"/>
      <c r="AC897" s="49"/>
      <c r="AD897" s="49"/>
    </row>
    <row r="898" spans="18:30" ht="45" customHeight="1" x14ac:dyDescent="0.25">
      <c r="R898" s="158"/>
      <c r="S898" s="158"/>
      <c r="T898" s="158"/>
      <c r="U898" s="158"/>
      <c r="V898" s="158"/>
      <c r="W898" s="158"/>
      <c r="X898" s="158"/>
      <c r="Y898" s="158"/>
      <c r="Z898" s="158"/>
      <c r="AA898" s="159"/>
      <c r="AB898" s="242"/>
      <c r="AC898" s="49"/>
      <c r="AD898" s="49"/>
    </row>
    <row r="899" spans="18:30" ht="45" customHeight="1" x14ac:dyDescent="0.25">
      <c r="R899" s="158"/>
      <c r="S899" s="158"/>
      <c r="T899" s="158"/>
      <c r="U899" s="158"/>
      <c r="V899" s="158"/>
      <c r="W899" s="158"/>
      <c r="X899" s="158"/>
      <c r="Y899" s="158"/>
      <c r="Z899" s="158"/>
      <c r="AA899" s="159"/>
      <c r="AB899" s="242"/>
      <c r="AC899" s="49"/>
      <c r="AD899" s="49"/>
    </row>
    <row r="900" spans="18:30" ht="45" customHeight="1" x14ac:dyDescent="0.25">
      <c r="R900" s="158"/>
      <c r="S900" s="158"/>
      <c r="T900" s="158"/>
      <c r="U900" s="158"/>
      <c r="V900" s="158"/>
      <c r="W900" s="158"/>
      <c r="X900" s="158"/>
      <c r="Y900" s="158"/>
      <c r="Z900" s="158"/>
      <c r="AA900" s="159"/>
      <c r="AB900" s="242"/>
      <c r="AC900" s="49"/>
      <c r="AD900" s="49"/>
    </row>
    <row r="901" spans="18:30" ht="45" customHeight="1" x14ac:dyDescent="0.25">
      <c r="R901" s="158"/>
      <c r="S901" s="158"/>
      <c r="T901" s="158"/>
      <c r="U901" s="158"/>
      <c r="V901" s="158"/>
      <c r="W901" s="158"/>
      <c r="X901" s="158"/>
      <c r="Y901" s="158"/>
      <c r="Z901" s="158"/>
      <c r="AA901" s="159"/>
      <c r="AB901" s="242"/>
      <c r="AC901" s="49"/>
      <c r="AD901" s="49"/>
    </row>
    <row r="902" spans="18:30" ht="45" customHeight="1" x14ac:dyDescent="0.25">
      <c r="R902" s="158"/>
      <c r="S902" s="158"/>
      <c r="T902" s="158"/>
      <c r="U902" s="158"/>
      <c r="V902" s="158"/>
      <c r="W902" s="158"/>
      <c r="X902" s="158"/>
      <c r="Y902" s="158"/>
      <c r="Z902" s="158"/>
      <c r="AA902" s="159"/>
      <c r="AB902" s="242"/>
      <c r="AC902" s="49"/>
      <c r="AD902" s="49"/>
    </row>
    <row r="903" spans="18:30" ht="45" customHeight="1" x14ac:dyDescent="0.25">
      <c r="R903" s="158"/>
      <c r="S903" s="158"/>
      <c r="T903" s="158"/>
      <c r="U903" s="158"/>
      <c r="V903" s="158"/>
      <c r="W903" s="158"/>
      <c r="X903" s="158"/>
      <c r="Y903" s="158"/>
      <c r="Z903" s="158"/>
      <c r="AA903" s="159"/>
      <c r="AB903" s="242"/>
      <c r="AC903" s="49"/>
      <c r="AD903" s="49"/>
    </row>
    <row r="904" spans="18:30" ht="45" customHeight="1" x14ac:dyDescent="0.25">
      <c r="R904" s="158"/>
      <c r="S904" s="158"/>
      <c r="T904" s="158"/>
      <c r="U904" s="158"/>
      <c r="V904" s="158"/>
      <c r="W904" s="158"/>
      <c r="X904" s="158"/>
      <c r="Y904" s="158"/>
      <c r="Z904" s="158"/>
      <c r="AA904" s="159"/>
      <c r="AB904" s="242"/>
      <c r="AC904" s="49"/>
      <c r="AD904" s="49"/>
    </row>
    <row r="905" spans="18:30" ht="45" customHeight="1" x14ac:dyDescent="0.25">
      <c r="R905" s="158"/>
      <c r="S905" s="158"/>
      <c r="T905" s="158"/>
      <c r="U905" s="158"/>
      <c r="V905" s="158"/>
      <c r="W905" s="158"/>
      <c r="X905" s="158"/>
      <c r="Y905" s="158"/>
      <c r="Z905" s="158"/>
      <c r="AA905" s="159"/>
      <c r="AB905" s="242"/>
      <c r="AC905" s="49"/>
      <c r="AD905" s="49"/>
    </row>
    <row r="906" spans="18:30" ht="45" customHeight="1" x14ac:dyDescent="0.25">
      <c r="R906" s="158"/>
      <c r="S906" s="158"/>
      <c r="T906" s="158"/>
      <c r="U906" s="158"/>
      <c r="V906" s="158"/>
      <c r="W906" s="158"/>
      <c r="X906" s="158"/>
      <c r="Y906" s="158"/>
      <c r="Z906" s="158"/>
      <c r="AA906" s="159"/>
      <c r="AB906" s="242"/>
      <c r="AC906" s="49"/>
      <c r="AD906" s="49"/>
    </row>
    <row r="907" spans="18:30" ht="45" customHeight="1" x14ac:dyDescent="0.25">
      <c r="R907" s="158"/>
      <c r="S907" s="158"/>
      <c r="T907" s="158"/>
      <c r="U907" s="158"/>
      <c r="V907" s="158"/>
      <c r="W907" s="158"/>
      <c r="X907" s="158"/>
      <c r="Y907" s="158"/>
      <c r="Z907" s="158"/>
      <c r="AA907" s="159"/>
      <c r="AB907" s="242"/>
      <c r="AC907" s="49"/>
      <c r="AD907" s="49"/>
    </row>
    <row r="908" spans="18:30" ht="45" customHeight="1" x14ac:dyDescent="0.25">
      <c r="R908" s="158"/>
      <c r="S908" s="158"/>
      <c r="T908" s="158"/>
      <c r="U908" s="158"/>
      <c r="V908" s="158"/>
      <c r="W908" s="158"/>
      <c r="X908" s="158"/>
      <c r="Y908" s="158"/>
      <c r="Z908" s="158"/>
      <c r="AA908" s="159"/>
      <c r="AB908" s="242"/>
      <c r="AC908" s="49"/>
      <c r="AD908" s="49"/>
    </row>
    <row r="909" spans="18:30" ht="45" customHeight="1" x14ac:dyDescent="0.25">
      <c r="R909" s="158"/>
      <c r="S909" s="158"/>
      <c r="T909" s="158"/>
      <c r="U909" s="158"/>
      <c r="V909" s="158"/>
      <c r="W909" s="158"/>
      <c r="X909" s="158"/>
      <c r="Y909" s="158"/>
      <c r="Z909" s="158"/>
      <c r="AA909" s="159"/>
      <c r="AB909" s="242"/>
      <c r="AC909" s="49"/>
      <c r="AD909" s="49"/>
    </row>
    <row r="910" spans="18:30" ht="45" customHeight="1" x14ac:dyDescent="0.25">
      <c r="R910" s="158"/>
      <c r="S910" s="158"/>
      <c r="T910" s="158"/>
      <c r="U910" s="158"/>
      <c r="V910" s="158"/>
      <c r="W910" s="158"/>
      <c r="X910" s="158"/>
      <c r="Y910" s="158"/>
      <c r="Z910" s="158"/>
      <c r="AA910" s="159"/>
      <c r="AB910" s="242"/>
      <c r="AC910" s="49"/>
      <c r="AD910" s="49"/>
    </row>
    <row r="911" spans="18:30" ht="45" customHeight="1" x14ac:dyDescent="0.25">
      <c r="R911" s="158"/>
      <c r="S911" s="158"/>
      <c r="T911" s="158"/>
      <c r="U911" s="158"/>
      <c r="V911" s="158"/>
      <c r="W911" s="158"/>
      <c r="X911" s="158"/>
      <c r="Y911" s="158"/>
      <c r="Z911" s="158"/>
      <c r="AA911" s="159"/>
      <c r="AB911" s="242"/>
      <c r="AC911" s="49"/>
      <c r="AD911" s="49"/>
    </row>
    <row r="912" spans="18:30" ht="45" customHeight="1" x14ac:dyDescent="0.25">
      <c r="R912" s="158"/>
      <c r="S912" s="158"/>
      <c r="T912" s="158"/>
      <c r="U912" s="158"/>
      <c r="V912" s="158"/>
      <c r="W912" s="158"/>
      <c r="X912" s="158"/>
      <c r="Y912" s="158"/>
      <c r="Z912" s="158"/>
      <c r="AA912" s="159"/>
      <c r="AB912" s="242"/>
      <c r="AC912" s="49"/>
      <c r="AD912" s="49"/>
    </row>
    <row r="913" spans="18:30" ht="45" customHeight="1" x14ac:dyDescent="0.25">
      <c r="R913" s="158"/>
      <c r="S913" s="158"/>
      <c r="T913" s="158"/>
      <c r="U913" s="158"/>
      <c r="V913" s="158"/>
      <c r="W913" s="158"/>
      <c r="X913" s="158"/>
      <c r="Y913" s="158"/>
      <c r="Z913" s="158"/>
      <c r="AA913" s="159"/>
      <c r="AB913" s="242"/>
      <c r="AC913" s="49"/>
      <c r="AD913" s="49"/>
    </row>
    <row r="914" spans="18:30" ht="45" customHeight="1" x14ac:dyDescent="0.25">
      <c r="R914" s="158"/>
      <c r="S914" s="158"/>
      <c r="T914" s="158"/>
      <c r="U914" s="158"/>
      <c r="V914" s="158"/>
      <c r="W914" s="158"/>
      <c r="X914" s="158"/>
      <c r="Y914" s="158"/>
      <c r="Z914" s="158"/>
      <c r="AA914" s="159"/>
      <c r="AB914" s="242"/>
      <c r="AC914" s="49"/>
      <c r="AD914" s="49"/>
    </row>
    <row r="915" spans="18:30" ht="45" customHeight="1" x14ac:dyDescent="0.25">
      <c r="R915" s="158"/>
      <c r="S915" s="158"/>
      <c r="T915" s="158"/>
      <c r="U915" s="158"/>
      <c r="V915" s="158"/>
      <c r="W915" s="158"/>
      <c r="X915" s="158"/>
      <c r="Y915" s="158"/>
      <c r="Z915" s="158"/>
      <c r="AA915" s="159"/>
      <c r="AB915" s="242"/>
      <c r="AC915" s="49"/>
      <c r="AD915" s="49"/>
    </row>
    <row r="916" spans="18:30" ht="45" customHeight="1" x14ac:dyDescent="0.25">
      <c r="R916" s="158"/>
      <c r="S916" s="158"/>
      <c r="T916" s="158"/>
      <c r="U916" s="158"/>
      <c r="V916" s="158"/>
      <c r="W916" s="158"/>
      <c r="X916" s="158"/>
      <c r="Y916" s="158"/>
      <c r="Z916" s="158"/>
      <c r="AA916" s="159"/>
      <c r="AB916" s="242"/>
      <c r="AC916" s="49"/>
      <c r="AD916" s="49"/>
    </row>
    <row r="917" spans="18:30" ht="45" customHeight="1" x14ac:dyDescent="0.25">
      <c r="R917" s="158"/>
      <c r="S917" s="158"/>
      <c r="T917" s="158"/>
      <c r="U917" s="158"/>
      <c r="V917" s="158"/>
      <c r="W917" s="158"/>
      <c r="X917" s="158"/>
      <c r="Y917" s="158"/>
      <c r="Z917" s="158"/>
      <c r="AA917" s="159"/>
      <c r="AB917" s="242"/>
      <c r="AC917" s="49"/>
      <c r="AD917" s="49"/>
    </row>
    <row r="918" spans="18:30" ht="45" customHeight="1" x14ac:dyDescent="0.25">
      <c r="R918" s="158"/>
      <c r="S918" s="158"/>
      <c r="T918" s="158"/>
      <c r="U918" s="158"/>
      <c r="V918" s="158"/>
      <c r="W918" s="158"/>
      <c r="X918" s="158"/>
      <c r="Y918" s="158"/>
      <c r="Z918" s="158"/>
      <c r="AA918" s="159"/>
      <c r="AB918" s="242"/>
      <c r="AC918" s="49"/>
      <c r="AD918" s="49"/>
    </row>
    <row r="919" spans="18:30" ht="45" customHeight="1" x14ac:dyDescent="0.25">
      <c r="R919" s="158"/>
      <c r="S919" s="158"/>
      <c r="T919" s="158"/>
      <c r="U919" s="158"/>
      <c r="V919" s="158"/>
      <c r="W919" s="158"/>
      <c r="X919" s="158"/>
      <c r="Y919" s="158"/>
      <c r="Z919" s="158"/>
      <c r="AA919" s="159"/>
      <c r="AB919" s="242"/>
      <c r="AC919" s="49"/>
      <c r="AD919" s="49"/>
    </row>
    <row r="920" spans="18:30" ht="45" customHeight="1" x14ac:dyDescent="0.25">
      <c r="R920" s="158"/>
      <c r="S920" s="158"/>
      <c r="T920" s="158"/>
      <c r="U920" s="158"/>
      <c r="V920" s="158"/>
      <c r="W920" s="158"/>
      <c r="X920" s="158"/>
      <c r="Y920" s="158"/>
      <c r="Z920" s="158"/>
      <c r="AA920" s="159"/>
      <c r="AB920" s="242"/>
      <c r="AC920" s="49"/>
      <c r="AD920" s="49"/>
    </row>
    <row r="921" spans="18:30" ht="45" customHeight="1" x14ac:dyDescent="0.25">
      <c r="R921" s="158"/>
      <c r="S921" s="158"/>
      <c r="T921" s="158"/>
      <c r="U921" s="158"/>
      <c r="V921" s="158"/>
      <c r="W921" s="158"/>
      <c r="X921" s="158"/>
      <c r="Y921" s="158"/>
      <c r="Z921" s="158"/>
      <c r="AA921" s="159"/>
      <c r="AB921" s="242"/>
      <c r="AC921" s="49"/>
      <c r="AD921" s="49"/>
    </row>
    <row r="922" spans="18:30" ht="45" customHeight="1" x14ac:dyDescent="0.25">
      <c r="R922" s="158"/>
      <c r="S922" s="158"/>
      <c r="T922" s="158"/>
      <c r="U922" s="158"/>
      <c r="V922" s="158"/>
      <c r="W922" s="158"/>
      <c r="X922" s="158"/>
      <c r="Y922" s="158"/>
      <c r="Z922" s="158"/>
      <c r="AA922" s="159"/>
      <c r="AB922" s="242"/>
      <c r="AC922" s="49"/>
      <c r="AD922" s="49"/>
    </row>
    <row r="923" spans="18:30" ht="45" customHeight="1" x14ac:dyDescent="0.25">
      <c r="R923" s="158"/>
      <c r="S923" s="158"/>
      <c r="T923" s="158"/>
      <c r="U923" s="158"/>
      <c r="V923" s="158"/>
      <c r="W923" s="158"/>
      <c r="X923" s="158"/>
      <c r="Y923" s="158"/>
      <c r="Z923" s="158"/>
      <c r="AA923" s="159"/>
      <c r="AB923" s="242"/>
      <c r="AC923" s="49"/>
      <c r="AD923" s="49"/>
    </row>
    <row r="924" spans="18:30" ht="45" customHeight="1" x14ac:dyDescent="0.25">
      <c r="R924" s="158"/>
      <c r="S924" s="158"/>
      <c r="T924" s="158"/>
      <c r="U924" s="158"/>
      <c r="V924" s="158"/>
      <c r="W924" s="158"/>
      <c r="X924" s="158"/>
      <c r="Y924" s="158"/>
      <c r="Z924" s="158"/>
      <c r="AA924" s="159"/>
      <c r="AB924" s="242"/>
      <c r="AC924" s="49"/>
      <c r="AD924" s="49"/>
    </row>
    <row r="925" spans="18:30" ht="45" customHeight="1" x14ac:dyDescent="0.25">
      <c r="R925" s="158"/>
      <c r="S925" s="158"/>
      <c r="T925" s="158"/>
      <c r="U925" s="158"/>
      <c r="V925" s="158"/>
      <c r="W925" s="158"/>
      <c r="X925" s="158"/>
      <c r="Y925" s="158"/>
      <c r="Z925" s="158"/>
      <c r="AA925" s="159"/>
      <c r="AB925" s="242"/>
      <c r="AC925" s="49"/>
      <c r="AD925" s="49"/>
    </row>
    <row r="926" spans="18:30" ht="45" customHeight="1" x14ac:dyDescent="0.25">
      <c r="R926" s="158"/>
      <c r="S926" s="158"/>
      <c r="T926" s="158"/>
      <c r="U926" s="158"/>
      <c r="V926" s="158"/>
      <c r="W926" s="158"/>
      <c r="X926" s="158"/>
      <c r="Y926" s="158"/>
      <c r="Z926" s="158"/>
      <c r="AA926" s="159"/>
      <c r="AB926" s="242"/>
      <c r="AC926" s="49"/>
      <c r="AD926" s="49"/>
    </row>
    <row r="927" spans="18:30" ht="45" customHeight="1" x14ac:dyDescent="0.25">
      <c r="R927" s="158"/>
      <c r="S927" s="158"/>
      <c r="T927" s="158"/>
      <c r="U927" s="158"/>
      <c r="V927" s="158"/>
      <c r="W927" s="158"/>
      <c r="X927" s="158"/>
      <c r="Y927" s="158"/>
      <c r="Z927" s="158"/>
      <c r="AA927" s="159"/>
      <c r="AB927" s="242"/>
      <c r="AC927" s="49"/>
      <c r="AD927" s="49"/>
    </row>
    <row r="928" spans="18:30" ht="45" customHeight="1" x14ac:dyDescent="0.25">
      <c r="R928" s="158"/>
      <c r="S928" s="158"/>
      <c r="T928" s="158"/>
      <c r="U928" s="158"/>
      <c r="V928" s="158"/>
      <c r="W928" s="158"/>
      <c r="X928" s="158"/>
      <c r="Y928" s="158"/>
      <c r="Z928" s="158"/>
      <c r="AA928" s="159"/>
      <c r="AB928" s="242"/>
      <c r="AC928" s="49"/>
      <c r="AD928" s="49"/>
    </row>
    <row r="929" spans="18:30" ht="45" customHeight="1" x14ac:dyDescent="0.25">
      <c r="R929" s="158"/>
      <c r="S929" s="158"/>
      <c r="T929" s="158"/>
      <c r="U929" s="158"/>
      <c r="V929" s="158"/>
      <c r="W929" s="158"/>
      <c r="X929" s="158"/>
      <c r="Y929" s="158"/>
      <c r="Z929" s="158"/>
      <c r="AA929" s="159"/>
      <c r="AB929" s="242"/>
      <c r="AC929" s="49"/>
      <c r="AD929" s="49"/>
    </row>
    <row r="930" spans="18:30" ht="45" customHeight="1" x14ac:dyDescent="0.25">
      <c r="R930" s="158"/>
      <c r="S930" s="158"/>
      <c r="T930" s="158"/>
      <c r="U930" s="158"/>
      <c r="V930" s="158"/>
      <c r="W930" s="158"/>
      <c r="X930" s="158"/>
      <c r="Y930" s="158"/>
      <c r="Z930" s="158"/>
      <c r="AA930" s="159"/>
      <c r="AB930" s="242"/>
      <c r="AC930" s="49"/>
      <c r="AD930" s="49"/>
    </row>
    <row r="931" spans="18:30" ht="45" customHeight="1" x14ac:dyDescent="0.25">
      <c r="R931" s="158"/>
      <c r="S931" s="158"/>
      <c r="T931" s="158"/>
      <c r="U931" s="158"/>
      <c r="V931" s="158"/>
      <c r="W931" s="158"/>
      <c r="X931" s="158"/>
      <c r="Y931" s="158"/>
      <c r="Z931" s="158"/>
      <c r="AA931" s="159"/>
      <c r="AB931" s="242"/>
      <c r="AC931" s="49"/>
      <c r="AD931" s="49"/>
    </row>
    <row r="932" spans="18:30" ht="45" customHeight="1" x14ac:dyDescent="0.25">
      <c r="R932" s="158"/>
      <c r="S932" s="158"/>
      <c r="T932" s="158"/>
      <c r="U932" s="158"/>
      <c r="V932" s="158"/>
      <c r="W932" s="158"/>
      <c r="X932" s="158"/>
      <c r="Y932" s="158"/>
      <c r="Z932" s="158"/>
      <c r="AA932" s="159"/>
      <c r="AB932" s="242"/>
      <c r="AC932" s="49"/>
      <c r="AD932" s="49"/>
    </row>
    <row r="933" spans="18:30" ht="45" customHeight="1" x14ac:dyDescent="0.25">
      <c r="R933" s="158"/>
      <c r="S933" s="158"/>
      <c r="T933" s="158"/>
      <c r="U933" s="158"/>
      <c r="V933" s="158"/>
      <c r="W933" s="158"/>
      <c r="X933" s="158"/>
      <c r="Y933" s="158"/>
      <c r="Z933" s="158"/>
      <c r="AA933" s="159"/>
      <c r="AB933" s="242"/>
      <c r="AC933" s="49"/>
      <c r="AD933" s="49"/>
    </row>
    <row r="934" spans="18:30" ht="45" customHeight="1" x14ac:dyDescent="0.25">
      <c r="R934" s="158"/>
      <c r="S934" s="158"/>
      <c r="T934" s="158"/>
      <c r="U934" s="158"/>
      <c r="V934" s="158"/>
      <c r="W934" s="158"/>
      <c r="X934" s="158"/>
      <c r="Y934" s="158"/>
      <c r="Z934" s="158"/>
      <c r="AA934" s="159"/>
      <c r="AB934" s="242"/>
      <c r="AC934" s="49"/>
      <c r="AD934" s="49"/>
    </row>
    <row r="935" spans="18:30" ht="45" customHeight="1" x14ac:dyDescent="0.25">
      <c r="R935" s="158"/>
      <c r="S935" s="158"/>
      <c r="T935" s="158"/>
      <c r="U935" s="158"/>
      <c r="V935" s="158"/>
      <c r="W935" s="158"/>
      <c r="X935" s="158"/>
      <c r="Y935" s="158"/>
      <c r="Z935" s="158"/>
      <c r="AA935" s="159"/>
      <c r="AB935" s="242"/>
      <c r="AC935" s="49"/>
      <c r="AD935" s="49"/>
    </row>
    <row r="936" spans="18:30" ht="45" customHeight="1" x14ac:dyDescent="0.25">
      <c r="R936" s="158"/>
      <c r="S936" s="158"/>
      <c r="T936" s="158"/>
      <c r="U936" s="158"/>
      <c r="V936" s="158"/>
      <c r="W936" s="158"/>
      <c r="X936" s="158"/>
      <c r="Y936" s="158"/>
      <c r="Z936" s="158"/>
      <c r="AA936" s="159"/>
      <c r="AB936" s="242"/>
      <c r="AC936" s="49"/>
      <c r="AD936" s="49"/>
    </row>
    <row r="937" spans="18:30" ht="45" customHeight="1" x14ac:dyDescent="0.25">
      <c r="R937" s="158"/>
      <c r="S937" s="158"/>
      <c r="T937" s="158"/>
      <c r="U937" s="158"/>
      <c r="V937" s="158"/>
      <c r="W937" s="158"/>
      <c r="X937" s="158"/>
      <c r="Y937" s="158"/>
      <c r="Z937" s="158"/>
      <c r="AA937" s="159"/>
      <c r="AB937" s="242"/>
      <c r="AC937" s="49"/>
      <c r="AD937" s="49"/>
    </row>
    <row r="938" spans="18:30" ht="45" customHeight="1" x14ac:dyDescent="0.25">
      <c r="R938" s="158"/>
      <c r="S938" s="158"/>
      <c r="T938" s="158"/>
      <c r="U938" s="158"/>
      <c r="V938" s="158"/>
      <c r="W938" s="158"/>
      <c r="X938" s="158"/>
      <c r="Y938" s="158"/>
      <c r="Z938" s="158"/>
      <c r="AA938" s="159"/>
      <c r="AB938" s="242"/>
      <c r="AC938" s="49"/>
      <c r="AD938" s="49"/>
    </row>
    <row r="939" spans="18:30" ht="45" customHeight="1" x14ac:dyDescent="0.25">
      <c r="R939" s="158"/>
      <c r="S939" s="158"/>
      <c r="T939" s="158"/>
      <c r="U939" s="158"/>
      <c r="V939" s="158"/>
      <c r="W939" s="158"/>
      <c r="X939" s="158"/>
      <c r="Y939" s="158"/>
      <c r="Z939" s="158"/>
      <c r="AA939" s="159"/>
      <c r="AB939" s="242"/>
      <c r="AC939" s="49"/>
      <c r="AD939" s="49"/>
    </row>
    <row r="940" spans="18:30" ht="45" customHeight="1" x14ac:dyDescent="0.25">
      <c r="R940" s="158"/>
      <c r="S940" s="158"/>
      <c r="T940" s="158"/>
      <c r="U940" s="158"/>
      <c r="V940" s="158"/>
      <c r="W940" s="158"/>
      <c r="X940" s="158"/>
      <c r="Y940" s="158"/>
      <c r="Z940" s="158"/>
      <c r="AA940" s="159"/>
      <c r="AB940" s="242"/>
      <c r="AC940" s="49"/>
      <c r="AD940" s="49"/>
    </row>
    <row r="941" spans="18:30" ht="45" customHeight="1" x14ac:dyDescent="0.25">
      <c r="R941" s="158"/>
      <c r="S941" s="158"/>
      <c r="T941" s="158"/>
      <c r="U941" s="158"/>
      <c r="V941" s="158"/>
      <c r="W941" s="158"/>
      <c r="X941" s="158"/>
      <c r="Y941" s="158"/>
      <c r="Z941" s="158"/>
      <c r="AA941" s="159"/>
      <c r="AB941" s="242"/>
      <c r="AC941" s="49"/>
      <c r="AD941" s="49"/>
    </row>
    <row r="942" spans="18:30" ht="45" customHeight="1" x14ac:dyDescent="0.25">
      <c r="R942" s="158"/>
      <c r="S942" s="158"/>
      <c r="T942" s="158"/>
      <c r="U942" s="158"/>
      <c r="V942" s="158"/>
      <c r="W942" s="158"/>
      <c r="X942" s="158"/>
      <c r="Y942" s="158"/>
      <c r="Z942" s="158"/>
      <c r="AA942" s="159"/>
      <c r="AB942" s="242"/>
      <c r="AC942" s="49"/>
      <c r="AD942" s="49"/>
    </row>
    <row r="943" spans="18:30" ht="45" customHeight="1" x14ac:dyDescent="0.25">
      <c r="R943" s="158"/>
      <c r="S943" s="158"/>
      <c r="T943" s="158"/>
      <c r="U943" s="158"/>
      <c r="V943" s="158"/>
      <c r="W943" s="158"/>
      <c r="X943" s="158"/>
      <c r="Y943" s="158"/>
      <c r="Z943" s="158"/>
      <c r="AA943" s="159"/>
      <c r="AB943" s="242"/>
      <c r="AC943" s="49"/>
      <c r="AD943" s="49"/>
    </row>
    <row r="944" spans="18:30" ht="45" customHeight="1" x14ac:dyDescent="0.25">
      <c r="R944" s="158"/>
      <c r="S944" s="158"/>
      <c r="T944" s="158"/>
      <c r="U944" s="158"/>
      <c r="V944" s="158"/>
      <c r="W944" s="158"/>
      <c r="X944" s="158"/>
      <c r="Y944" s="158"/>
      <c r="Z944" s="158"/>
      <c r="AA944" s="159"/>
      <c r="AB944" s="242"/>
      <c r="AC944" s="49"/>
      <c r="AD944" s="49"/>
    </row>
    <row r="945" spans="18:30" ht="45" customHeight="1" x14ac:dyDescent="0.25">
      <c r="R945" s="158"/>
      <c r="S945" s="158"/>
      <c r="T945" s="158"/>
      <c r="U945" s="158"/>
      <c r="V945" s="158"/>
      <c r="W945" s="158"/>
      <c r="X945" s="158"/>
      <c r="Y945" s="158"/>
      <c r="Z945" s="158"/>
      <c r="AA945" s="159"/>
      <c r="AB945" s="242"/>
      <c r="AC945" s="49"/>
      <c r="AD945" s="49"/>
    </row>
    <row r="946" spans="18:30" ht="45" customHeight="1" x14ac:dyDescent="0.25">
      <c r="R946" s="158"/>
      <c r="S946" s="158"/>
      <c r="T946" s="158"/>
      <c r="U946" s="158"/>
      <c r="V946" s="158"/>
      <c r="W946" s="158"/>
      <c r="X946" s="158"/>
      <c r="Y946" s="158"/>
      <c r="Z946" s="158"/>
      <c r="AA946" s="159"/>
      <c r="AB946" s="242"/>
      <c r="AC946" s="49"/>
      <c r="AD946" s="49"/>
    </row>
    <row r="947" spans="18:30" ht="45" customHeight="1" x14ac:dyDescent="0.25">
      <c r="R947" s="158"/>
      <c r="S947" s="158"/>
      <c r="T947" s="158"/>
      <c r="U947" s="158"/>
      <c r="V947" s="158"/>
      <c r="W947" s="158"/>
      <c r="X947" s="158"/>
      <c r="Y947" s="158"/>
      <c r="Z947" s="158"/>
      <c r="AA947" s="159"/>
      <c r="AB947" s="242"/>
      <c r="AC947" s="49"/>
      <c r="AD947" s="49"/>
    </row>
    <row r="948" spans="18:30" ht="45" customHeight="1" x14ac:dyDescent="0.25">
      <c r="R948" s="158"/>
      <c r="S948" s="158"/>
      <c r="T948" s="158"/>
      <c r="U948" s="158"/>
      <c r="V948" s="158"/>
      <c r="W948" s="158"/>
      <c r="X948" s="158"/>
      <c r="Y948" s="158"/>
      <c r="Z948" s="158"/>
      <c r="AA948" s="159"/>
      <c r="AB948" s="242"/>
      <c r="AC948" s="49"/>
      <c r="AD948" s="49"/>
    </row>
    <row r="949" spans="18:30" ht="45" customHeight="1" x14ac:dyDescent="0.25">
      <c r="R949" s="158"/>
      <c r="S949" s="158"/>
      <c r="T949" s="158"/>
      <c r="U949" s="158"/>
      <c r="V949" s="158"/>
      <c r="W949" s="158"/>
      <c r="X949" s="158"/>
      <c r="Y949" s="158"/>
      <c r="Z949" s="158"/>
      <c r="AA949" s="159"/>
      <c r="AB949" s="242"/>
      <c r="AC949" s="49"/>
      <c r="AD949" s="49"/>
    </row>
    <row r="950" spans="18:30" ht="45" customHeight="1" x14ac:dyDescent="0.25">
      <c r="R950" s="158"/>
      <c r="S950" s="158"/>
      <c r="T950" s="158"/>
      <c r="U950" s="158"/>
      <c r="V950" s="158"/>
      <c r="W950" s="158"/>
      <c r="X950" s="158"/>
      <c r="Y950" s="158"/>
      <c r="Z950" s="158"/>
      <c r="AA950" s="159"/>
      <c r="AB950" s="242"/>
      <c r="AC950" s="49"/>
      <c r="AD950" s="49"/>
    </row>
    <row r="951" spans="18:30" ht="45" customHeight="1" x14ac:dyDescent="0.25">
      <c r="R951" s="158"/>
      <c r="S951" s="158"/>
      <c r="T951" s="158"/>
      <c r="U951" s="158"/>
      <c r="V951" s="158"/>
      <c r="W951" s="158"/>
      <c r="X951" s="158"/>
      <c r="Y951" s="158"/>
      <c r="Z951" s="158"/>
      <c r="AA951" s="159"/>
      <c r="AB951" s="242"/>
      <c r="AC951" s="49"/>
      <c r="AD951" s="49"/>
    </row>
    <row r="952" spans="18:30" ht="45" customHeight="1" x14ac:dyDescent="0.25">
      <c r="R952" s="158"/>
      <c r="S952" s="158"/>
      <c r="T952" s="158"/>
      <c r="U952" s="158"/>
      <c r="V952" s="158"/>
      <c r="W952" s="158"/>
      <c r="X952" s="158"/>
      <c r="Y952" s="158"/>
      <c r="Z952" s="158"/>
      <c r="AA952" s="159"/>
      <c r="AB952" s="242"/>
      <c r="AC952" s="49"/>
      <c r="AD952" s="49"/>
    </row>
    <row r="953" spans="18:30" ht="45" customHeight="1" x14ac:dyDescent="0.25">
      <c r="R953" s="158"/>
      <c r="S953" s="158"/>
      <c r="T953" s="158"/>
      <c r="U953" s="158"/>
      <c r="V953" s="158"/>
      <c r="W953" s="158"/>
      <c r="X953" s="158"/>
      <c r="Y953" s="158"/>
      <c r="Z953" s="158"/>
      <c r="AA953" s="159"/>
      <c r="AB953" s="242"/>
      <c r="AC953" s="49"/>
      <c r="AD953" s="49"/>
    </row>
    <row r="954" spans="18:30" ht="45" customHeight="1" x14ac:dyDescent="0.25">
      <c r="R954" s="158"/>
      <c r="S954" s="158"/>
      <c r="T954" s="158"/>
      <c r="U954" s="158"/>
      <c r="V954" s="158"/>
      <c r="W954" s="158"/>
      <c r="X954" s="158"/>
      <c r="Y954" s="158"/>
      <c r="Z954" s="158"/>
      <c r="AA954" s="159"/>
      <c r="AB954" s="242"/>
      <c r="AC954" s="49"/>
      <c r="AD954" s="49"/>
    </row>
    <row r="955" spans="18:30" ht="45" customHeight="1" x14ac:dyDescent="0.25">
      <c r="R955" s="158"/>
      <c r="S955" s="158"/>
      <c r="T955" s="158"/>
      <c r="U955" s="158"/>
      <c r="V955" s="158"/>
      <c r="W955" s="158"/>
      <c r="X955" s="158"/>
      <c r="Y955" s="158"/>
      <c r="Z955" s="158"/>
      <c r="AA955" s="159"/>
      <c r="AB955" s="242"/>
      <c r="AC955" s="49"/>
      <c r="AD955" s="49"/>
    </row>
    <row r="956" spans="18:30" ht="45" customHeight="1" x14ac:dyDescent="0.25">
      <c r="R956" s="158"/>
      <c r="S956" s="158"/>
      <c r="T956" s="158"/>
      <c r="U956" s="158"/>
      <c r="V956" s="158"/>
      <c r="W956" s="158"/>
      <c r="X956" s="158"/>
      <c r="Y956" s="158"/>
      <c r="Z956" s="158"/>
      <c r="AA956" s="159"/>
      <c r="AB956" s="242"/>
      <c r="AC956" s="49"/>
      <c r="AD956" s="49"/>
    </row>
    <row r="957" spans="18:30" ht="45" customHeight="1" x14ac:dyDescent="0.25">
      <c r="R957" s="158"/>
      <c r="S957" s="158"/>
      <c r="T957" s="158"/>
      <c r="U957" s="158"/>
      <c r="V957" s="158"/>
      <c r="W957" s="158"/>
      <c r="X957" s="158"/>
      <c r="Y957" s="158"/>
      <c r="Z957" s="158"/>
      <c r="AA957" s="159"/>
      <c r="AB957" s="242"/>
      <c r="AC957" s="49"/>
      <c r="AD957" s="49"/>
    </row>
    <row r="958" spans="18:30" ht="45" customHeight="1" x14ac:dyDescent="0.25">
      <c r="R958" s="158"/>
      <c r="S958" s="158"/>
      <c r="T958" s="158"/>
      <c r="U958" s="158"/>
      <c r="V958" s="158"/>
      <c r="W958" s="158"/>
      <c r="X958" s="158"/>
      <c r="Y958" s="158"/>
      <c r="Z958" s="158"/>
      <c r="AA958" s="159"/>
      <c r="AB958" s="242"/>
      <c r="AC958" s="49"/>
      <c r="AD958" s="49"/>
    </row>
    <row r="959" spans="18:30" ht="45" customHeight="1" x14ac:dyDescent="0.25">
      <c r="R959" s="158"/>
      <c r="S959" s="158"/>
      <c r="T959" s="158"/>
      <c r="U959" s="158"/>
      <c r="V959" s="158"/>
      <c r="W959" s="158"/>
      <c r="X959" s="158"/>
      <c r="Y959" s="158"/>
      <c r="Z959" s="158"/>
      <c r="AA959" s="159"/>
      <c r="AB959" s="242"/>
      <c r="AC959" s="49"/>
      <c r="AD959" s="49"/>
    </row>
    <row r="960" spans="18:30" ht="45" customHeight="1" x14ac:dyDescent="0.25">
      <c r="R960" s="158"/>
      <c r="S960" s="158"/>
      <c r="T960" s="158"/>
      <c r="U960" s="158"/>
      <c r="V960" s="158"/>
      <c r="W960" s="158"/>
      <c r="X960" s="158"/>
      <c r="Y960" s="158"/>
      <c r="Z960" s="158"/>
      <c r="AA960" s="159"/>
      <c r="AB960" s="242"/>
      <c r="AC960" s="49"/>
      <c r="AD960" s="49"/>
    </row>
    <row r="961" spans="18:30" ht="45" customHeight="1" x14ac:dyDescent="0.25">
      <c r="R961" s="158"/>
      <c r="S961" s="158"/>
      <c r="T961" s="158"/>
      <c r="U961" s="158"/>
      <c r="V961" s="158"/>
      <c r="W961" s="158"/>
      <c r="X961" s="158"/>
      <c r="Y961" s="158"/>
      <c r="Z961" s="158"/>
      <c r="AA961" s="159"/>
      <c r="AB961" s="242"/>
      <c r="AC961" s="49"/>
      <c r="AD961" s="49"/>
    </row>
    <row r="962" spans="18:30" ht="45" customHeight="1" x14ac:dyDescent="0.25">
      <c r="R962" s="158"/>
      <c r="S962" s="158"/>
      <c r="T962" s="158"/>
      <c r="U962" s="158"/>
      <c r="V962" s="158"/>
      <c r="W962" s="158"/>
      <c r="X962" s="158"/>
      <c r="Y962" s="158"/>
      <c r="Z962" s="158"/>
      <c r="AA962" s="159"/>
      <c r="AB962" s="242"/>
      <c r="AC962" s="49"/>
      <c r="AD962" s="49"/>
    </row>
    <row r="963" spans="18:30" ht="45" customHeight="1" x14ac:dyDescent="0.25">
      <c r="R963" s="158"/>
      <c r="S963" s="158"/>
      <c r="T963" s="158"/>
      <c r="U963" s="158"/>
      <c r="V963" s="158"/>
      <c r="W963" s="158"/>
      <c r="X963" s="158"/>
      <c r="Y963" s="158"/>
      <c r="Z963" s="158"/>
      <c r="AA963" s="159"/>
      <c r="AB963" s="242"/>
      <c r="AC963" s="49"/>
      <c r="AD963" s="49"/>
    </row>
    <row r="964" spans="18:30" ht="45" customHeight="1" x14ac:dyDescent="0.25">
      <c r="R964" s="158"/>
      <c r="S964" s="158"/>
      <c r="T964" s="158"/>
      <c r="U964" s="158"/>
      <c r="V964" s="158"/>
      <c r="W964" s="158"/>
      <c r="X964" s="158"/>
      <c r="Y964" s="158"/>
      <c r="Z964" s="158"/>
      <c r="AA964" s="159"/>
      <c r="AB964" s="242"/>
      <c r="AC964" s="49"/>
      <c r="AD964" s="49"/>
    </row>
    <row r="965" spans="18:30" ht="45" customHeight="1" x14ac:dyDescent="0.25">
      <c r="R965" s="158"/>
      <c r="S965" s="158"/>
      <c r="T965" s="158"/>
      <c r="U965" s="158"/>
      <c r="V965" s="158"/>
      <c r="W965" s="158"/>
      <c r="X965" s="158"/>
      <c r="Y965" s="158"/>
      <c r="Z965" s="158"/>
      <c r="AA965" s="159"/>
      <c r="AB965" s="242"/>
      <c r="AC965" s="49"/>
      <c r="AD965" s="49"/>
    </row>
    <row r="966" spans="18:30" ht="45" customHeight="1" x14ac:dyDescent="0.25">
      <c r="R966" s="158"/>
      <c r="S966" s="158"/>
      <c r="T966" s="158"/>
      <c r="U966" s="158"/>
      <c r="V966" s="158"/>
      <c r="W966" s="158"/>
      <c r="X966" s="158"/>
      <c r="Y966" s="158"/>
      <c r="Z966" s="158"/>
      <c r="AA966" s="159"/>
      <c r="AB966" s="242"/>
      <c r="AC966" s="49"/>
      <c r="AD966" s="49"/>
    </row>
    <row r="967" spans="18:30" ht="45" customHeight="1" x14ac:dyDescent="0.25">
      <c r="R967" s="158"/>
      <c r="S967" s="158"/>
      <c r="T967" s="158"/>
      <c r="U967" s="158"/>
      <c r="V967" s="158"/>
      <c r="W967" s="158"/>
      <c r="X967" s="158"/>
      <c r="Y967" s="158"/>
      <c r="Z967" s="158"/>
      <c r="AA967" s="159"/>
      <c r="AB967" s="242"/>
      <c r="AC967" s="49"/>
      <c r="AD967" s="49"/>
    </row>
    <row r="968" spans="18:30" ht="45" customHeight="1" x14ac:dyDescent="0.25">
      <c r="R968" s="158"/>
      <c r="S968" s="158"/>
      <c r="T968" s="158"/>
      <c r="U968" s="158"/>
      <c r="V968" s="158"/>
      <c r="W968" s="158"/>
      <c r="X968" s="158"/>
      <c r="Y968" s="158"/>
      <c r="Z968" s="158"/>
      <c r="AA968" s="159"/>
      <c r="AB968" s="242"/>
      <c r="AC968" s="49"/>
      <c r="AD968" s="49"/>
    </row>
    <row r="969" spans="18:30" ht="45" customHeight="1" x14ac:dyDescent="0.25">
      <c r="R969" s="158"/>
      <c r="S969" s="158"/>
      <c r="T969" s="158"/>
      <c r="U969" s="158"/>
      <c r="V969" s="158"/>
      <c r="W969" s="158"/>
      <c r="X969" s="158"/>
      <c r="Y969" s="158"/>
      <c r="Z969" s="158"/>
      <c r="AA969" s="159"/>
      <c r="AB969" s="242"/>
      <c r="AC969" s="49"/>
      <c r="AD969" s="49"/>
    </row>
    <row r="970" spans="18:30" ht="45" customHeight="1" x14ac:dyDescent="0.25">
      <c r="R970" s="158"/>
      <c r="S970" s="158"/>
      <c r="T970" s="158"/>
      <c r="U970" s="158"/>
      <c r="V970" s="158"/>
      <c r="W970" s="158"/>
      <c r="X970" s="158"/>
      <c r="Y970" s="158"/>
      <c r="Z970" s="158"/>
      <c r="AA970" s="159"/>
      <c r="AB970" s="242"/>
      <c r="AC970" s="49"/>
      <c r="AD970" s="49"/>
    </row>
    <row r="971" spans="18:30" ht="45" customHeight="1" x14ac:dyDescent="0.25">
      <c r="R971" s="158"/>
      <c r="S971" s="158"/>
      <c r="T971" s="158"/>
      <c r="U971" s="158"/>
      <c r="V971" s="158"/>
      <c r="W971" s="158"/>
      <c r="X971" s="158"/>
      <c r="Y971" s="158"/>
      <c r="Z971" s="158"/>
      <c r="AA971" s="159"/>
      <c r="AB971" s="242"/>
      <c r="AC971" s="49"/>
      <c r="AD971" s="49"/>
    </row>
    <row r="972" spans="18:30" ht="45" customHeight="1" x14ac:dyDescent="0.25">
      <c r="R972" s="158"/>
      <c r="S972" s="158"/>
      <c r="T972" s="158"/>
      <c r="U972" s="158"/>
      <c r="V972" s="158"/>
      <c r="W972" s="158"/>
      <c r="X972" s="158"/>
      <c r="Y972" s="158"/>
      <c r="Z972" s="158"/>
      <c r="AA972" s="159"/>
      <c r="AB972" s="242"/>
      <c r="AC972" s="49"/>
      <c r="AD972" s="49"/>
    </row>
    <row r="973" spans="18:30" ht="45" customHeight="1" x14ac:dyDescent="0.25">
      <c r="R973" s="158"/>
      <c r="S973" s="158"/>
      <c r="T973" s="158"/>
      <c r="U973" s="158"/>
      <c r="V973" s="158"/>
      <c r="W973" s="158"/>
      <c r="X973" s="158"/>
      <c r="Y973" s="158"/>
      <c r="Z973" s="158"/>
      <c r="AA973" s="159"/>
      <c r="AB973" s="242"/>
      <c r="AC973" s="49"/>
      <c r="AD973" s="49"/>
    </row>
    <row r="974" spans="18:30" ht="45" customHeight="1" x14ac:dyDescent="0.25">
      <c r="R974" s="158"/>
      <c r="S974" s="158"/>
      <c r="T974" s="158"/>
      <c r="U974" s="158"/>
      <c r="V974" s="158"/>
      <c r="W974" s="158"/>
      <c r="X974" s="158"/>
      <c r="Y974" s="158"/>
      <c r="Z974" s="158"/>
      <c r="AA974" s="159"/>
      <c r="AB974" s="242"/>
      <c r="AC974" s="49"/>
      <c r="AD974" s="49"/>
    </row>
    <row r="975" spans="18:30" ht="45" customHeight="1" x14ac:dyDescent="0.25">
      <c r="R975" s="158"/>
      <c r="S975" s="158"/>
      <c r="T975" s="158"/>
      <c r="U975" s="158"/>
      <c r="V975" s="158"/>
      <c r="W975" s="158"/>
      <c r="X975" s="158"/>
      <c r="Y975" s="158"/>
      <c r="Z975" s="158"/>
      <c r="AA975" s="159"/>
      <c r="AB975" s="242"/>
      <c r="AC975" s="49"/>
      <c r="AD975" s="49"/>
    </row>
    <row r="976" spans="18:30" ht="45" customHeight="1" x14ac:dyDescent="0.25">
      <c r="R976" s="158"/>
      <c r="S976" s="158"/>
      <c r="T976" s="158"/>
      <c r="U976" s="158"/>
      <c r="V976" s="158"/>
      <c r="W976" s="158"/>
      <c r="X976" s="158"/>
      <c r="Y976" s="158"/>
      <c r="Z976" s="158"/>
      <c r="AA976" s="159"/>
      <c r="AB976" s="242"/>
      <c r="AC976" s="49"/>
      <c r="AD976" s="49"/>
    </row>
    <row r="977" spans="18:30" ht="45" customHeight="1" x14ac:dyDescent="0.25">
      <c r="R977" s="158"/>
      <c r="S977" s="158"/>
      <c r="T977" s="158"/>
      <c r="U977" s="158"/>
      <c r="V977" s="158"/>
      <c r="W977" s="158"/>
      <c r="X977" s="158"/>
      <c r="Y977" s="158"/>
      <c r="Z977" s="158"/>
      <c r="AA977" s="159"/>
      <c r="AB977" s="242"/>
      <c r="AC977" s="49"/>
      <c r="AD977" s="49"/>
    </row>
    <row r="978" spans="18:30" ht="45" customHeight="1" x14ac:dyDescent="0.25">
      <c r="R978" s="158"/>
      <c r="S978" s="158"/>
      <c r="T978" s="158"/>
      <c r="U978" s="158"/>
      <c r="V978" s="158"/>
      <c r="W978" s="158"/>
      <c r="X978" s="158"/>
      <c r="Y978" s="158"/>
      <c r="Z978" s="158"/>
      <c r="AA978" s="159"/>
      <c r="AB978" s="242"/>
      <c r="AC978" s="49"/>
      <c r="AD978" s="49"/>
    </row>
    <row r="979" spans="18:30" ht="45" customHeight="1" x14ac:dyDescent="0.25">
      <c r="R979" s="158"/>
      <c r="S979" s="158"/>
      <c r="T979" s="158"/>
      <c r="U979" s="158"/>
      <c r="V979" s="158"/>
      <c r="W979" s="158"/>
      <c r="X979" s="158"/>
      <c r="Y979" s="158"/>
      <c r="Z979" s="158"/>
      <c r="AA979" s="159"/>
      <c r="AB979" s="242"/>
      <c r="AC979" s="49"/>
      <c r="AD979" s="49"/>
    </row>
    <row r="980" spans="18:30" ht="45" customHeight="1" x14ac:dyDescent="0.25">
      <c r="R980" s="158"/>
      <c r="S980" s="158"/>
      <c r="T980" s="158"/>
      <c r="U980" s="158"/>
      <c r="V980" s="158"/>
      <c r="W980" s="158"/>
      <c r="X980" s="158"/>
      <c r="Y980" s="158"/>
      <c r="Z980" s="158"/>
      <c r="AA980" s="159"/>
      <c r="AB980" s="242"/>
      <c r="AC980" s="49"/>
      <c r="AD980" s="49"/>
    </row>
    <row r="981" spans="18:30" ht="45" customHeight="1" x14ac:dyDescent="0.25">
      <c r="R981" s="158"/>
      <c r="S981" s="158"/>
      <c r="T981" s="158"/>
      <c r="U981" s="158"/>
      <c r="V981" s="158"/>
      <c r="W981" s="158"/>
      <c r="X981" s="158"/>
      <c r="Y981" s="158"/>
      <c r="Z981" s="158"/>
      <c r="AA981" s="159"/>
      <c r="AB981" s="242"/>
      <c r="AC981" s="49"/>
      <c r="AD981" s="49"/>
    </row>
    <row r="982" spans="18:30" ht="45" customHeight="1" x14ac:dyDescent="0.25">
      <c r="R982" s="158"/>
      <c r="S982" s="158"/>
      <c r="T982" s="158"/>
      <c r="U982" s="158"/>
      <c r="V982" s="158"/>
      <c r="W982" s="158"/>
      <c r="X982" s="158"/>
      <c r="Y982" s="158"/>
      <c r="Z982" s="158"/>
      <c r="AA982" s="159"/>
      <c r="AB982" s="242"/>
      <c r="AC982" s="49"/>
      <c r="AD982" s="49"/>
    </row>
    <row r="983" spans="18:30" ht="45" customHeight="1" x14ac:dyDescent="0.25">
      <c r="R983" s="158"/>
      <c r="S983" s="158"/>
      <c r="T983" s="158"/>
      <c r="U983" s="158"/>
      <c r="V983" s="158"/>
      <c r="W983" s="158"/>
      <c r="X983" s="158"/>
      <c r="Y983" s="158"/>
      <c r="Z983" s="158"/>
      <c r="AA983" s="159"/>
      <c r="AB983" s="242"/>
      <c r="AC983" s="49"/>
      <c r="AD983" s="49"/>
    </row>
    <row r="984" spans="18:30" ht="45" customHeight="1" x14ac:dyDescent="0.25">
      <c r="R984" s="158"/>
      <c r="S984" s="158"/>
      <c r="T984" s="158"/>
      <c r="U984" s="158"/>
      <c r="V984" s="158"/>
      <c r="W984" s="158"/>
      <c r="X984" s="158"/>
      <c r="Y984" s="158"/>
      <c r="Z984" s="158"/>
      <c r="AA984" s="159"/>
      <c r="AB984" s="242"/>
      <c r="AC984" s="49"/>
      <c r="AD984" s="49"/>
    </row>
    <row r="985" spans="18:30" ht="45" customHeight="1" x14ac:dyDescent="0.25">
      <c r="R985" s="158"/>
      <c r="S985" s="158"/>
      <c r="T985" s="158"/>
      <c r="U985" s="158"/>
      <c r="V985" s="158"/>
      <c r="W985" s="158"/>
      <c r="X985" s="158"/>
      <c r="Y985" s="158"/>
      <c r="Z985" s="158"/>
      <c r="AA985" s="159"/>
      <c r="AB985" s="242"/>
      <c r="AC985" s="49"/>
      <c r="AD985" s="49"/>
    </row>
    <row r="986" spans="18:30" ht="45" customHeight="1" x14ac:dyDescent="0.25">
      <c r="R986" s="158"/>
      <c r="S986" s="158"/>
      <c r="T986" s="158"/>
      <c r="U986" s="158"/>
      <c r="V986" s="158"/>
      <c r="W986" s="158"/>
      <c r="X986" s="158"/>
      <c r="Y986" s="158"/>
      <c r="Z986" s="158"/>
      <c r="AA986" s="159"/>
      <c r="AB986" s="242"/>
      <c r="AC986" s="49"/>
      <c r="AD986" s="49"/>
    </row>
    <row r="987" spans="18:30" ht="45" customHeight="1" x14ac:dyDescent="0.25">
      <c r="R987" s="158"/>
      <c r="S987" s="158"/>
      <c r="T987" s="158"/>
      <c r="U987" s="158"/>
      <c r="V987" s="158"/>
      <c r="W987" s="158"/>
      <c r="X987" s="158"/>
      <c r="Y987" s="158"/>
      <c r="Z987" s="158"/>
      <c r="AA987" s="159"/>
      <c r="AB987" s="242"/>
      <c r="AC987" s="49"/>
      <c r="AD987" s="49"/>
    </row>
    <row r="988" spans="18:30" ht="45" customHeight="1" x14ac:dyDescent="0.25">
      <c r="R988" s="158"/>
      <c r="S988" s="158"/>
      <c r="T988" s="158"/>
      <c r="U988" s="158"/>
      <c r="V988" s="158"/>
      <c r="W988" s="158"/>
      <c r="X988" s="158"/>
      <c r="Y988" s="158"/>
      <c r="Z988" s="158"/>
      <c r="AA988" s="159"/>
      <c r="AB988" s="242"/>
      <c r="AC988" s="49"/>
      <c r="AD988" s="49"/>
    </row>
    <row r="989" spans="18:30" ht="45" customHeight="1" x14ac:dyDescent="0.25">
      <c r="R989" s="158"/>
      <c r="S989" s="158"/>
      <c r="T989" s="158"/>
      <c r="U989" s="158"/>
      <c r="V989" s="158"/>
      <c r="W989" s="158"/>
      <c r="X989" s="158"/>
      <c r="Y989" s="158"/>
      <c r="Z989" s="158"/>
      <c r="AA989" s="159"/>
      <c r="AB989" s="242"/>
      <c r="AC989" s="49"/>
      <c r="AD989" s="49"/>
    </row>
    <row r="990" spans="18:30" ht="45" customHeight="1" x14ac:dyDescent="0.25">
      <c r="R990" s="158"/>
      <c r="S990" s="158"/>
      <c r="T990" s="158"/>
      <c r="U990" s="158"/>
      <c r="V990" s="158"/>
      <c r="W990" s="158"/>
      <c r="X990" s="158"/>
      <c r="Y990" s="158"/>
      <c r="Z990" s="158"/>
      <c r="AA990" s="159"/>
      <c r="AB990" s="242"/>
      <c r="AC990" s="49"/>
      <c r="AD990" s="49"/>
    </row>
    <row r="991" spans="18:30" ht="45" customHeight="1" x14ac:dyDescent="0.25">
      <c r="R991" s="158"/>
      <c r="S991" s="158"/>
      <c r="T991" s="158"/>
      <c r="U991" s="158"/>
      <c r="V991" s="158"/>
      <c r="W991" s="158"/>
      <c r="X991" s="158"/>
      <c r="Y991" s="158"/>
      <c r="Z991" s="158"/>
      <c r="AA991" s="159"/>
      <c r="AB991" s="242"/>
      <c r="AC991" s="49"/>
      <c r="AD991" s="49"/>
    </row>
    <row r="992" spans="18:30" ht="45" customHeight="1" x14ac:dyDescent="0.25">
      <c r="R992" s="158"/>
      <c r="S992" s="158"/>
      <c r="T992" s="158"/>
      <c r="U992" s="158"/>
      <c r="V992" s="158"/>
      <c r="W992" s="158"/>
      <c r="X992" s="158"/>
      <c r="Y992" s="158"/>
      <c r="Z992" s="158"/>
      <c r="AA992" s="159"/>
      <c r="AB992" s="242"/>
      <c r="AC992" s="49"/>
      <c r="AD992" s="49"/>
    </row>
    <row r="993" spans="18:30" ht="45" customHeight="1" x14ac:dyDescent="0.25">
      <c r="R993" s="158"/>
      <c r="S993" s="158"/>
      <c r="T993" s="158"/>
      <c r="U993" s="158"/>
      <c r="V993" s="158"/>
      <c r="W993" s="158"/>
      <c r="X993" s="158"/>
      <c r="Y993" s="158"/>
      <c r="Z993" s="158"/>
      <c r="AA993" s="159"/>
      <c r="AB993" s="242"/>
      <c r="AC993" s="49"/>
      <c r="AD993" s="49"/>
    </row>
    <row r="994" spans="18:30" ht="45" customHeight="1" x14ac:dyDescent="0.25">
      <c r="R994" s="158"/>
      <c r="S994" s="158"/>
      <c r="T994" s="158"/>
      <c r="U994" s="158"/>
      <c r="V994" s="158"/>
      <c r="W994" s="158"/>
      <c r="X994" s="158"/>
      <c r="Y994" s="158"/>
      <c r="Z994" s="158"/>
      <c r="AA994" s="159"/>
      <c r="AB994" s="242"/>
      <c r="AC994" s="49"/>
      <c r="AD994" s="49"/>
    </row>
    <row r="995" spans="18:30" ht="45" customHeight="1" x14ac:dyDescent="0.25">
      <c r="R995" s="158"/>
      <c r="S995" s="158"/>
      <c r="T995" s="158"/>
      <c r="U995" s="158"/>
      <c r="V995" s="158"/>
      <c r="W995" s="158"/>
      <c r="X995" s="158"/>
      <c r="Y995" s="158"/>
      <c r="Z995" s="158"/>
      <c r="AA995" s="159"/>
      <c r="AB995" s="242"/>
      <c r="AC995" s="49"/>
      <c r="AD995" s="49"/>
    </row>
    <row r="996" spans="18:30" ht="45" customHeight="1" x14ac:dyDescent="0.25">
      <c r="R996" s="158"/>
      <c r="S996" s="158"/>
      <c r="T996" s="158"/>
      <c r="U996" s="158"/>
      <c r="V996" s="158"/>
      <c r="W996" s="158"/>
      <c r="X996" s="158"/>
      <c r="Y996" s="158"/>
      <c r="Z996" s="158"/>
      <c r="AA996" s="159"/>
      <c r="AB996" s="242"/>
      <c r="AC996" s="49"/>
      <c r="AD996" s="49"/>
    </row>
    <row r="997" spans="18:30" ht="45" customHeight="1" x14ac:dyDescent="0.25">
      <c r="R997" s="158"/>
      <c r="S997" s="158"/>
      <c r="T997" s="158"/>
      <c r="U997" s="158"/>
      <c r="V997" s="158"/>
      <c r="W997" s="158"/>
      <c r="X997" s="158"/>
      <c r="Y997" s="158"/>
      <c r="Z997" s="158"/>
      <c r="AA997" s="159"/>
      <c r="AB997" s="242"/>
      <c r="AC997" s="49"/>
      <c r="AD997" s="49"/>
    </row>
    <row r="998" spans="18:30" ht="45" customHeight="1" x14ac:dyDescent="0.25">
      <c r="R998" s="158"/>
      <c r="S998" s="158"/>
      <c r="T998" s="158"/>
      <c r="U998" s="158"/>
      <c r="V998" s="158"/>
      <c r="W998" s="158"/>
      <c r="X998" s="158"/>
      <c r="Y998" s="158"/>
      <c r="Z998" s="158"/>
      <c r="AA998" s="159"/>
      <c r="AB998" s="242"/>
      <c r="AC998" s="49"/>
      <c r="AD998" s="49"/>
    </row>
    <row r="999" spans="18:30" ht="45" customHeight="1" x14ac:dyDescent="0.25">
      <c r="R999" s="158"/>
      <c r="S999" s="158"/>
      <c r="T999" s="158"/>
      <c r="U999" s="158"/>
      <c r="V999" s="158"/>
      <c r="W999" s="158"/>
      <c r="X999" s="158"/>
      <c r="Y999" s="158"/>
      <c r="Z999" s="158"/>
      <c r="AA999" s="159"/>
      <c r="AB999" s="242"/>
      <c r="AC999" s="49"/>
      <c r="AD999" s="49"/>
    </row>
    <row r="1000" spans="18:30" ht="45" customHeight="1" x14ac:dyDescent="0.25">
      <c r="R1000" s="158"/>
      <c r="S1000" s="158"/>
      <c r="T1000" s="158"/>
      <c r="U1000" s="158"/>
      <c r="V1000" s="158"/>
      <c r="W1000" s="158"/>
      <c r="X1000" s="158"/>
      <c r="Y1000" s="158"/>
      <c r="Z1000" s="158"/>
      <c r="AA1000" s="159"/>
      <c r="AB1000" s="242"/>
      <c r="AC1000" s="49"/>
      <c r="AD1000" s="49"/>
    </row>
    <row r="1001" spans="18:30" ht="45" customHeight="1" x14ac:dyDescent="0.25">
      <c r="R1001" s="158"/>
      <c r="S1001" s="158"/>
      <c r="T1001" s="158"/>
      <c r="U1001" s="158"/>
      <c r="V1001" s="158"/>
      <c r="W1001" s="158"/>
      <c r="X1001" s="158"/>
      <c r="Y1001" s="158"/>
      <c r="Z1001" s="158"/>
      <c r="AA1001" s="159"/>
      <c r="AB1001" s="242"/>
      <c r="AC1001" s="49"/>
      <c r="AD1001" s="49"/>
    </row>
    <row r="1002" spans="18:30" ht="45" customHeight="1" x14ac:dyDescent="0.25">
      <c r="R1002" s="158"/>
      <c r="S1002" s="158"/>
      <c r="T1002" s="158"/>
      <c r="U1002" s="158"/>
      <c r="V1002" s="158"/>
      <c r="W1002" s="158"/>
      <c r="X1002" s="158"/>
      <c r="Y1002" s="158"/>
      <c r="Z1002" s="158"/>
      <c r="AA1002" s="159"/>
      <c r="AB1002" s="242"/>
      <c r="AC1002" s="49"/>
      <c r="AD1002" s="49"/>
    </row>
    <row r="1003" spans="18:30" ht="45" customHeight="1" x14ac:dyDescent="0.25">
      <c r="R1003" s="158"/>
      <c r="S1003" s="158"/>
      <c r="T1003" s="158"/>
      <c r="U1003" s="158"/>
      <c r="V1003" s="158"/>
      <c r="W1003" s="158"/>
      <c r="X1003" s="158"/>
      <c r="Y1003" s="158"/>
      <c r="Z1003" s="158"/>
      <c r="AA1003" s="159"/>
      <c r="AB1003" s="242"/>
      <c r="AC1003" s="49"/>
      <c r="AD1003" s="49"/>
    </row>
    <row r="1004" spans="18:30" ht="45" customHeight="1" x14ac:dyDescent="0.25">
      <c r="R1004" s="158"/>
      <c r="S1004" s="158"/>
      <c r="T1004" s="158"/>
      <c r="U1004" s="158"/>
      <c r="V1004" s="158"/>
      <c r="W1004" s="158"/>
      <c r="X1004" s="158"/>
      <c r="Y1004" s="158"/>
      <c r="Z1004" s="158"/>
      <c r="AA1004" s="159"/>
      <c r="AB1004" s="242"/>
      <c r="AC1004" s="49"/>
      <c r="AD1004" s="49"/>
    </row>
    <row r="1005" spans="18:30" ht="45" customHeight="1" x14ac:dyDescent="0.25">
      <c r="R1005" s="158"/>
      <c r="S1005" s="158"/>
      <c r="T1005" s="158"/>
      <c r="U1005" s="158"/>
      <c r="V1005" s="158"/>
      <c r="W1005" s="158"/>
      <c r="X1005" s="158"/>
      <c r="Y1005" s="158"/>
      <c r="Z1005" s="158"/>
      <c r="AA1005" s="159"/>
      <c r="AB1005" s="242"/>
      <c r="AC1005" s="49"/>
      <c r="AD1005" s="49"/>
    </row>
    <row r="1006" spans="18:30" ht="45" customHeight="1" x14ac:dyDescent="0.25">
      <c r="R1006" s="158"/>
      <c r="S1006" s="158"/>
      <c r="T1006" s="158"/>
      <c r="U1006" s="158"/>
      <c r="V1006" s="158"/>
      <c r="W1006" s="158"/>
      <c r="X1006" s="158"/>
      <c r="Y1006" s="158"/>
      <c r="Z1006" s="158"/>
      <c r="AA1006" s="159"/>
      <c r="AB1006" s="242"/>
      <c r="AC1006" s="49"/>
      <c r="AD1006" s="49"/>
    </row>
    <row r="1007" spans="18:30" ht="45" customHeight="1" x14ac:dyDescent="0.25">
      <c r="R1007" s="158"/>
      <c r="S1007" s="158"/>
      <c r="T1007" s="158"/>
      <c r="U1007" s="158"/>
      <c r="V1007" s="158"/>
      <c r="W1007" s="158"/>
      <c r="X1007" s="158"/>
      <c r="Y1007" s="158"/>
      <c r="Z1007" s="158"/>
      <c r="AA1007" s="159"/>
      <c r="AB1007" s="242"/>
      <c r="AC1007" s="49"/>
      <c r="AD1007" s="49"/>
    </row>
    <row r="1008" spans="18:30" ht="45" customHeight="1" x14ac:dyDescent="0.25">
      <c r="R1008" s="158"/>
      <c r="S1008" s="158"/>
      <c r="T1008" s="158"/>
      <c r="U1008" s="158"/>
      <c r="V1008" s="158"/>
      <c r="W1008" s="158"/>
      <c r="X1008" s="158"/>
      <c r="Y1008" s="158"/>
      <c r="Z1008" s="158"/>
      <c r="AA1008" s="159"/>
      <c r="AB1008" s="242"/>
      <c r="AC1008" s="49"/>
      <c r="AD1008" s="49"/>
    </row>
    <row r="1009" spans="18:30" ht="45" customHeight="1" x14ac:dyDescent="0.25">
      <c r="R1009" s="158"/>
      <c r="S1009" s="158"/>
      <c r="T1009" s="158"/>
      <c r="U1009" s="158"/>
      <c r="V1009" s="158"/>
      <c r="W1009" s="158"/>
      <c r="X1009" s="158"/>
      <c r="Y1009" s="158"/>
      <c r="Z1009" s="158"/>
      <c r="AA1009" s="159"/>
      <c r="AB1009" s="242"/>
      <c r="AC1009" s="49"/>
      <c r="AD1009" s="49"/>
    </row>
    <row r="1010" spans="18:30" ht="45" customHeight="1" x14ac:dyDescent="0.25">
      <c r="R1010" s="158"/>
      <c r="S1010" s="158"/>
      <c r="T1010" s="158"/>
      <c r="U1010" s="158"/>
      <c r="V1010" s="158"/>
      <c r="W1010" s="158"/>
      <c r="X1010" s="158"/>
      <c r="Y1010" s="158"/>
      <c r="Z1010" s="158"/>
      <c r="AA1010" s="159"/>
      <c r="AB1010" s="242"/>
      <c r="AC1010" s="49"/>
      <c r="AD1010" s="49"/>
    </row>
    <row r="1011" spans="18:30" ht="45" customHeight="1" x14ac:dyDescent="0.25">
      <c r="R1011" s="158"/>
      <c r="S1011" s="158"/>
      <c r="T1011" s="158"/>
      <c r="U1011" s="158"/>
      <c r="V1011" s="158"/>
      <c r="W1011" s="158"/>
      <c r="X1011" s="158"/>
      <c r="Y1011" s="158"/>
      <c r="Z1011" s="158"/>
      <c r="AA1011" s="159"/>
      <c r="AB1011" s="242"/>
      <c r="AC1011" s="49"/>
      <c r="AD1011" s="49"/>
    </row>
    <row r="1012" spans="18:30" ht="45" customHeight="1" x14ac:dyDescent="0.25">
      <c r="R1012" s="158"/>
      <c r="S1012" s="158"/>
      <c r="T1012" s="158"/>
      <c r="U1012" s="158"/>
      <c r="V1012" s="158"/>
      <c r="W1012" s="158"/>
      <c r="X1012" s="158"/>
      <c r="Y1012" s="158"/>
      <c r="Z1012" s="158"/>
      <c r="AA1012" s="159"/>
      <c r="AB1012" s="242"/>
      <c r="AC1012" s="49"/>
      <c r="AD1012" s="49"/>
    </row>
    <row r="1013" spans="18:30" ht="45" customHeight="1" x14ac:dyDescent="0.25">
      <c r="R1013" s="158"/>
      <c r="S1013" s="158"/>
      <c r="T1013" s="158"/>
      <c r="U1013" s="158"/>
      <c r="V1013" s="158"/>
      <c r="W1013" s="158"/>
      <c r="X1013" s="158"/>
      <c r="Y1013" s="158"/>
      <c r="Z1013" s="158"/>
      <c r="AA1013" s="159"/>
      <c r="AB1013" s="242"/>
      <c r="AC1013" s="49"/>
      <c r="AD1013" s="49"/>
    </row>
    <row r="1014" spans="18:30" ht="45" customHeight="1" x14ac:dyDescent="0.25">
      <c r="R1014" s="158"/>
      <c r="S1014" s="158"/>
      <c r="T1014" s="158"/>
      <c r="U1014" s="158"/>
      <c r="V1014" s="158"/>
      <c r="W1014" s="158"/>
      <c r="X1014" s="158"/>
      <c r="Y1014" s="158"/>
      <c r="Z1014" s="158"/>
      <c r="AA1014" s="159"/>
      <c r="AB1014" s="242"/>
      <c r="AC1014" s="49"/>
      <c r="AD1014" s="49"/>
    </row>
    <row r="1015" spans="18:30" ht="45" customHeight="1" x14ac:dyDescent="0.25">
      <c r="R1015" s="158"/>
      <c r="S1015" s="158"/>
      <c r="T1015" s="158"/>
      <c r="U1015" s="158"/>
      <c r="V1015" s="158"/>
      <c r="W1015" s="158"/>
      <c r="X1015" s="158"/>
      <c r="Y1015" s="158"/>
      <c r="Z1015" s="158"/>
      <c r="AA1015" s="159"/>
      <c r="AB1015" s="242"/>
      <c r="AC1015" s="49"/>
      <c r="AD1015" s="49"/>
    </row>
    <row r="1016" spans="18:30" ht="45" customHeight="1" x14ac:dyDescent="0.25">
      <c r="R1016" s="158"/>
      <c r="S1016" s="158"/>
      <c r="T1016" s="158"/>
      <c r="U1016" s="158"/>
      <c r="V1016" s="158"/>
      <c r="W1016" s="158"/>
      <c r="X1016" s="158"/>
      <c r="Y1016" s="158"/>
      <c r="Z1016" s="158"/>
      <c r="AA1016" s="159"/>
      <c r="AB1016" s="242"/>
      <c r="AC1016" s="49"/>
      <c r="AD1016" s="49"/>
    </row>
    <row r="1017" spans="18:30" ht="45" customHeight="1" x14ac:dyDescent="0.25">
      <c r="R1017" s="158"/>
      <c r="S1017" s="158"/>
      <c r="T1017" s="158"/>
      <c r="U1017" s="158"/>
      <c r="V1017" s="158"/>
      <c r="W1017" s="158"/>
      <c r="X1017" s="158"/>
      <c r="Y1017" s="158"/>
      <c r="Z1017" s="158"/>
      <c r="AA1017" s="159"/>
      <c r="AB1017" s="242"/>
      <c r="AC1017" s="49"/>
      <c r="AD1017" s="49"/>
    </row>
    <row r="1018" spans="18:30" ht="45" customHeight="1" x14ac:dyDescent="0.25">
      <c r="R1018" s="158"/>
      <c r="S1018" s="158"/>
      <c r="T1018" s="158"/>
      <c r="U1018" s="158"/>
      <c r="V1018" s="158"/>
      <c r="W1018" s="158"/>
      <c r="X1018" s="158"/>
      <c r="Y1018" s="158"/>
      <c r="Z1018" s="158"/>
      <c r="AA1018" s="159"/>
      <c r="AB1018" s="242"/>
      <c r="AC1018" s="49"/>
      <c r="AD1018" s="49"/>
    </row>
    <row r="1019" spans="18:30" ht="45" customHeight="1" x14ac:dyDescent="0.25">
      <c r="R1019" s="158"/>
      <c r="S1019" s="158"/>
      <c r="T1019" s="158"/>
      <c r="U1019" s="158"/>
      <c r="V1019" s="158"/>
      <c r="W1019" s="158"/>
      <c r="X1019" s="158"/>
      <c r="Y1019" s="158"/>
      <c r="Z1019" s="158"/>
      <c r="AA1019" s="159"/>
      <c r="AB1019" s="242"/>
      <c r="AC1019" s="49"/>
      <c r="AD1019" s="49"/>
    </row>
    <row r="1020" spans="18:30" ht="45" customHeight="1" x14ac:dyDescent="0.25">
      <c r="R1020" s="158"/>
      <c r="S1020" s="158"/>
      <c r="T1020" s="158"/>
      <c r="U1020" s="158"/>
      <c r="V1020" s="158"/>
      <c r="W1020" s="158"/>
      <c r="X1020" s="158"/>
      <c r="Y1020" s="158"/>
      <c r="Z1020" s="158"/>
      <c r="AA1020" s="159"/>
      <c r="AB1020" s="242"/>
      <c r="AC1020" s="49"/>
      <c r="AD1020" s="49"/>
    </row>
    <row r="1021" spans="18:30" ht="45" customHeight="1" x14ac:dyDescent="0.25">
      <c r="R1021" s="158"/>
      <c r="S1021" s="158"/>
      <c r="T1021" s="158"/>
      <c r="U1021" s="158"/>
      <c r="V1021" s="158"/>
      <c r="W1021" s="158"/>
      <c r="X1021" s="158"/>
      <c r="Y1021" s="158"/>
      <c r="Z1021" s="158"/>
      <c r="AA1021" s="159"/>
      <c r="AB1021" s="242"/>
      <c r="AC1021" s="49"/>
      <c r="AD1021" s="49"/>
    </row>
    <row r="1022" spans="18:30" ht="45" customHeight="1" x14ac:dyDescent="0.25">
      <c r="R1022" s="158"/>
      <c r="S1022" s="158"/>
      <c r="T1022" s="158"/>
      <c r="U1022" s="158"/>
      <c r="V1022" s="158"/>
      <c r="W1022" s="158"/>
      <c r="X1022" s="158"/>
      <c r="Y1022" s="158"/>
      <c r="Z1022" s="158"/>
      <c r="AA1022" s="159"/>
      <c r="AB1022" s="242"/>
      <c r="AC1022" s="49"/>
      <c r="AD1022" s="49"/>
    </row>
    <row r="1023" spans="18:30" ht="45" customHeight="1" x14ac:dyDescent="0.25">
      <c r="R1023" s="158"/>
      <c r="S1023" s="158"/>
      <c r="T1023" s="158"/>
      <c r="U1023" s="158"/>
      <c r="V1023" s="158"/>
      <c r="W1023" s="158"/>
      <c r="X1023" s="158"/>
      <c r="Y1023" s="158"/>
      <c r="Z1023" s="158"/>
      <c r="AA1023" s="159"/>
      <c r="AB1023" s="242"/>
      <c r="AC1023" s="49"/>
      <c r="AD1023" s="49"/>
    </row>
    <row r="1024" spans="18:30" ht="45" customHeight="1" x14ac:dyDescent="0.25">
      <c r="R1024" s="158"/>
      <c r="S1024" s="158"/>
      <c r="T1024" s="158"/>
      <c r="U1024" s="158"/>
      <c r="V1024" s="158"/>
      <c r="W1024" s="158"/>
      <c r="X1024" s="158"/>
      <c r="Y1024" s="158"/>
      <c r="Z1024" s="158"/>
      <c r="AA1024" s="159"/>
      <c r="AB1024" s="242"/>
      <c r="AC1024" s="49"/>
      <c r="AD1024" s="49"/>
    </row>
    <row r="1025" spans="18:30" ht="45" customHeight="1" x14ac:dyDescent="0.25">
      <c r="R1025" s="158"/>
      <c r="S1025" s="158"/>
      <c r="T1025" s="158"/>
      <c r="U1025" s="158"/>
      <c r="V1025" s="158"/>
      <c r="W1025" s="158"/>
      <c r="X1025" s="158"/>
      <c r="Y1025" s="158"/>
      <c r="Z1025" s="158"/>
      <c r="AA1025" s="159"/>
      <c r="AB1025" s="242"/>
      <c r="AC1025" s="49"/>
      <c r="AD1025" s="49"/>
    </row>
    <row r="1026" spans="18:30" ht="45" customHeight="1" x14ac:dyDescent="0.25">
      <c r="R1026" s="158"/>
      <c r="S1026" s="158"/>
      <c r="T1026" s="158"/>
      <c r="U1026" s="158"/>
      <c r="V1026" s="158"/>
      <c r="W1026" s="158"/>
      <c r="X1026" s="158"/>
      <c r="Y1026" s="158"/>
      <c r="Z1026" s="158"/>
      <c r="AA1026" s="159"/>
      <c r="AB1026" s="242"/>
      <c r="AC1026" s="49"/>
      <c r="AD1026" s="49"/>
    </row>
    <row r="1027" spans="18:30" ht="45" customHeight="1" x14ac:dyDescent="0.25">
      <c r="R1027" s="158"/>
      <c r="S1027" s="158"/>
      <c r="T1027" s="158"/>
      <c r="U1027" s="158"/>
      <c r="V1027" s="158"/>
      <c r="W1027" s="158"/>
      <c r="X1027" s="158"/>
      <c r="Y1027" s="158"/>
      <c r="Z1027" s="158"/>
      <c r="AA1027" s="159"/>
      <c r="AB1027" s="242"/>
      <c r="AC1027" s="49"/>
      <c r="AD1027" s="49"/>
    </row>
    <row r="1028" spans="18:30" ht="45" customHeight="1" x14ac:dyDescent="0.25">
      <c r="R1028" s="158"/>
      <c r="S1028" s="158"/>
      <c r="T1028" s="158"/>
      <c r="U1028" s="158"/>
      <c r="V1028" s="158"/>
      <c r="W1028" s="158"/>
      <c r="X1028" s="158"/>
      <c r="Y1028" s="158"/>
      <c r="Z1028" s="158"/>
      <c r="AA1028" s="159"/>
      <c r="AB1028" s="242"/>
      <c r="AC1028" s="49"/>
      <c r="AD1028" s="49"/>
    </row>
    <row r="1029" spans="18:30" ht="45" customHeight="1" x14ac:dyDescent="0.25">
      <c r="R1029" s="158"/>
      <c r="S1029" s="158"/>
      <c r="T1029" s="158"/>
      <c r="U1029" s="158"/>
      <c r="V1029" s="158"/>
      <c r="W1029" s="158"/>
      <c r="X1029" s="158"/>
      <c r="Y1029" s="158"/>
      <c r="Z1029" s="158"/>
      <c r="AA1029" s="159"/>
      <c r="AB1029" s="242"/>
      <c r="AC1029" s="49"/>
      <c r="AD1029" s="49"/>
    </row>
    <row r="1030" spans="18:30" ht="45" customHeight="1" x14ac:dyDescent="0.25">
      <c r="R1030" s="158"/>
      <c r="S1030" s="158"/>
      <c r="T1030" s="158"/>
      <c r="U1030" s="158"/>
      <c r="V1030" s="158"/>
      <c r="W1030" s="158"/>
      <c r="X1030" s="158"/>
      <c r="Y1030" s="158"/>
      <c r="Z1030" s="158"/>
      <c r="AA1030" s="159"/>
      <c r="AB1030" s="242"/>
      <c r="AC1030" s="49"/>
      <c r="AD1030" s="49"/>
    </row>
    <row r="1031" spans="18:30" ht="45" customHeight="1" x14ac:dyDescent="0.25">
      <c r="R1031" s="158"/>
      <c r="S1031" s="158"/>
      <c r="T1031" s="158"/>
      <c r="U1031" s="158"/>
      <c r="V1031" s="158"/>
      <c r="W1031" s="158"/>
      <c r="X1031" s="158"/>
      <c r="Y1031" s="158"/>
      <c r="Z1031" s="158"/>
      <c r="AA1031" s="159"/>
      <c r="AB1031" s="242"/>
      <c r="AC1031" s="49"/>
      <c r="AD1031" s="49"/>
    </row>
    <row r="1032" spans="18:30" ht="45" customHeight="1" x14ac:dyDescent="0.25">
      <c r="R1032" s="158"/>
      <c r="S1032" s="158"/>
      <c r="T1032" s="158"/>
      <c r="U1032" s="158"/>
      <c r="V1032" s="158"/>
      <c r="W1032" s="158"/>
      <c r="X1032" s="158"/>
      <c r="Y1032" s="158"/>
      <c r="Z1032" s="158"/>
      <c r="AA1032" s="159"/>
      <c r="AB1032" s="242"/>
      <c r="AC1032" s="49"/>
      <c r="AD1032" s="49"/>
    </row>
    <row r="1033" spans="18:30" ht="45" customHeight="1" x14ac:dyDescent="0.25">
      <c r="R1033" s="158"/>
      <c r="S1033" s="158"/>
      <c r="T1033" s="158"/>
      <c r="U1033" s="158"/>
      <c r="V1033" s="158"/>
      <c r="W1033" s="158"/>
      <c r="X1033" s="158"/>
      <c r="Y1033" s="158"/>
      <c r="Z1033" s="158"/>
      <c r="AA1033" s="159"/>
      <c r="AB1033" s="242"/>
      <c r="AC1033" s="49"/>
      <c r="AD1033" s="49"/>
    </row>
    <row r="1034" spans="18:30" ht="45" customHeight="1" x14ac:dyDescent="0.25">
      <c r="R1034" s="158"/>
      <c r="S1034" s="158"/>
      <c r="T1034" s="158"/>
      <c r="U1034" s="158"/>
      <c r="V1034" s="158"/>
      <c r="W1034" s="158"/>
      <c r="X1034" s="158"/>
      <c r="Y1034" s="158"/>
      <c r="Z1034" s="158"/>
      <c r="AA1034" s="159"/>
      <c r="AB1034" s="242"/>
      <c r="AC1034" s="49"/>
      <c r="AD1034" s="49"/>
    </row>
    <row r="1035" spans="18:30" ht="45" customHeight="1" x14ac:dyDescent="0.25">
      <c r="R1035" s="158"/>
      <c r="S1035" s="158"/>
      <c r="T1035" s="158"/>
      <c r="U1035" s="158"/>
      <c r="V1035" s="158"/>
      <c r="W1035" s="158"/>
      <c r="X1035" s="158"/>
      <c r="Y1035" s="158"/>
      <c r="Z1035" s="158"/>
      <c r="AA1035" s="159"/>
      <c r="AB1035" s="242"/>
      <c r="AC1035" s="49"/>
      <c r="AD1035" s="49"/>
    </row>
    <row r="1036" spans="18:30" ht="45" customHeight="1" x14ac:dyDescent="0.25">
      <c r="R1036" s="158"/>
      <c r="S1036" s="158"/>
      <c r="T1036" s="158"/>
      <c r="U1036" s="158"/>
      <c r="V1036" s="158"/>
      <c r="W1036" s="158"/>
      <c r="X1036" s="158"/>
      <c r="Y1036" s="158"/>
      <c r="Z1036" s="158"/>
      <c r="AA1036" s="159"/>
      <c r="AB1036" s="242"/>
      <c r="AC1036" s="49"/>
      <c r="AD1036" s="49"/>
    </row>
    <row r="1037" spans="18:30" ht="45" customHeight="1" x14ac:dyDescent="0.25">
      <c r="R1037" s="158"/>
      <c r="S1037" s="158"/>
      <c r="T1037" s="158"/>
      <c r="U1037" s="158"/>
      <c r="V1037" s="158"/>
      <c r="W1037" s="158"/>
      <c r="X1037" s="158"/>
      <c r="Y1037" s="158"/>
      <c r="Z1037" s="158"/>
      <c r="AA1037" s="159"/>
      <c r="AB1037" s="242"/>
      <c r="AC1037" s="49"/>
      <c r="AD1037" s="49"/>
    </row>
    <row r="1038" spans="18:30" ht="45" customHeight="1" x14ac:dyDescent="0.25">
      <c r="R1038" s="158"/>
      <c r="S1038" s="158"/>
      <c r="T1038" s="158"/>
      <c r="U1038" s="158"/>
      <c r="V1038" s="158"/>
      <c r="W1038" s="158"/>
      <c r="X1038" s="158"/>
      <c r="Y1038" s="158"/>
      <c r="Z1038" s="158"/>
      <c r="AA1038" s="159"/>
      <c r="AB1038" s="242"/>
      <c r="AC1038" s="49"/>
      <c r="AD1038" s="49"/>
    </row>
    <row r="1039" spans="18:30" ht="45" customHeight="1" x14ac:dyDescent="0.25">
      <c r="R1039" s="158"/>
      <c r="S1039" s="158"/>
      <c r="T1039" s="158"/>
      <c r="U1039" s="158"/>
      <c r="V1039" s="158"/>
      <c r="W1039" s="158"/>
      <c r="X1039" s="158"/>
      <c r="Y1039" s="158"/>
      <c r="Z1039" s="158"/>
      <c r="AA1039" s="159"/>
      <c r="AB1039" s="242"/>
      <c r="AC1039" s="49"/>
      <c r="AD1039" s="49"/>
    </row>
    <row r="1040" spans="18:30" ht="45" customHeight="1" x14ac:dyDescent="0.25">
      <c r="R1040" s="158"/>
      <c r="S1040" s="158"/>
      <c r="T1040" s="158"/>
      <c r="U1040" s="158"/>
      <c r="V1040" s="158"/>
      <c r="W1040" s="158"/>
      <c r="X1040" s="158"/>
      <c r="Y1040" s="158"/>
      <c r="Z1040" s="158"/>
      <c r="AA1040" s="159"/>
      <c r="AB1040" s="242"/>
      <c r="AC1040" s="49"/>
      <c r="AD1040" s="49"/>
    </row>
    <row r="1041" spans="18:30" ht="45" customHeight="1" x14ac:dyDescent="0.25">
      <c r="R1041" s="158"/>
      <c r="S1041" s="158"/>
      <c r="T1041" s="158"/>
      <c r="U1041" s="158"/>
      <c r="V1041" s="158"/>
      <c r="W1041" s="158"/>
      <c r="X1041" s="158"/>
      <c r="Y1041" s="158"/>
      <c r="Z1041" s="158"/>
      <c r="AA1041" s="159"/>
      <c r="AB1041" s="242"/>
      <c r="AC1041" s="49"/>
      <c r="AD1041" s="49"/>
    </row>
    <row r="1042" spans="18:30" ht="45" customHeight="1" x14ac:dyDescent="0.25">
      <c r="R1042" s="158"/>
      <c r="S1042" s="158"/>
      <c r="T1042" s="158"/>
      <c r="U1042" s="158"/>
      <c r="V1042" s="158"/>
      <c r="W1042" s="158"/>
      <c r="X1042" s="158"/>
      <c r="Y1042" s="158"/>
      <c r="Z1042" s="158"/>
      <c r="AA1042" s="159"/>
      <c r="AB1042" s="242"/>
      <c r="AC1042" s="49"/>
      <c r="AD1042" s="49"/>
    </row>
    <row r="1043" spans="18:30" ht="45" customHeight="1" x14ac:dyDescent="0.25">
      <c r="R1043" s="158"/>
      <c r="S1043" s="158"/>
      <c r="T1043" s="158"/>
      <c r="U1043" s="158"/>
      <c r="V1043" s="158"/>
      <c r="W1043" s="158"/>
      <c r="X1043" s="158"/>
      <c r="Y1043" s="158"/>
      <c r="Z1043" s="158"/>
      <c r="AA1043" s="159"/>
      <c r="AB1043" s="242"/>
      <c r="AC1043" s="49"/>
      <c r="AD1043" s="49"/>
    </row>
    <row r="1044" spans="18:30" ht="45" customHeight="1" x14ac:dyDescent="0.25">
      <c r="R1044" s="158"/>
      <c r="S1044" s="158"/>
      <c r="T1044" s="158"/>
      <c r="U1044" s="158"/>
      <c r="V1044" s="158"/>
      <c r="W1044" s="158"/>
      <c r="X1044" s="158"/>
      <c r="Y1044" s="158"/>
      <c r="Z1044" s="158"/>
      <c r="AA1044" s="159"/>
      <c r="AB1044" s="242"/>
      <c r="AC1044" s="49"/>
      <c r="AD1044" s="49"/>
    </row>
    <row r="1045" spans="18:30" ht="45" customHeight="1" x14ac:dyDescent="0.25">
      <c r="R1045" s="158"/>
      <c r="S1045" s="158"/>
      <c r="T1045" s="158"/>
      <c r="U1045" s="158"/>
      <c r="V1045" s="158"/>
      <c r="W1045" s="158"/>
      <c r="X1045" s="158"/>
      <c r="Y1045" s="158"/>
      <c r="Z1045" s="158"/>
      <c r="AA1045" s="159"/>
      <c r="AB1045" s="242"/>
      <c r="AC1045" s="49"/>
      <c r="AD1045" s="49"/>
    </row>
    <row r="1046" spans="18:30" ht="45" customHeight="1" x14ac:dyDescent="0.25">
      <c r="R1046" s="158"/>
      <c r="S1046" s="158"/>
      <c r="T1046" s="158"/>
      <c r="U1046" s="158"/>
      <c r="V1046" s="158"/>
      <c r="W1046" s="158"/>
      <c r="X1046" s="158"/>
      <c r="Y1046" s="158"/>
      <c r="Z1046" s="158"/>
      <c r="AA1046" s="159"/>
      <c r="AB1046" s="242"/>
      <c r="AC1046" s="49"/>
      <c r="AD1046" s="49"/>
    </row>
    <row r="1047" spans="18:30" ht="45" customHeight="1" x14ac:dyDescent="0.25">
      <c r="R1047" s="158"/>
      <c r="S1047" s="158"/>
      <c r="T1047" s="158"/>
      <c r="U1047" s="158"/>
      <c r="V1047" s="158"/>
      <c r="W1047" s="158"/>
      <c r="X1047" s="158"/>
      <c r="Y1047" s="158"/>
      <c r="Z1047" s="158"/>
      <c r="AA1047" s="159"/>
      <c r="AB1047" s="242"/>
      <c r="AC1047" s="49"/>
      <c r="AD1047" s="49"/>
    </row>
    <row r="1048" spans="18:30" ht="45" customHeight="1" x14ac:dyDescent="0.25">
      <c r="R1048" s="158"/>
      <c r="S1048" s="158"/>
      <c r="T1048" s="158"/>
      <c r="U1048" s="158"/>
      <c r="V1048" s="158"/>
      <c r="W1048" s="158"/>
      <c r="X1048" s="158"/>
      <c r="Y1048" s="158"/>
      <c r="Z1048" s="158"/>
      <c r="AA1048" s="159"/>
      <c r="AB1048" s="242"/>
      <c r="AC1048" s="49"/>
      <c r="AD1048" s="49"/>
    </row>
    <row r="1049" spans="18:30" ht="45" customHeight="1" x14ac:dyDescent="0.25">
      <c r="R1049" s="158"/>
      <c r="S1049" s="158"/>
      <c r="T1049" s="158"/>
      <c r="U1049" s="158"/>
      <c r="V1049" s="158"/>
      <c r="W1049" s="158"/>
      <c r="X1049" s="158"/>
      <c r="Y1049" s="158"/>
      <c r="Z1049" s="158"/>
      <c r="AA1049" s="159"/>
      <c r="AB1049" s="242"/>
      <c r="AC1049" s="49"/>
      <c r="AD1049" s="49"/>
    </row>
    <row r="1050" spans="18:30" ht="45" customHeight="1" x14ac:dyDescent="0.25">
      <c r="R1050" s="158"/>
      <c r="S1050" s="158"/>
      <c r="T1050" s="158"/>
      <c r="U1050" s="158"/>
      <c r="V1050" s="158"/>
      <c r="W1050" s="158"/>
      <c r="X1050" s="158"/>
      <c r="Y1050" s="158"/>
      <c r="Z1050" s="158"/>
      <c r="AA1050" s="159"/>
      <c r="AB1050" s="242"/>
      <c r="AC1050" s="49"/>
      <c r="AD1050" s="49"/>
    </row>
    <row r="1051" spans="18:30" ht="45" customHeight="1" x14ac:dyDescent="0.25">
      <c r="R1051" s="158"/>
      <c r="S1051" s="158"/>
      <c r="T1051" s="158"/>
      <c r="U1051" s="158"/>
      <c r="V1051" s="158"/>
      <c r="W1051" s="158"/>
      <c r="X1051" s="158"/>
      <c r="Y1051" s="158"/>
      <c r="Z1051" s="158"/>
      <c r="AA1051" s="159"/>
      <c r="AB1051" s="242"/>
      <c r="AC1051" s="49"/>
      <c r="AD1051" s="49"/>
    </row>
    <row r="1052" spans="18:30" ht="45" customHeight="1" x14ac:dyDescent="0.25">
      <c r="R1052" s="158"/>
      <c r="S1052" s="158"/>
      <c r="T1052" s="158"/>
      <c r="U1052" s="158"/>
      <c r="V1052" s="158"/>
      <c r="W1052" s="158"/>
      <c r="X1052" s="158"/>
      <c r="Y1052" s="158"/>
      <c r="Z1052" s="158"/>
      <c r="AA1052" s="159"/>
      <c r="AB1052" s="242"/>
      <c r="AC1052" s="49"/>
      <c r="AD1052" s="49"/>
    </row>
    <row r="1053" spans="18:30" ht="45" customHeight="1" x14ac:dyDescent="0.25">
      <c r="R1053" s="158"/>
      <c r="S1053" s="158"/>
      <c r="T1053" s="158"/>
      <c r="U1053" s="158"/>
      <c r="V1053" s="158"/>
      <c r="W1053" s="158"/>
      <c r="X1053" s="158"/>
      <c r="Y1053" s="158"/>
      <c r="Z1053" s="158"/>
      <c r="AA1053" s="159"/>
      <c r="AB1053" s="242"/>
      <c r="AC1053" s="49"/>
      <c r="AD1053" s="49"/>
    </row>
    <row r="1054" spans="18:30" ht="45" customHeight="1" x14ac:dyDescent="0.25">
      <c r="R1054" s="158"/>
      <c r="S1054" s="158"/>
      <c r="T1054" s="158"/>
      <c r="U1054" s="158"/>
      <c r="V1054" s="158"/>
      <c r="W1054" s="158"/>
      <c r="X1054" s="158"/>
      <c r="Y1054" s="158"/>
      <c r="Z1054" s="158"/>
      <c r="AA1054" s="159"/>
      <c r="AB1054" s="242"/>
      <c r="AC1054" s="49"/>
      <c r="AD1054" s="49"/>
    </row>
    <row r="1055" spans="18:30" ht="45" customHeight="1" x14ac:dyDescent="0.25">
      <c r="R1055" s="158"/>
      <c r="S1055" s="158"/>
      <c r="T1055" s="158"/>
      <c r="U1055" s="158"/>
      <c r="V1055" s="158"/>
      <c r="W1055" s="158"/>
      <c r="X1055" s="158"/>
      <c r="Y1055" s="158"/>
      <c r="Z1055" s="158"/>
      <c r="AA1055" s="159"/>
      <c r="AB1055" s="242"/>
      <c r="AC1055" s="49"/>
      <c r="AD1055" s="49"/>
    </row>
    <row r="1056" spans="18:30" ht="45" customHeight="1" x14ac:dyDescent="0.25">
      <c r="R1056" s="158"/>
      <c r="S1056" s="158"/>
      <c r="T1056" s="158"/>
      <c r="U1056" s="158"/>
      <c r="V1056" s="158"/>
      <c r="W1056" s="158"/>
      <c r="X1056" s="158"/>
      <c r="Y1056" s="158"/>
      <c r="Z1056" s="158"/>
      <c r="AA1056" s="159"/>
      <c r="AB1056" s="242"/>
      <c r="AC1056" s="49"/>
      <c r="AD1056" s="49"/>
    </row>
    <row r="1057" spans="18:30" ht="45" customHeight="1" x14ac:dyDescent="0.25">
      <c r="R1057" s="158"/>
      <c r="S1057" s="158"/>
      <c r="T1057" s="158"/>
      <c r="U1057" s="158"/>
      <c r="V1057" s="158"/>
      <c r="W1057" s="158"/>
      <c r="X1057" s="158"/>
      <c r="Y1057" s="158"/>
      <c r="Z1057" s="158"/>
      <c r="AA1057" s="159"/>
      <c r="AB1057" s="242"/>
      <c r="AC1057" s="49"/>
      <c r="AD1057" s="49"/>
    </row>
    <row r="1058" spans="18:30" ht="45" customHeight="1" x14ac:dyDescent="0.25">
      <c r="R1058" s="158"/>
      <c r="S1058" s="158"/>
      <c r="T1058" s="158"/>
      <c r="U1058" s="158"/>
      <c r="V1058" s="158"/>
      <c r="W1058" s="158"/>
      <c r="X1058" s="158"/>
      <c r="Y1058" s="158"/>
      <c r="Z1058" s="158"/>
      <c r="AA1058" s="159"/>
      <c r="AB1058" s="242"/>
      <c r="AC1058" s="49"/>
      <c r="AD1058" s="49"/>
    </row>
    <row r="1059" spans="18:30" ht="45" customHeight="1" x14ac:dyDescent="0.25">
      <c r="R1059" s="158"/>
      <c r="S1059" s="158"/>
      <c r="T1059" s="158"/>
      <c r="U1059" s="158"/>
      <c r="V1059" s="158"/>
      <c r="W1059" s="158"/>
      <c r="X1059" s="158"/>
      <c r="Y1059" s="158"/>
      <c r="Z1059" s="158"/>
      <c r="AA1059" s="159"/>
      <c r="AB1059" s="242"/>
      <c r="AC1059" s="49"/>
      <c r="AD1059" s="49"/>
    </row>
    <row r="1060" spans="18:30" ht="45" customHeight="1" x14ac:dyDescent="0.25">
      <c r="R1060" s="158"/>
      <c r="S1060" s="158"/>
      <c r="T1060" s="158"/>
      <c r="U1060" s="158"/>
      <c r="V1060" s="158"/>
      <c r="W1060" s="158"/>
      <c r="X1060" s="158"/>
      <c r="Y1060" s="158"/>
      <c r="Z1060" s="158"/>
      <c r="AA1060" s="159"/>
      <c r="AB1060" s="242"/>
      <c r="AC1060" s="49"/>
      <c r="AD1060" s="49"/>
    </row>
    <row r="1061" spans="18:30" ht="45" customHeight="1" x14ac:dyDescent="0.25">
      <c r="R1061" s="158"/>
      <c r="S1061" s="158"/>
      <c r="T1061" s="158"/>
      <c r="U1061" s="158"/>
      <c r="V1061" s="158"/>
      <c r="W1061" s="158"/>
      <c r="X1061" s="158"/>
      <c r="Y1061" s="158"/>
      <c r="Z1061" s="158"/>
      <c r="AA1061" s="159"/>
      <c r="AB1061" s="242"/>
      <c r="AC1061" s="49"/>
      <c r="AD1061" s="49"/>
    </row>
    <row r="1062" spans="18:30" ht="45" customHeight="1" x14ac:dyDescent="0.25">
      <c r="R1062" s="158"/>
      <c r="S1062" s="158"/>
      <c r="T1062" s="158"/>
      <c r="U1062" s="158"/>
      <c r="V1062" s="158"/>
      <c r="W1062" s="158"/>
      <c r="X1062" s="158"/>
      <c r="Y1062" s="158"/>
      <c r="Z1062" s="158"/>
      <c r="AA1062" s="159"/>
      <c r="AB1062" s="242"/>
      <c r="AC1062" s="49"/>
      <c r="AD1062" s="49"/>
    </row>
    <row r="1063" spans="18:30" ht="45" customHeight="1" x14ac:dyDescent="0.25">
      <c r="R1063" s="158"/>
      <c r="S1063" s="158"/>
      <c r="T1063" s="158"/>
      <c r="U1063" s="158"/>
      <c r="V1063" s="158"/>
      <c r="W1063" s="158"/>
      <c r="X1063" s="158"/>
      <c r="Y1063" s="158"/>
      <c r="Z1063" s="158"/>
      <c r="AA1063" s="159"/>
      <c r="AB1063" s="242"/>
      <c r="AC1063" s="49"/>
      <c r="AD1063" s="49"/>
    </row>
    <row r="1064" spans="18:30" ht="45" customHeight="1" x14ac:dyDescent="0.25">
      <c r="R1064" s="158"/>
      <c r="S1064" s="158"/>
      <c r="T1064" s="158"/>
      <c r="U1064" s="158"/>
      <c r="V1064" s="158"/>
      <c r="W1064" s="158"/>
      <c r="X1064" s="158"/>
      <c r="Y1064" s="158"/>
      <c r="Z1064" s="158"/>
      <c r="AA1064" s="159"/>
      <c r="AB1064" s="242"/>
      <c r="AC1064" s="49"/>
      <c r="AD1064" s="49"/>
    </row>
    <row r="1065" spans="18:30" ht="45" customHeight="1" x14ac:dyDescent="0.25">
      <c r="R1065" s="158"/>
      <c r="S1065" s="158"/>
      <c r="T1065" s="158"/>
      <c r="U1065" s="158"/>
      <c r="V1065" s="158"/>
      <c r="W1065" s="158"/>
      <c r="X1065" s="158"/>
      <c r="Y1065" s="158"/>
      <c r="Z1065" s="158"/>
      <c r="AA1065" s="159"/>
      <c r="AB1065" s="242"/>
      <c r="AC1065" s="49"/>
      <c r="AD1065" s="49"/>
    </row>
    <row r="1066" spans="18:30" ht="45" customHeight="1" x14ac:dyDescent="0.25">
      <c r="R1066" s="158"/>
      <c r="S1066" s="158"/>
      <c r="T1066" s="158"/>
      <c r="U1066" s="158"/>
      <c r="V1066" s="158"/>
      <c r="W1066" s="158"/>
      <c r="X1066" s="158"/>
      <c r="Y1066" s="158"/>
      <c r="Z1066" s="158"/>
      <c r="AA1066" s="159"/>
      <c r="AB1066" s="242"/>
      <c r="AC1066" s="49"/>
      <c r="AD1066" s="49"/>
    </row>
    <row r="1067" spans="18:30" ht="45" customHeight="1" x14ac:dyDescent="0.25">
      <c r="R1067" s="158"/>
      <c r="S1067" s="158"/>
      <c r="T1067" s="158"/>
      <c r="U1067" s="158"/>
      <c r="V1067" s="158"/>
      <c r="W1067" s="158"/>
      <c r="X1067" s="158"/>
      <c r="Y1067" s="158"/>
      <c r="Z1067" s="158"/>
      <c r="AA1067" s="159"/>
      <c r="AB1067" s="242"/>
      <c r="AC1067" s="49"/>
      <c r="AD1067" s="49"/>
    </row>
    <row r="1068" spans="18:30" ht="45" customHeight="1" x14ac:dyDescent="0.25">
      <c r="R1068" s="158"/>
      <c r="S1068" s="158"/>
      <c r="T1068" s="158"/>
      <c r="U1068" s="158"/>
      <c r="V1068" s="158"/>
      <c r="W1068" s="158"/>
      <c r="X1068" s="158"/>
      <c r="Y1068" s="158"/>
      <c r="Z1068" s="158"/>
      <c r="AA1068" s="159"/>
      <c r="AB1068" s="242"/>
      <c r="AC1068" s="49"/>
      <c r="AD1068" s="49"/>
    </row>
    <row r="1069" spans="18:30" ht="45" customHeight="1" x14ac:dyDescent="0.25">
      <c r="R1069" s="158"/>
      <c r="S1069" s="158"/>
      <c r="T1069" s="158"/>
      <c r="U1069" s="158"/>
      <c r="V1069" s="158"/>
      <c r="W1069" s="158"/>
      <c r="X1069" s="158"/>
      <c r="Y1069" s="158"/>
      <c r="Z1069" s="158"/>
      <c r="AA1069" s="159"/>
      <c r="AB1069" s="242"/>
      <c r="AC1069" s="49"/>
      <c r="AD1069" s="49"/>
    </row>
    <row r="1070" spans="18:30" ht="45" customHeight="1" x14ac:dyDescent="0.25">
      <c r="R1070" s="158"/>
      <c r="S1070" s="158"/>
      <c r="T1070" s="158"/>
      <c r="U1070" s="158"/>
      <c r="V1070" s="158"/>
      <c r="W1070" s="158"/>
      <c r="X1070" s="158"/>
      <c r="Y1070" s="158"/>
      <c r="Z1070" s="158"/>
      <c r="AA1070" s="159"/>
      <c r="AB1070" s="242"/>
      <c r="AC1070" s="49"/>
      <c r="AD1070" s="49"/>
    </row>
    <row r="1071" spans="18:30" ht="45" customHeight="1" x14ac:dyDescent="0.25">
      <c r="R1071" s="158"/>
      <c r="S1071" s="158"/>
      <c r="T1071" s="158"/>
      <c r="U1071" s="158"/>
      <c r="V1071" s="158"/>
      <c r="W1071" s="158"/>
      <c r="X1071" s="158"/>
      <c r="Y1071" s="158"/>
      <c r="Z1071" s="158"/>
      <c r="AA1071" s="159"/>
      <c r="AB1071" s="242"/>
      <c r="AC1071" s="49"/>
      <c r="AD1071" s="49"/>
    </row>
    <row r="1072" spans="18:30" ht="45" customHeight="1" x14ac:dyDescent="0.25">
      <c r="R1072" s="158"/>
      <c r="S1072" s="158"/>
      <c r="T1072" s="158"/>
      <c r="U1072" s="158"/>
      <c r="V1072" s="158"/>
      <c r="W1072" s="158"/>
      <c r="X1072" s="158"/>
      <c r="Y1072" s="158"/>
      <c r="Z1072" s="158"/>
      <c r="AA1072" s="159"/>
      <c r="AB1072" s="242"/>
      <c r="AC1072" s="49"/>
      <c r="AD1072" s="49"/>
    </row>
    <row r="1073" spans="18:30" ht="45" customHeight="1" x14ac:dyDescent="0.25">
      <c r="R1073" s="158"/>
      <c r="S1073" s="158"/>
      <c r="T1073" s="158"/>
      <c r="U1073" s="158"/>
      <c r="V1073" s="158"/>
      <c r="W1073" s="158"/>
      <c r="X1073" s="158"/>
      <c r="Y1073" s="158"/>
      <c r="Z1073" s="158"/>
      <c r="AA1073" s="159"/>
      <c r="AB1073" s="242"/>
      <c r="AC1073" s="49"/>
      <c r="AD1073" s="49"/>
    </row>
    <row r="1074" spans="18:30" ht="45" customHeight="1" x14ac:dyDescent="0.25">
      <c r="R1074" s="158"/>
      <c r="S1074" s="158"/>
      <c r="T1074" s="158"/>
      <c r="U1074" s="158"/>
      <c r="V1074" s="158"/>
      <c r="W1074" s="158"/>
      <c r="X1074" s="158"/>
      <c r="Y1074" s="158"/>
      <c r="Z1074" s="158"/>
      <c r="AA1074" s="159"/>
      <c r="AB1074" s="242"/>
      <c r="AC1074" s="49"/>
      <c r="AD1074" s="49"/>
    </row>
    <row r="1075" spans="18:30" ht="45" customHeight="1" x14ac:dyDescent="0.25">
      <c r="R1075" s="158"/>
      <c r="S1075" s="158"/>
      <c r="T1075" s="158"/>
      <c r="U1075" s="158"/>
      <c r="V1075" s="158"/>
      <c r="W1075" s="158"/>
      <c r="X1075" s="158"/>
      <c r="Y1075" s="158"/>
      <c r="Z1075" s="158"/>
      <c r="AA1075" s="159"/>
      <c r="AB1075" s="242"/>
      <c r="AC1075" s="49"/>
      <c r="AD1075" s="49"/>
    </row>
    <row r="1076" spans="18:30" ht="45" customHeight="1" x14ac:dyDescent="0.25">
      <c r="R1076" s="158"/>
      <c r="S1076" s="158"/>
      <c r="T1076" s="158"/>
      <c r="U1076" s="158"/>
      <c r="V1076" s="158"/>
      <c r="W1076" s="158"/>
      <c r="X1076" s="158"/>
      <c r="Y1076" s="158"/>
      <c r="Z1076" s="158"/>
      <c r="AA1076" s="159"/>
      <c r="AB1076" s="242"/>
      <c r="AC1076" s="49"/>
      <c r="AD1076" s="49"/>
    </row>
    <row r="1077" spans="18:30" ht="45" customHeight="1" x14ac:dyDescent="0.25">
      <c r="R1077" s="158"/>
      <c r="S1077" s="158"/>
      <c r="T1077" s="158"/>
      <c r="U1077" s="158"/>
      <c r="V1077" s="158"/>
      <c r="W1077" s="158"/>
      <c r="X1077" s="158"/>
      <c r="Y1077" s="158"/>
      <c r="Z1077" s="158"/>
      <c r="AA1077" s="159"/>
      <c r="AB1077" s="242"/>
      <c r="AC1077" s="49"/>
      <c r="AD1077" s="49"/>
    </row>
    <row r="1078" spans="18:30" ht="45" customHeight="1" x14ac:dyDescent="0.25">
      <c r="R1078" s="158"/>
      <c r="S1078" s="158"/>
      <c r="T1078" s="158"/>
      <c r="U1078" s="158"/>
      <c r="V1078" s="158"/>
      <c r="W1078" s="158"/>
      <c r="X1078" s="158"/>
      <c r="Y1078" s="158"/>
      <c r="Z1078" s="158"/>
      <c r="AA1078" s="159"/>
      <c r="AB1078" s="242"/>
      <c r="AC1078" s="49"/>
      <c r="AD1078" s="49"/>
    </row>
    <row r="1079" spans="18:30" ht="45" customHeight="1" x14ac:dyDescent="0.25">
      <c r="R1079" s="158"/>
      <c r="S1079" s="158"/>
      <c r="T1079" s="158"/>
      <c r="U1079" s="158"/>
      <c r="V1079" s="158"/>
      <c r="W1079" s="158"/>
      <c r="X1079" s="158"/>
      <c r="Y1079" s="158"/>
      <c r="Z1079" s="158"/>
      <c r="AA1079" s="159"/>
      <c r="AB1079" s="242"/>
      <c r="AC1079" s="49"/>
      <c r="AD1079" s="49"/>
    </row>
    <row r="1080" spans="18:30" ht="45" customHeight="1" x14ac:dyDescent="0.25">
      <c r="R1080" s="158"/>
      <c r="S1080" s="158"/>
      <c r="T1080" s="158"/>
      <c r="U1080" s="158"/>
      <c r="V1080" s="158"/>
      <c r="W1080" s="158"/>
      <c r="X1080" s="158"/>
      <c r="Y1080" s="158"/>
      <c r="Z1080" s="158"/>
      <c r="AA1080" s="159"/>
      <c r="AB1080" s="242"/>
      <c r="AC1080" s="49"/>
      <c r="AD1080" s="49"/>
    </row>
    <row r="1081" spans="18:30" ht="45" customHeight="1" x14ac:dyDescent="0.25">
      <c r="R1081" s="158"/>
      <c r="S1081" s="158"/>
      <c r="T1081" s="158"/>
      <c r="U1081" s="158"/>
      <c r="V1081" s="158"/>
      <c r="W1081" s="158"/>
      <c r="X1081" s="158"/>
      <c r="Y1081" s="158"/>
      <c r="Z1081" s="158"/>
      <c r="AA1081" s="159"/>
      <c r="AB1081" s="242"/>
      <c r="AC1081" s="49"/>
      <c r="AD1081" s="49"/>
    </row>
    <row r="1082" spans="18:30" ht="45" customHeight="1" x14ac:dyDescent="0.25">
      <c r="R1082" s="158"/>
      <c r="S1082" s="158"/>
      <c r="T1082" s="158"/>
      <c r="U1082" s="158"/>
      <c r="V1082" s="158"/>
      <c r="W1082" s="158"/>
      <c r="X1082" s="158"/>
      <c r="Y1082" s="158"/>
      <c r="Z1082" s="158"/>
      <c r="AA1082" s="159"/>
      <c r="AB1082" s="242"/>
      <c r="AC1082" s="49"/>
      <c r="AD1082" s="49"/>
    </row>
    <row r="1083" spans="18:30" ht="45" customHeight="1" x14ac:dyDescent="0.25">
      <c r="R1083" s="158"/>
      <c r="S1083" s="158"/>
      <c r="T1083" s="158"/>
      <c r="U1083" s="158"/>
      <c r="V1083" s="158"/>
      <c r="W1083" s="158"/>
      <c r="X1083" s="158"/>
      <c r="Y1083" s="158"/>
      <c r="Z1083" s="158"/>
      <c r="AA1083" s="159"/>
      <c r="AB1083" s="242"/>
      <c r="AC1083" s="49"/>
      <c r="AD1083" s="49"/>
    </row>
    <row r="1084" spans="18:30" ht="45" customHeight="1" x14ac:dyDescent="0.25">
      <c r="R1084" s="158"/>
      <c r="S1084" s="158"/>
      <c r="T1084" s="158"/>
      <c r="U1084" s="158"/>
      <c r="V1084" s="158"/>
      <c r="W1084" s="158"/>
      <c r="X1084" s="158"/>
      <c r="Y1084" s="158"/>
      <c r="Z1084" s="158"/>
      <c r="AA1084" s="159"/>
      <c r="AB1084" s="242"/>
      <c r="AC1084" s="49"/>
      <c r="AD1084" s="49"/>
    </row>
    <row r="1085" spans="18:30" ht="45" customHeight="1" x14ac:dyDescent="0.25">
      <c r="R1085" s="158"/>
      <c r="S1085" s="158"/>
      <c r="T1085" s="158"/>
      <c r="U1085" s="158"/>
      <c r="V1085" s="158"/>
      <c r="W1085" s="158"/>
      <c r="X1085" s="158"/>
      <c r="Y1085" s="158"/>
      <c r="Z1085" s="158"/>
      <c r="AA1085" s="159"/>
      <c r="AB1085" s="242"/>
      <c r="AC1085" s="49"/>
      <c r="AD1085" s="49"/>
    </row>
    <row r="1086" spans="18:30" ht="45" customHeight="1" x14ac:dyDescent="0.25">
      <c r="R1086" s="158"/>
      <c r="S1086" s="158"/>
      <c r="T1086" s="158"/>
      <c r="U1086" s="158"/>
      <c r="V1086" s="158"/>
      <c r="W1086" s="158"/>
      <c r="X1086" s="158"/>
      <c r="Y1086" s="158"/>
      <c r="Z1086" s="158"/>
      <c r="AA1086" s="159"/>
      <c r="AB1086" s="242"/>
      <c r="AC1086" s="49"/>
      <c r="AD1086" s="49"/>
    </row>
    <row r="1087" spans="18:30" ht="45" customHeight="1" x14ac:dyDescent="0.25">
      <c r="R1087" s="158"/>
      <c r="S1087" s="158"/>
      <c r="T1087" s="158"/>
      <c r="U1087" s="158"/>
      <c r="V1087" s="158"/>
      <c r="W1087" s="158"/>
      <c r="X1087" s="158"/>
      <c r="Y1087" s="158"/>
      <c r="Z1087" s="158"/>
      <c r="AA1087" s="159"/>
      <c r="AB1087" s="242"/>
      <c r="AC1087" s="49"/>
      <c r="AD1087" s="49"/>
    </row>
    <row r="1088" spans="18:30" ht="45" customHeight="1" x14ac:dyDescent="0.25">
      <c r="R1088" s="158"/>
      <c r="S1088" s="158"/>
      <c r="T1088" s="158"/>
      <c r="U1088" s="158"/>
      <c r="V1088" s="158"/>
      <c r="W1088" s="158"/>
      <c r="X1088" s="158"/>
      <c r="Y1088" s="158"/>
      <c r="Z1088" s="158"/>
      <c r="AA1088" s="159"/>
      <c r="AB1088" s="242"/>
      <c r="AC1088" s="49"/>
      <c r="AD1088" s="49"/>
    </row>
    <row r="1089" spans="18:30" ht="45" customHeight="1" x14ac:dyDescent="0.25">
      <c r="R1089" s="158"/>
      <c r="S1089" s="158"/>
      <c r="T1089" s="158"/>
      <c r="U1089" s="158"/>
      <c r="V1089" s="158"/>
      <c r="W1089" s="158"/>
      <c r="X1089" s="158"/>
      <c r="Y1089" s="158"/>
      <c r="Z1089" s="158"/>
      <c r="AA1089" s="159"/>
      <c r="AB1089" s="242"/>
      <c r="AC1089" s="49"/>
      <c r="AD1089" s="49"/>
    </row>
    <row r="1090" spans="18:30" ht="45" customHeight="1" x14ac:dyDescent="0.25">
      <c r="R1090" s="158"/>
      <c r="S1090" s="158"/>
      <c r="T1090" s="158"/>
      <c r="U1090" s="158"/>
      <c r="V1090" s="158"/>
      <c r="W1090" s="158"/>
      <c r="X1090" s="158"/>
      <c r="Y1090" s="158"/>
      <c r="Z1090" s="158"/>
      <c r="AA1090" s="159"/>
      <c r="AB1090" s="242"/>
      <c r="AC1090" s="49"/>
      <c r="AD1090" s="49"/>
    </row>
    <row r="1091" spans="18:30" ht="45" customHeight="1" x14ac:dyDescent="0.25">
      <c r="R1091" s="158"/>
      <c r="S1091" s="158"/>
      <c r="T1091" s="158"/>
      <c r="U1091" s="158"/>
      <c r="V1091" s="158"/>
      <c r="W1091" s="158"/>
      <c r="X1091" s="158"/>
      <c r="Y1091" s="158"/>
      <c r="Z1091" s="158"/>
      <c r="AA1091" s="159"/>
      <c r="AB1091" s="242"/>
      <c r="AC1091" s="49"/>
      <c r="AD1091" s="49"/>
    </row>
    <row r="1092" spans="18:30" ht="45" customHeight="1" x14ac:dyDescent="0.25">
      <c r="R1092" s="158"/>
      <c r="S1092" s="158"/>
      <c r="T1092" s="158"/>
      <c r="U1092" s="158"/>
      <c r="V1092" s="158"/>
      <c r="W1092" s="158"/>
      <c r="X1092" s="158"/>
      <c r="Y1092" s="158"/>
      <c r="Z1092" s="158"/>
      <c r="AA1092" s="159"/>
      <c r="AB1092" s="242"/>
      <c r="AC1092" s="49"/>
      <c r="AD1092" s="49"/>
    </row>
    <row r="1093" spans="18:30" ht="45" customHeight="1" x14ac:dyDescent="0.25">
      <c r="R1093" s="158"/>
      <c r="S1093" s="158"/>
      <c r="T1093" s="158"/>
      <c r="U1093" s="158"/>
      <c r="V1093" s="158"/>
      <c r="W1093" s="158"/>
      <c r="X1093" s="158"/>
      <c r="Y1093" s="158"/>
      <c r="Z1093" s="158"/>
      <c r="AA1093" s="159"/>
      <c r="AB1093" s="242"/>
      <c r="AC1093" s="49"/>
      <c r="AD1093" s="49"/>
    </row>
    <row r="1094" spans="18:30" ht="45" customHeight="1" x14ac:dyDescent="0.25">
      <c r="R1094" s="158"/>
      <c r="S1094" s="158"/>
      <c r="T1094" s="158"/>
      <c r="U1094" s="158"/>
      <c r="V1094" s="158"/>
      <c r="W1094" s="158"/>
      <c r="X1094" s="158"/>
      <c r="Y1094" s="158"/>
      <c r="Z1094" s="158"/>
      <c r="AA1094" s="159"/>
      <c r="AB1094" s="242"/>
      <c r="AC1094" s="49"/>
      <c r="AD1094" s="49"/>
    </row>
    <row r="1095" spans="18:30" ht="45" customHeight="1" x14ac:dyDescent="0.25">
      <c r="R1095" s="158"/>
      <c r="S1095" s="158"/>
      <c r="T1095" s="158"/>
      <c r="U1095" s="158"/>
      <c r="V1095" s="158"/>
      <c r="W1095" s="158"/>
      <c r="X1095" s="158"/>
      <c r="Y1095" s="158"/>
      <c r="Z1095" s="158"/>
      <c r="AA1095" s="159"/>
      <c r="AB1095" s="242"/>
      <c r="AC1095" s="49"/>
      <c r="AD1095" s="49"/>
    </row>
    <row r="1096" spans="18:30" ht="45" customHeight="1" x14ac:dyDescent="0.25">
      <c r="R1096" s="158"/>
      <c r="S1096" s="158"/>
      <c r="T1096" s="158"/>
      <c r="U1096" s="158"/>
      <c r="V1096" s="158"/>
      <c r="W1096" s="158"/>
      <c r="X1096" s="158"/>
      <c r="Y1096" s="158"/>
      <c r="Z1096" s="158"/>
      <c r="AA1096" s="159"/>
      <c r="AB1096" s="242"/>
      <c r="AC1096" s="49"/>
      <c r="AD1096" s="49"/>
    </row>
    <row r="1097" spans="18:30" ht="45" customHeight="1" x14ac:dyDescent="0.25">
      <c r="R1097" s="158"/>
      <c r="S1097" s="158"/>
      <c r="T1097" s="158"/>
      <c r="U1097" s="158"/>
      <c r="V1097" s="158"/>
      <c r="W1097" s="158"/>
      <c r="X1097" s="158"/>
      <c r="Y1097" s="158"/>
      <c r="Z1097" s="158"/>
      <c r="AA1097" s="159"/>
      <c r="AB1097" s="242"/>
      <c r="AC1097" s="49"/>
      <c r="AD1097" s="49"/>
    </row>
    <row r="1098" spans="18:30" ht="45" customHeight="1" x14ac:dyDescent="0.25">
      <c r="R1098" s="158"/>
      <c r="S1098" s="158"/>
      <c r="T1098" s="158"/>
      <c r="U1098" s="158"/>
      <c r="V1098" s="158"/>
      <c r="W1098" s="158"/>
      <c r="X1098" s="158"/>
      <c r="Y1098" s="158"/>
      <c r="Z1098" s="158"/>
      <c r="AA1098" s="159"/>
      <c r="AB1098" s="242"/>
      <c r="AC1098" s="49"/>
      <c r="AD1098" s="49"/>
    </row>
    <row r="1099" spans="18:30" ht="45" customHeight="1" x14ac:dyDescent="0.25">
      <c r="R1099" s="158"/>
      <c r="S1099" s="158"/>
      <c r="T1099" s="158"/>
      <c r="U1099" s="158"/>
      <c r="V1099" s="158"/>
      <c r="W1099" s="158"/>
      <c r="X1099" s="158"/>
      <c r="Y1099" s="158"/>
      <c r="Z1099" s="158"/>
      <c r="AA1099" s="159"/>
      <c r="AB1099" s="242"/>
      <c r="AC1099" s="49"/>
      <c r="AD1099" s="49"/>
    </row>
    <row r="1100" spans="18:30" ht="45" customHeight="1" x14ac:dyDescent="0.25">
      <c r="R1100" s="158"/>
      <c r="S1100" s="158"/>
      <c r="T1100" s="158"/>
      <c r="U1100" s="158"/>
      <c r="V1100" s="158"/>
      <c r="W1100" s="158"/>
      <c r="X1100" s="158"/>
      <c r="Y1100" s="158"/>
      <c r="Z1100" s="158"/>
      <c r="AA1100" s="159"/>
      <c r="AB1100" s="242"/>
      <c r="AC1100" s="49"/>
      <c r="AD1100" s="49"/>
    </row>
    <row r="1101" spans="18:30" ht="45" customHeight="1" x14ac:dyDescent="0.25">
      <c r="R1101" s="158"/>
      <c r="S1101" s="158"/>
      <c r="T1101" s="158"/>
      <c r="U1101" s="158"/>
      <c r="V1101" s="158"/>
      <c r="W1101" s="158"/>
      <c r="X1101" s="158"/>
      <c r="Y1101" s="158"/>
      <c r="Z1101" s="158"/>
      <c r="AA1101" s="159"/>
      <c r="AB1101" s="242"/>
      <c r="AC1101" s="49"/>
      <c r="AD1101" s="49"/>
    </row>
    <row r="1102" spans="18:30" ht="45" customHeight="1" x14ac:dyDescent="0.25">
      <c r="R1102" s="158"/>
      <c r="S1102" s="158"/>
      <c r="T1102" s="158"/>
      <c r="U1102" s="158"/>
      <c r="V1102" s="158"/>
      <c r="W1102" s="158"/>
      <c r="X1102" s="158"/>
      <c r="Y1102" s="158"/>
      <c r="Z1102" s="158"/>
      <c r="AA1102" s="159"/>
      <c r="AB1102" s="242"/>
      <c r="AC1102" s="49"/>
      <c r="AD1102" s="49"/>
    </row>
    <row r="1103" spans="18:30" ht="45" customHeight="1" x14ac:dyDescent="0.25">
      <c r="R1103" s="158"/>
      <c r="S1103" s="158"/>
      <c r="T1103" s="158"/>
      <c r="U1103" s="158"/>
      <c r="V1103" s="158"/>
      <c r="W1103" s="158"/>
      <c r="X1103" s="158"/>
      <c r="Y1103" s="158"/>
      <c r="Z1103" s="158"/>
      <c r="AA1103" s="159"/>
      <c r="AB1103" s="242"/>
      <c r="AC1103" s="49"/>
      <c r="AD1103" s="49"/>
    </row>
    <row r="1104" spans="18:30" ht="45" customHeight="1" x14ac:dyDescent="0.25">
      <c r="R1104" s="158"/>
      <c r="S1104" s="158"/>
      <c r="T1104" s="158"/>
      <c r="U1104" s="158"/>
      <c r="V1104" s="158"/>
      <c r="W1104" s="158"/>
      <c r="X1104" s="158"/>
      <c r="Y1104" s="158"/>
      <c r="Z1104" s="158"/>
      <c r="AA1104" s="159"/>
      <c r="AB1104" s="242"/>
      <c r="AC1104" s="49"/>
      <c r="AD1104" s="49"/>
    </row>
    <row r="1105" spans="18:30" ht="45" customHeight="1" x14ac:dyDescent="0.25">
      <c r="R1105" s="158"/>
      <c r="S1105" s="158"/>
      <c r="T1105" s="158"/>
      <c r="U1105" s="158"/>
      <c r="V1105" s="158"/>
      <c r="W1105" s="158"/>
      <c r="X1105" s="158"/>
      <c r="Y1105" s="158"/>
      <c r="Z1105" s="158"/>
      <c r="AA1105" s="159"/>
      <c r="AB1105" s="242"/>
      <c r="AC1105" s="49"/>
      <c r="AD1105" s="49"/>
    </row>
    <row r="1106" spans="18:30" ht="45" customHeight="1" x14ac:dyDescent="0.25">
      <c r="R1106" s="158"/>
      <c r="S1106" s="158"/>
      <c r="T1106" s="158"/>
      <c r="U1106" s="158"/>
      <c r="V1106" s="158"/>
      <c r="W1106" s="158"/>
      <c r="X1106" s="158"/>
      <c r="Y1106" s="158"/>
      <c r="Z1106" s="158"/>
      <c r="AA1106" s="159"/>
      <c r="AB1106" s="242"/>
      <c r="AC1106" s="49"/>
      <c r="AD1106" s="49"/>
    </row>
    <row r="1107" spans="18:30" ht="45" customHeight="1" x14ac:dyDescent="0.25">
      <c r="R1107" s="158"/>
      <c r="S1107" s="158"/>
      <c r="T1107" s="158"/>
      <c r="U1107" s="158"/>
      <c r="V1107" s="158"/>
      <c r="W1107" s="158"/>
      <c r="X1107" s="158"/>
      <c r="Y1107" s="158"/>
      <c r="Z1107" s="158"/>
      <c r="AA1107" s="159"/>
      <c r="AB1107" s="242"/>
      <c r="AC1107" s="49"/>
      <c r="AD1107" s="49"/>
    </row>
    <row r="1108" spans="18:30" ht="45" customHeight="1" x14ac:dyDescent="0.25">
      <c r="R1108" s="158"/>
      <c r="S1108" s="158"/>
      <c r="T1108" s="158"/>
      <c r="U1108" s="158"/>
      <c r="V1108" s="158"/>
      <c r="W1108" s="158"/>
      <c r="X1108" s="158"/>
      <c r="Y1108" s="158"/>
      <c r="Z1108" s="158"/>
      <c r="AA1108" s="159"/>
      <c r="AB1108" s="242"/>
      <c r="AC1108" s="49"/>
      <c r="AD1108" s="49"/>
    </row>
    <row r="1109" spans="18:30" ht="45" customHeight="1" x14ac:dyDescent="0.25">
      <c r="R1109" s="158"/>
      <c r="S1109" s="158"/>
      <c r="T1109" s="158"/>
      <c r="U1109" s="158"/>
      <c r="V1109" s="158"/>
      <c r="W1109" s="158"/>
      <c r="X1109" s="158"/>
      <c r="Y1109" s="158"/>
      <c r="Z1109" s="158"/>
      <c r="AA1109" s="159"/>
      <c r="AB1109" s="242"/>
      <c r="AC1109" s="49"/>
      <c r="AD1109" s="49"/>
    </row>
    <row r="1110" spans="18:30" ht="45" customHeight="1" x14ac:dyDescent="0.25">
      <c r="R1110" s="158"/>
      <c r="S1110" s="158"/>
      <c r="T1110" s="158"/>
      <c r="U1110" s="158"/>
      <c r="V1110" s="158"/>
      <c r="W1110" s="158"/>
      <c r="X1110" s="158"/>
      <c r="Y1110" s="158"/>
      <c r="Z1110" s="158"/>
      <c r="AA1110" s="159"/>
      <c r="AB1110" s="242"/>
      <c r="AC1110" s="49"/>
      <c r="AD1110" s="49"/>
    </row>
    <row r="1111" spans="18:30" ht="45" customHeight="1" x14ac:dyDescent="0.25">
      <c r="R1111" s="158"/>
      <c r="S1111" s="158"/>
      <c r="T1111" s="158"/>
      <c r="U1111" s="158"/>
      <c r="V1111" s="158"/>
      <c r="W1111" s="158"/>
      <c r="X1111" s="158"/>
      <c r="Y1111" s="158"/>
      <c r="Z1111" s="158"/>
      <c r="AA1111" s="159"/>
      <c r="AB1111" s="242"/>
      <c r="AC1111" s="49"/>
      <c r="AD1111" s="49"/>
    </row>
    <row r="1112" spans="18:30" ht="45" customHeight="1" x14ac:dyDescent="0.25">
      <c r="R1112" s="158"/>
      <c r="S1112" s="158"/>
      <c r="T1112" s="158"/>
      <c r="U1112" s="158"/>
      <c r="V1112" s="158"/>
      <c r="W1112" s="158"/>
      <c r="X1112" s="158"/>
      <c r="Y1112" s="158"/>
      <c r="Z1112" s="158"/>
      <c r="AA1112" s="159"/>
      <c r="AB1112" s="242"/>
      <c r="AC1112" s="49"/>
      <c r="AD1112" s="49"/>
    </row>
    <row r="1113" spans="18:30" ht="45" customHeight="1" x14ac:dyDescent="0.25">
      <c r="R1113" s="158"/>
      <c r="S1113" s="158"/>
      <c r="T1113" s="158"/>
      <c r="U1113" s="158"/>
      <c r="V1113" s="158"/>
      <c r="W1113" s="158"/>
      <c r="X1113" s="158"/>
      <c r="Y1113" s="158"/>
      <c r="Z1113" s="158"/>
      <c r="AA1113" s="159"/>
      <c r="AB1113" s="242"/>
      <c r="AC1113" s="49"/>
      <c r="AD1113" s="49"/>
    </row>
    <row r="1114" spans="18:30" ht="45" customHeight="1" x14ac:dyDescent="0.25">
      <c r="R1114" s="158"/>
      <c r="S1114" s="158"/>
      <c r="T1114" s="158"/>
      <c r="U1114" s="158"/>
      <c r="V1114" s="158"/>
      <c r="W1114" s="158"/>
      <c r="X1114" s="158"/>
      <c r="Y1114" s="158"/>
      <c r="Z1114" s="158"/>
      <c r="AA1114" s="159"/>
      <c r="AB1114" s="242"/>
      <c r="AC1114" s="49"/>
      <c r="AD1114" s="49"/>
    </row>
    <row r="1115" spans="18:30" ht="45" customHeight="1" x14ac:dyDescent="0.25">
      <c r="R1115" s="158"/>
      <c r="S1115" s="158"/>
      <c r="T1115" s="158"/>
      <c r="U1115" s="158"/>
      <c r="V1115" s="158"/>
      <c r="W1115" s="158"/>
      <c r="X1115" s="158"/>
      <c r="Y1115" s="158"/>
      <c r="Z1115" s="158"/>
      <c r="AA1115" s="159"/>
      <c r="AB1115" s="242"/>
      <c r="AC1115" s="49"/>
      <c r="AD1115" s="49"/>
    </row>
    <row r="1116" spans="18:30" ht="45" customHeight="1" x14ac:dyDescent="0.25">
      <c r="R1116" s="158"/>
      <c r="S1116" s="158"/>
      <c r="T1116" s="158"/>
      <c r="U1116" s="158"/>
      <c r="V1116" s="158"/>
      <c r="W1116" s="158"/>
      <c r="X1116" s="158"/>
      <c r="Y1116" s="158"/>
      <c r="Z1116" s="158"/>
      <c r="AA1116" s="159"/>
      <c r="AB1116" s="242"/>
      <c r="AC1116" s="49"/>
      <c r="AD1116" s="49"/>
    </row>
    <row r="1117" spans="18:30" ht="45" customHeight="1" x14ac:dyDescent="0.25">
      <c r="R1117" s="158"/>
      <c r="S1117" s="158"/>
      <c r="T1117" s="158"/>
      <c r="U1117" s="158"/>
      <c r="V1117" s="158"/>
      <c r="W1117" s="158"/>
      <c r="X1117" s="158"/>
      <c r="Y1117" s="158"/>
      <c r="Z1117" s="158"/>
      <c r="AA1117" s="159"/>
      <c r="AB1117" s="242"/>
      <c r="AC1117" s="49"/>
      <c r="AD1117" s="49"/>
    </row>
    <row r="1118" spans="18:30" ht="45" customHeight="1" x14ac:dyDescent="0.25">
      <c r="R1118" s="158"/>
      <c r="S1118" s="158"/>
      <c r="T1118" s="158"/>
      <c r="U1118" s="158"/>
      <c r="V1118" s="158"/>
      <c r="W1118" s="158"/>
      <c r="X1118" s="158"/>
      <c r="Y1118" s="158"/>
      <c r="Z1118" s="158"/>
      <c r="AA1118" s="159"/>
      <c r="AB1118" s="242"/>
      <c r="AC1118" s="49"/>
      <c r="AD1118" s="49"/>
    </row>
    <row r="1119" spans="18:30" ht="45" customHeight="1" x14ac:dyDescent="0.25">
      <c r="R1119" s="158"/>
      <c r="S1119" s="158"/>
      <c r="T1119" s="158"/>
      <c r="U1119" s="158"/>
      <c r="V1119" s="158"/>
      <c r="W1119" s="158"/>
      <c r="X1119" s="158"/>
      <c r="Y1119" s="158"/>
      <c r="Z1119" s="158"/>
      <c r="AA1119" s="159"/>
      <c r="AB1119" s="242"/>
      <c r="AC1119" s="49"/>
      <c r="AD1119" s="49"/>
    </row>
    <row r="1120" spans="18:30" ht="45" customHeight="1" x14ac:dyDescent="0.25">
      <c r="R1120" s="158"/>
      <c r="S1120" s="158"/>
      <c r="T1120" s="158"/>
      <c r="U1120" s="158"/>
      <c r="V1120" s="158"/>
      <c r="W1120" s="158"/>
      <c r="X1120" s="158"/>
      <c r="Y1120" s="158"/>
      <c r="Z1120" s="158"/>
      <c r="AA1120" s="159"/>
      <c r="AB1120" s="242"/>
      <c r="AC1120" s="49"/>
      <c r="AD1120" s="49"/>
    </row>
    <row r="1121" spans="18:30" ht="45" customHeight="1" x14ac:dyDescent="0.25">
      <c r="R1121" s="158"/>
      <c r="S1121" s="158"/>
      <c r="T1121" s="158"/>
      <c r="U1121" s="158"/>
      <c r="V1121" s="158"/>
      <c r="W1121" s="158"/>
      <c r="X1121" s="158"/>
      <c r="Y1121" s="158"/>
      <c r="Z1121" s="158"/>
      <c r="AA1121" s="159"/>
      <c r="AB1121" s="242"/>
      <c r="AC1121" s="49"/>
      <c r="AD1121" s="49"/>
    </row>
    <row r="1122" spans="18:30" ht="45" customHeight="1" x14ac:dyDescent="0.25">
      <c r="R1122" s="158"/>
      <c r="S1122" s="158"/>
      <c r="T1122" s="158"/>
      <c r="U1122" s="158"/>
      <c r="V1122" s="158"/>
      <c r="W1122" s="158"/>
      <c r="X1122" s="158"/>
      <c r="Y1122" s="158"/>
      <c r="Z1122" s="158"/>
      <c r="AA1122" s="159"/>
      <c r="AB1122" s="242"/>
      <c r="AC1122" s="49"/>
      <c r="AD1122" s="49"/>
    </row>
    <row r="1123" spans="18:30" ht="45" customHeight="1" x14ac:dyDescent="0.25">
      <c r="R1123" s="158"/>
      <c r="S1123" s="158"/>
      <c r="T1123" s="158"/>
      <c r="U1123" s="158"/>
      <c r="V1123" s="158"/>
      <c r="W1123" s="158"/>
      <c r="X1123" s="158"/>
      <c r="Y1123" s="158"/>
      <c r="Z1123" s="158"/>
      <c r="AA1123" s="159"/>
      <c r="AB1123" s="242"/>
      <c r="AC1123" s="49"/>
      <c r="AD1123" s="49"/>
    </row>
    <row r="1124" spans="18:30" ht="45" customHeight="1" x14ac:dyDescent="0.25">
      <c r="R1124" s="158"/>
      <c r="S1124" s="158"/>
      <c r="T1124" s="158"/>
      <c r="U1124" s="158"/>
      <c r="V1124" s="158"/>
      <c r="W1124" s="158"/>
      <c r="X1124" s="158"/>
      <c r="Y1124" s="158"/>
      <c r="Z1124" s="158"/>
      <c r="AA1124" s="159"/>
      <c r="AB1124" s="242"/>
      <c r="AC1124" s="49"/>
      <c r="AD1124" s="49"/>
    </row>
    <row r="1125" spans="18:30" ht="45" customHeight="1" x14ac:dyDescent="0.25">
      <c r="R1125" s="158"/>
      <c r="S1125" s="158"/>
      <c r="T1125" s="158"/>
      <c r="U1125" s="158"/>
      <c r="V1125" s="158"/>
      <c r="W1125" s="158"/>
      <c r="X1125" s="158"/>
      <c r="Y1125" s="158"/>
      <c r="Z1125" s="158"/>
      <c r="AA1125" s="159"/>
      <c r="AB1125" s="242"/>
      <c r="AC1125" s="49"/>
      <c r="AD1125" s="49"/>
    </row>
    <row r="1126" spans="18:30" ht="45" customHeight="1" x14ac:dyDescent="0.25">
      <c r="R1126" s="158"/>
      <c r="S1126" s="158"/>
      <c r="T1126" s="158"/>
      <c r="U1126" s="158"/>
      <c r="V1126" s="158"/>
      <c r="W1126" s="158"/>
      <c r="X1126" s="158"/>
      <c r="Y1126" s="158"/>
      <c r="Z1126" s="158"/>
      <c r="AA1126" s="159"/>
      <c r="AB1126" s="242"/>
      <c r="AC1126" s="49"/>
      <c r="AD1126" s="49"/>
    </row>
    <row r="1127" spans="18:30" ht="45" customHeight="1" x14ac:dyDescent="0.25">
      <c r="R1127" s="158"/>
      <c r="S1127" s="158"/>
      <c r="T1127" s="158"/>
      <c r="U1127" s="158"/>
      <c r="V1127" s="158"/>
      <c r="W1127" s="158"/>
      <c r="X1127" s="158"/>
      <c r="Y1127" s="158"/>
      <c r="Z1127" s="158"/>
      <c r="AA1127" s="159"/>
      <c r="AB1127" s="242"/>
      <c r="AC1127" s="49"/>
      <c r="AD1127" s="49"/>
    </row>
    <row r="1128" spans="18:30" ht="45" customHeight="1" x14ac:dyDescent="0.25">
      <c r="R1128" s="158"/>
      <c r="S1128" s="158"/>
      <c r="T1128" s="158"/>
      <c r="U1128" s="158"/>
      <c r="V1128" s="158"/>
      <c r="W1128" s="158"/>
      <c r="X1128" s="158"/>
      <c r="Y1128" s="158"/>
      <c r="Z1128" s="158"/>
      <c r="AA1128" s="159"/>
      <c r="AB1128" s="242"/>
      <c r="AC1128" s="49"/>
      <c r="AD1128" s="49"/>
    </row>
    <row r="1129" spans="18:30" ht="45" customHeight="1" x14ac:dyDescent="0.25">
      <c r="R1129" s="158"/>
      <c r="S1129" s="158"/>
      <c r="T1129" s="158"/>
      <c r="U1129" s="158"/>
      <c r="V1129" s="158"/>
      <c r="W1129" s="158"/>
      <c r="X1129" s="158"/>
      <c r="Y1129" s="158"/>
      <c r="Z1129" s="158"/>
      <c r="AA1129" s="159"/>
      <c r="AB1129" s="242"/>
      <c r="AC1129" s="49"/>
      <c r="AD1129" s="49"/>
    </row>
    <row r="1130" spans="18:30" ht="45" customHeight="1" x14ac:dyDescent="0.25">
      <c r="R1130" s="158"/>
      <c r="S1130" s="158"/>
      <c r="T1130" s="158"/>
      <c r="U1130" s="158"/>
      <c r="V1130" s="158"/>
      <c r="W1130" s="158"/>
      <c r="X1130" s="158"/>
      <c r="Y1130" s="158"/>
      <c r="Z1130" s="158"/>
      <c r="AA1130" s="159"/>
      <c r="AB1130" s="242"/>
      <c r="AC1130" s="49"/>
      <c r="AD1130" s="49"/>
    </row>
    <row r="1131" spans="18:30" ht="45" customHeight="1" x14ac:dyDescent="0.25">
      <c r="R1131" s="158"/>
      <c r="S1131" s="158"/>
      <c r="T1131" s="158"/>
      <c r="U1131" s="158"/>
      <c r="V1131" s="158"/>
      <c r="W1131" s="158"/>
      <c r="X1131" s="158"/>
      <c r="Y1131" s="158"/>
      <c r="Z1131" s="158"/>
      <c r="AA1131" s="159"/>
      <c r="AB1131" s="242"/>
      <c r="AC1131" s="49"/>
      <c r="AD1131" s="49"/>
    </row>
    <row r="1132" spans="18:30" ht="45" customHeight="1" x14ac:dyDescent="0.25">
      <c r="R1132" s="158"/>
      <c r="S1132" s="158"/>
      <c r="T1132" s="158"/>
      <c r="U1132" s="158"/>
      <c r="V1132" s="158"/>
      <c r="W1132" s="158"/>
      <c r="X1132" s="158"/>
      <c r="Y1132" s="158"/>
      <c r="Z1132" s="158"/>
      <c r="AA1132" s="159"/>
      <c r="AB1132" s="242"/>
      <c r="AC1132" s="49"/>
      <c r="AD1132" s="49"/>
    </row>
    <row r="1133" spans="18:30" ht="45" customHeight="1" x14ac:dyDescent="0.25">
      <c r="R1133" s="158"/>
      <c r="S1133" s="158"/>
      <c r="T1133" s="158"/>
      <c r="U1133" s="158"/>
      <c r="V1133" s="158"/>
      <c r="W1133" s="158"/>
      <c r="X1133" s="158"/>
      <c r="Y1133" s="158"/>
      <c r="Z1133" s="158"/>
      <c r="AA1133" s="159"/>
      <c r="AB1133" s="242"/>
      <c r="AC1133" s="49"/>
      <c r="AD1133" s="49"/>
    </row>
    <row r="1134" spans="18:30" ht="45" customHeight="1" x14ac:dyDescent="0.25">
      <c r="R1134" s="158"/>
      <c r="S1134" s="158"/>
      <c r="T1134" s="158"/>
      <c r="U1134" s="158"/>
      <c r="V1134" s="158"/>
      <c r="W1134" s="158"/>
      <c r="X1134" s="158"/>
      <c r="Y1134" s="158"/>
      <c r="Z1134" s="158"/>
      <c r="AA1134" s="159"/>
      <c r="AB1134" s="242"/>
      <c r="AC1134" s="49"/>
      <c r="AD1134" s="49"/>
    </row>
    <row r="1135" spans="18:30" ht="45" customHeight="1" x14ac:dyDescent="0.25">
      <c r="R1135" s="158"/>
      <c r="S1135" s="158"/>
      <c r="T1135" s="158"/>
      <c r="U1135" s="158"/>
      <c r="V1135" s="158"/>
      <c r="W1135" s="158"/>
      <c r="X1135" s="158"/>
      <c r="Y1135" s="158"/>
      <c r="Z1135" s="158"/>
      <c r="AA1135" s="159"/>
      <c r="AB1135" s="242"/>
      <c r="AC1135" s="49"/>
      <c r="AD1135" s="49"/>
    </row>
    <row r="1136" spans="18:30" ht="45" customHeight="1" x14ac:dyDescent="0.25">
      <c r="R1136" s="158"/>
      <c r="S1136" s="158"/>
      <c r="T1136" s="158"/>
      <c r="U1136" s="158"/>
      <c r="V1136" s="158"/>
      <c r="W1136" s="158"/>
      <c r="X1136" s="158"/>
      <c r="Y1136" s="158"/>
      <c r="Z1136" s="158"/>
      <c r="AA1136" s="159"/>
      <c r="AB1136" s="242"/>
      <c r="AC1136" s="49"/>
      <c r="AD1136" s="49"/>
    </row>
    <row r="1137" spans="18:30" ht="45" customHeight="1" x14ac:dyDescent="0.25">
      <c r="R1137" s="158"/>
      <c r="S1137" s="158"/>
      <c r="T1137" s="158"/>
      <c r="U1137" s="158"/>
      <c r="V1137" s="158"/>
      <c r="W1137" s="158"/>
      <c r="X1137" s="158"/>
      <c r="Y1137" s="158"/>
      <c r="Z1137" s="158"/>
      <c r="AA1137" s="159"/>
      <c r="AB1137" s="242"/>
      <c r="AC1137" s="49"/>
      <c r="AD1137" s="49"/>
    </row>
    <row r="1138" spans="18:30" ht="45" customHeight="1" x14ac:dyDescent="0.25">
      <c r="R1138" s="158"/>
      <c r="S1138" s="158"/>
      <c r="T1138" s="158"/>
      <c r="U1138" s="158"/>
      <c r="V1138" s="158"/>
      <c r="W1138" s="158"/>
      <c r="X1138" s="158"/>
      <c r="Y1138" s="158"/>
      <c r="Z1138" s="158"/>
      <c r="AA1138" s="159"/>
      <c r="AB1138" s="242"/>
      <c r="AC1138" s="49"/>
      <c r="AD1138" s="49"/>
    </row>
    <row r="1139" spans="18:30" ht="45" customHeight="1" x14ac:dyDescent="0.25">
      <c r="R1139" s="158"/>
      <c r="S1139" s="158"/>
      <c r="T1139" s="158"/>
      <c r="U1139" s="158"/>
      <c r="V1139" s="158"/>
      <c r="W1139" s="158"/>
      <c r="X1139" s="158"/>
      <c r="Y1139" s="158"/>
      <c r="Z1139" s="158"/>
      <c r="AA1139" s="159"/>
      <c r="AB1139" s="242"/>
      <c r="AC1139" s="49"/>
      <c r="AD1139" s="49"/>
    </row>
    <row r="1140" spans="18:30" ht="45" customHeight="1" x14ac:dyDescent="0.25">
      <c r="R1140" s="158"/>
      <c r="S1140" s="158"/>
      <c r="T1140" s="158"/>
      <c r="U1140" s="158"/>
      <c r="V1140" s="158"/>
      <c r="W1140" s="158"/>
      <c r="X1140" s="158"/>
      <c r="Y1140" s="158"/>
      <c r="Z1140" s="158"/>
      <c r="AA1140" s="159"/>
      <c r="AB1140" s="242"/>
      <c r="AC1140" s="49"/>
      <c r="AD1140" s="49"/>
    </row>
    <row r="1141" spans="18:30" ht="45" customHeight="1" x14ac:dyDescent="0.25">
      <c r="R1141" s="158"/>
      <c r="S1141" s="158"/>
      <c r="T1141" s="158"/>
      <c r="U1141" s="158"/>
      <c r="V1141" s="158"/>
      <c r="W1141" s="158"/>
      <c r="X1141" s="158"/>
      <c r="Y1141" s="158"/>
      <c r="Z1141" s="158"/>
      <c r="AA1141" s="159"/>
      <c r="AB1141" s="242"/>
      <c r="AC1141" s="49"/>
      <c r="AD1141" s="49"/>
    </row>
    <row r="1142" spans="18:30" ht="45" customHeight="1" x14ac:dyDescent="0.25">
      <c r="R1142" s="158"/>
      <c r="S1142" s="158"/>
      <c r="T1142" s="158"/>
      <c r="U1142" s="158"/>
      <c r="V1142" s="158"/>
      <c r="W1142" s="158"/>
      <c r="X1142" s="158"/>
      <c r="Y1142" s="158"/>
      <c r="Z1142" s="158"/>
      <c r="AA1142" s="159"/>
      <c r="AB1142" s="242"/>
      <c r="AC1142" s="49"/>
      <c r="AD1142" s="49"/>
    </row>
    <row r="1143" spans="18:30" ht="45" customHeight="1" x14ac:dyDescent="0.25">
      <c r="R1143" s="158"/>
      <c r="S1143" s="158"/>
      <c r="T1143" s="158"/>
      <c r="U1143" s="158"/>
      <c r="V1143" s="158"/>
      <c r="W1143" s="158"/>
      <c r="X1143" s="158"/>
      <c r="Y1143" s="158"/>
      <c r="Z1143" s="158"/>
      <c r="AA1143" s="159"/>
      <c r="AB1143" s="242"/>
      <c r="AC1143" s="49"/>
      <c r="AD1143" s="49"/>
    </row>
    <row r="1144" spans="18:30" ht="45" customHeight="1" x14ac:dyDescent="0.25">
      <c r="R1144" s="158"/>
      <c r="S1144" s="158"/>
      <c r="T1144" s="158"/>
      <c r="U1144" s="158"/>
      <c r="V1144" s="158"/>
      <c r="W1144" s="158"/>
      <c r="X1144" s="158"/>
      <c r="Y1144" s="158"/>
      <c r="Z1144" s="158"/>
      <c r="AA1144" s="159"/>
      <c r="AB1144" s="242"/>
      <c r="AC1144" s="49"/>
      <c r="AD1144" s="49"/>
    </row>
    <row r="1145" spans="18:30" ht="45" customHeight="1" x14ac:dyDescent="0.25">
      <c r="R1145" s="158"/>
      <c r="S1145" s="158"/>
      <c r="T1145" s="158"/>
      <c r="U1145" s="158"/>
      <c r="V1145" s="158"/>
      <c r="W1145" s="158"/>
      <c r="X1145" s="158"/>
      <c r="Y1145" s="158"/>
      <c r="Z1145" s="158"/>
      <c r="AA1145" s="159"/>
      <c r="AB1145" s="242"/>
      <c r="AC1145" s="49"/>
      <c r="AD1145" s="49"/>
    </row>
    <row r="1146" spans="18:30" ht="45" customHeight="1" x14ac:dyDescent="0.25">
      <c r="R1146" s="158"/>
      <c r="S1146" s="158"/>
      <c r="T1146" s="158"/>
      <c r="U1146" s="158"/>
      <c r="V1146" s="158"/>
      <c r="W1146" s="158"/>
      <c r="X1146" s="158"/>
      <c r="Y1146" s="158"/>
      <c r="Z1146" s="158"/>
      <c r="AA1146" s="159"/>
      <c r="AB1146" s="242"/>
      <c r="AC1146" s="49"/>
      <c r="AD1146" s="49"/>
    </row>
    <row r="1147" spans="18:30" ht="45" customHeight="1" x14ac:dyDescent="0.25">
      <c r="R1147" s="158"/>
      <c r="S1147" s="158"/>
      <c r="T1147" s="158"/>
      <c r="U1147" s="158"/>
      <c r="V1147" s="158"/>
      <c r="W1147" s="158"/>
      <c r="X1147" s="158"/>
      <c r="Y1147" s="158"/>
      <c r="Z1147" s="158"/>
      <c r="AA1147" s="159"/>
      <c r="AB1147" s="242"/>
      <c r="AC1147" s="49"/>
      <c r="AD1147" s="49"/>
    </row>
    <row r="1148" spans="18:30" ht="45" customHeight="1" x14ac:dyDescent="0.25">
      <c r="R1148" s="158"/>
      <c r="S1148" s="158"/>
      <c r="T1148" s="158"/>
      <c r="U1148" s="158"/>
      <c r="V1148" s="158"/>
      <c r="W1148" s="158"/>
      <c r="X1148" s="158"/>
      <c r="Y1148" s="158"/>
      <c r="Z1148" s="158"/>
      <c r="AA1148" s="159"/>
      <c r="AB1148" s="242"/>
      <c r="AC1148" s="49"/>
      <c r="AD1148" s="49"/>
    </row>
    <row r="1149" spans="18:30" ht="45" customHeight="1" x14ac:dyDescent="0.25">
      <c r="R1149" s="158"/>
      <c r="S1149" s="158"/>
      <c r="T1149" s="158"/>
      <c r="U1149" s="158"/>
      <c r="V1149" s="158"/>
      <c r="W1149" s="158"/>
      <c r="X1149" s="158"/>
      <c r="Y1149" s="158"/>
      <c r="Z1149" s="158"/>
      <c r="AA1149" s="159"/>
      <c r="AB1149" s="242"/>
      <c r="AC1149" s="49"/>
      <c r="AD1149" s="49"/>
    </row>
    <row r="1150" spans="18:30" ht="45" customHeight="1" x14ac:dyDescent="0.25">
      <c r="R1150" s="158"/>
      <c r="S1150" s="158"/>
      <c r="T1150" s="158"/>
      <c r="U1150" s="158"/>
      <c r="V1150" s="158"/>
      <c r="W1150" s="158"/>
      <c r="X1150" s="158"/>
      <c r="Y1150" s="158"/>
      <c r="Z1150" s="158"/>
      <c r="AA1150" s="159"/>
      <c r="AB1150" s="242"/>
      <c r="AC1150" s="49"/>
      <c r="AD1150" s="49"/>
    </row>
    <row r="1151" spans="18:30" ht="45" customHeight="1" x14ac:dyDescent="0.25">
      <c r="R1151" s="158"/>
      <c r="S1151" s="158"/>
      <c r="T1151" s="158"/>
      <c r="U1151" s="158"/>
      <c r="V1151" s="158"/>
      <c r="W1151" s="158"/>
      <c r="X1151" s="158"/>
      <c r="Y1151" s="158"/>
      <c r="Z1151" s="158"/>
      <c r="AA1151" s="159"/>
      <c r="AB1151" s="242"/>
      <c r="AC1151" s="49"/>
      <c r="AD1151" s="49"/>
    </row>
    <row r="1152" spans="18:30" ht="45" customHeight="1" x14ac:dyDescent="0.25">
      <c r="R1152" s="158"/>
      <c r="S1152" s="158"/>
      <c r="T1152" s="158"/>
      <c r="U1152" s="158"/>
      <c r="V1152" s="158"/>
      <c r="W1152" s="158"/>
      <c r="X1152" s="158"/>
      <c r="Y1152" s="158"/>
      <c r="Z1152" s="158"/>
      <c r="AA1152" s="159"/>
      <c r="AB1152" s="242"/>
      <c r="AC1152" s="49"/>
      <c r="AD1152" s="49"/>
    </row>
    <row r="1153" spans="18:30" ht="45" customHeight="1" x14ac:dyDescent="0.25">
      <c r="R1153" s="158"/>
      <c r="S1153" s="158"/>
      <c r="T1153" s="158"/>
      <c r="U1153" s="158"/>
      <c r="V1153" s="158"/>
      <c r="W1153" s="158"/>
      <c r="X1153" s="158"/>
      <c r="Y1153" s="158"/>
      <c r="Z1153" s="158"/>
      <c r="AA1153" s="159"/>
      <c r="AB1153" s="242"/>
      <c r="AC1153" s="49"/>
      <c r="AD1153" s="49"/>
    </row>
    <row r="1154" spans="18:30" ht="45" customHeight="1" x14ac:dyDescent="0.25">
      <c r="R1154" s="158"/>
      <c r="S1154" s="158"/>
      <c r="T1154" s="158"/>
      <c r="U1154" s="158"/>
      <c r="V1154" s="158"/>
      <c r="W1154" s="158"/>
      <c r="X1154" s="158"/>
      <c r="Y1154" s="158"/>
      <c r="Z1154" s="158"/>
      <c r="AA1154" s="159"/>
      <c r="AB1154" s="242"/>
      <c r="AC1154" s="49"/>
      <c r="AD1154" s="49"/>
    </row>
    <row r="1155" spans="18:30" ht="45" customHeight="1" x14ac:dyDescent="0.25">
      <c r="R1155" s="158"/>
      <c r="S1155" s="158"/>
      <c r="T1155" s="158"/>
      <c r="U1155" s="158"/>
      <c r="V1155" s="158"/>
      <c r="W1155" s="158"/>
      <c r="X1155" s="158"/>
      <c r="Y1155" s="158"/>
      <c r="Z1155" s="158"/>
      <c r="AA1155" s="159"/>
      <c r="AB1155" s="242"/>
      <c r="AC1155" s="49"/>
      <c r="AD1155" s="49"/>
    </row>
    <row r="1156" spans="18:30" ht="45" customHeight="1" x14ac:dyDescent="0.25">
      <c r="R1156" s="158"/>
      <c r="S1156" s="158"/>
      <c r="T1156" s="158"/>
      <c r="U1156" s="158"/>
      <c r="V1156" s="158"/>
      <c r="W1156" s="158"/>
      <c r="X1156" s="158"/>
      <c r="Y1156" s="158"/>
      <c r="Z1156" s="158"/>
      <c r="AA1156" s="159"/>
      <c r="AB1156" s="242"/>
      <c r="AC1156" s="49"/>
      <c r="AD1156" s="49"/>
    </row>
    <row r="1157" spans="18:30" ht="45" customHeight="1" x14ac:dyDescent="0.25">
      <c r="R1157" s="158"/>
      <c r="S1157" s="158"/>
      <c r="T1157" s="158"/>
      <c r="U1157" s="158"/>
      <c r="V1157" s="158"/>
      <c r="W1157" s="158"/>
      <c r="X1157" s="158"/>
      <c r="Y1157" s="158"/>
      <c r="Z1157" s="158"/>
      <c r="AA1157" s="159"/>
      <c r="AB1157" s="242"/>
      <c r="AC1157" s="49"/>
      <c r="AD1157" s="49"/>
    </row>
    <row r="1158" spans="18:30" ht="45" customHeight="1" x14ac:dyDescent="0.25">
      <c r="R1158" s="158"/>
      <c r="S1158" s="158"/>
      <c r="T1158" s="158"/>
      <c r="U1158" s="158"/>
      <c r="V1158" s="158"/>
      <c r="W1158" s="158"/>
      <c r="X1158" s="158"/>
      <c r="Y1158" s="158"/>
      <c r="Z1158" s="158"/>
      <c r="AA1158" s="159"/>
      <c r="AB1158" s="242"/>
      <c r="AC1158" s="49"/>
      <c r="AD1158" s="49"/>
    </row>
    <row r="1159" spans="18:30" ht="45" customHeight="1" x14ac:dyDescent="0.25">
      <c r="R1159" s="158"/>
      <c r="S1159" s="158"/>
      <c r="T1159" s="158"/>
      <c r="U1159" s="158"/>
      <c r="V1159" s="158"/>
      <c r="W1159" s="158"/>
      <c r="X1159" s="158"/>
      <c r="Y1159" s="158"/>
      <c r="Z1159" s="158"/>
      <c r="AA1159" s="159"/>
      <c r="AB1159" s="242"/>
      <c r="AC1159" s="49"/>
      <c r="AD1159" s="49"/>
    </row>
    <row r="1160" spans="18:30" ht="45" customHeight="1" x14ac:dyDescent="0.25">
      <c r="R1160" s="158"/>
      <c r="S1160" s="158"/>
      <c r="T1160" s="158"/>
      <c r="U1160" s="158"/>
      <c r="V1160" s="158"/>
      <c r="W1160" s="158"/>
      <c r="X1160" s="158"/>
      <c r="Y1160" s="158"/>
      <c r="Z1160" s="158"/>
      <c r="AA1160" s="159"/>
      <c r="AB1160" s="242"/>
      <c r="AC1160" s="49"/>
      <c r="AD1160" s="49"/>
    </row>
    <row r="1161" spans="18:30" ht="45" customHeight="1" x14ac:dyDescent="0.25">
      <c r="R1161" s="158"/>
      <c r="S1161" s="158"/>
      <c r="T1161" s="158"/>
      <c r="U1161" s="158"/>
      <c r="V1161" s="158"/>
      <c r="W1161" s="158"/>
      <c r="X1161" s="158"/>
      <c r="Y1161" s="158"/>
      <c r="Z1161" s="158"/>
      <c r="AA1161" s="159"/>
      <c r="AB1161" s="242"/>
      <c r="AC1161" s="49"/>
      <c r="AD1161" s="49"/>
    </row>
    <row r="1162" spans="18:30" ht="45" customHeight="1" x14ac:dyDescent="0.25">
      <c r="R1162" s="158"/>
      <c r="S1162" s="158"/>
      <c r="T1162" s="158"/>
      <c r="U1162" s="158"/>
      <c r="V1162" s="158"/>
      <c r="W1162" s="158"/>
      <c r="X1162" s="158"/>
      <c r="Y1162" s="158"/>
      <c r="Z1162" s="158"/>
      <c r="AA1162" s="159"/>
      <c r="AB1162" s="242"/>
      <c r="AC1162" s="49"/>
      <c r="AD1162" s="49"/>
    </row>
    <row r="1163" spans="18:30" ht="45" customHeight="1" x14ac:dyDescent="0.25">
      <c r="R1163" s="158"/>
      <c r="S1163" s="158"/>
      <c r="T1163" s="158"/>
      <c r="U1163" s="158"/>
      <c r="V1163" s="158"/>
      <c r="W1163" s="158"/>
      <c r="X1163" s="158"/>
      <c r="Y1163" s="158"/>
      <c r="Z1163" s="158"/>
      <c r="AA1163" s="159"/>
      <c r="AB1163" s="242"/>
      <c r="AC1163" s="49"/>
      <c r="AD1163" s="49"/>
    </row>
    <row r="1164" spans="18:30" ht="45" customHeight="1" x14ac:dyDescent="0.25">
      <c r="R1164" s="158"/>
      <c r="S1164" s="158"/>
      <c r="T1164" s="158"/>
      <c r="U1164" s="158"/>
      <c r="V1164" s="158"/>
      <c r="W1164" s="158"/>
      <c r="X1164" s="158"/>
      <c r="Y1164" s="158"/>
      <c r="Z1164" s="158"/>
      <c r="AA1164" s="159"/>
      <c r="AB1164" s="242"/>
      <c r="AC1164" s="49"/>
      <c r="AD1164" s="49"/>
    </row>
    <row r="1165" spans="18:30" ht="45" customHeight="1" x14ac:dyDescent="0.25">
      <c r="R1165" s="158"/>
      <c r="S1165" s="158"/>
      <c r="T1165" s="158"/>
      <c r="U1165" s="158"/>
      <c r="V1165" s="158"/>
      <c r="W1165" s="158"/>
      <c r="X1165" s="158"/>
      <c r="Y1165" s="158"/>
      <c r="Z1165" s="158"/>
      <c r="AA1165" s="159"/>
      <c r="AB1165" s="242"/>
      <c r="AC1165" s="49"/>
      <c r="AD1165" s="49"/>
    </row>
    <row r="1166" spans="18:30" ht="45" customHeight="1" x14ac:dyDescent="0.25">
      <c r="R1166" s="158"/>
      <c r="S1166" s="158"/>
      <c r="T1166" s="158"/>
      <c r="U1166" s="158"/>
      <c r="V1166" s="158"/>
      <c r="W1166" s="158"/>
      <c r="X1166" s="158"/>
      <c r="Y1166" s="158"/>
      <c r="Z1166" s="158"/>
      <c r="AA1166" s="159"/>
      <c r="AB1166" s="242"/>
      <c r="AC1166" s="49"/>
      <c r="AD1166" s="49"/>
    </row>
    <row r="1167" spans="18:30" ht="45" customHeight="1" x14ac:dyDescent="0.25">
      <c r="R1167" s="158"/>
      <c r="S1167" s="158"/>
      <c r="T1167" s="158"/>
      <c r="U1167" s="158"/>
      <c r="V1167" s="158"/>
      <c r="W1167" s="158"/>
      <c r="X1167" s="158"/>
      <c r="Y1167" s="158"/>
      <c r="Z1167" s="158"/>
      <c r="AA1167" s="159"/>
      <c r="AB1167" s="242"/>
      <c r="AC1167" s="49"/>
      <c r="AD1167" s="49"/>
    </row>
    <row r="1168" spans="18:30" ht="45" customHeight="1" x14ac:dyDescent="0.25">
      <c r="R1168" s="158"/>
      <c r="S1168" s="158"/>
      <c r="T1168" s="158"/>
      <c r="U1168" s="158"/>
      <c r="V1168" s="158"/>
      <c r="W1168" s="158"/>
      <c r="X1168" s="158"/>
      <c r="Y1168" s="158"/>
      <c r="Z1168" s="158"/>
      <c r="AA1168" s="159"/>
      <c r="AB1168" s="242"/>
      <c r="AC1168" s="49"/>
      <c r="AD1168" s="49"/>
    </row>
    <row r="1169" spans="18:30" ht="45" customHeight="1" x14ac:dyDescent="0.25">
      <c r="R1169" s="158"/>
      <c r="S1169" s="158"/>
      <c r="T1169" s="158"/>
      <c r="U1169" s="158"/>
      <c r="V1169" s="158"/>
      <c r="W1169" s="158"/>
      <c r="X1169" s="158"/>
      <c r="Y1169" s="158"/>
      <c r="Z1169" s="158"/>
      <c r="AA1169" s="159"/>
      <c r="AB1169" s="242"/>
      <c r="AC1169" s="49"/>
      <c r="AD1169" s="49"/>
    </row>
    <row r="1170" spans="18:30" ht="45" customHeight="1" x14ac:dyDescent="0.25">
      <c r="R1170" s="158"/>
      <c r="S1170" s="158"/>
      <c r="T1170" s="158"/>
      <c r="U1170" s="158"/>
      <c r="V1170" s="158"/>
      <c r="W1170" s="158"/>
      <c r="X1170" s="158"/>
      <c r="Y1170" s="158"/>
      <c r="Z1170" s="158"/>
      <c r="AA1170" s="159"/>
      <c r="AB1170" s="242"/>
      <c r="AC1170" s="49"/>
      <c r="AD1170" s="49"/>
    </row>
    <row r="1171" spans="18:30" ht="45" customHeight="1" x14ac:dyDescent="0.25">
      <c r="R1171" s="158"/>
      <c r="S1171" s="158"/>
      <c r="T1171" s="158"/>
      <c r="U1171" s="158"/>
      <c r="V1171" s="158"/>
      <c r="W1171" s="158"/>
      <c r="X1171" s="158"/>
      <c r="Y1171" s="158"/>
      <c r="Z1171" s="158"/>
      <c r="AA1171" s="159"/>
      <c r="AB1171" s="242"/>
      <c r="AC1171" s="49"/>
      <c r="AD1171" s="49"/>
    </row>
    <row r="1172" spans="18:30" ht="45" customHeight="1" x14ac:dyDescent="0.25">
      <c r="R1172" s="158"/>
      <c r="S1172" s="158"/>
      <c r="T1172" s="158"/>
      <c r="U1172" s="158"/>
      <c r="V1172" s="158"/>
      <c r="W1172" s="158"/>
      <c r="X1172" s="158"/>
      <c r="Y1172" s="158"/>
      <c r="Z1172" s="158"/>
      <c r="AA1172" s="159"/>
      <c r="AB1172" s="242"/>
      <c r="AC1172" s="49"/>
      <c r="AD1172" s="49"/>
    </row>
    <row r="1173" spans="18:30" ht="45" customHeight="1" x14ac:dyDescent="0.25">
      <c r="R1173" s="158"/>
      <c r="S1173" s="158"/>
      <c r="T1173" s="158"/>
      <c r="U1173" s="158"/>
      <c r="V1173" s="158"/>
      <c r="W1173" s="158"/>
      <c r="X1173" s="158"/>
      <c r="Y1173" s="158"/>
      <c r="Z1173" s="158"/>
      <c r="AA1173" s="159"/>
      <c r="AB1173" s="242"/>
      <c r="AC1173" s="49"/>
      <c r="AD1173" s="49"/>
    </row>
    <row r="1174" spans="18:30" ht="45" customHeight="1" x14ac:dyDescent="0.25">
      <c r="R1174" s="158"/>
      <c r="S1174" s="158"/>
      <c r="T1174" s="158"/>
      <c r="U1174" s="158"/>
      <c r="V1174" s="158"/>
      <c r="W1174" s="158"/>
      <c r="X1174" s="158"/>
      <c r="Y1174" s="158"/>
      <c r="Z1174" s="158"/>
      <c r="AA1174" s="159"/>
      <c r="AB1174" s="242"/>
      <c r="AC1174" s="49"/>
      <c r="AD1174" s="49"/>
    </row>
    <row r="1175" spans="18:30" ht="45" customHeight="1" x14ac:dyDescent="0.25">
      <c r="R1175" s="158"/>
      <c r="S1175" s="158"/>
      <c r="T1175" s="158"/>
      <c r="U1175" s="158"/>
      <c r="V1175" s="158"/>
      <c r="W1175" s="158"/>
      <c r="X1175" s="158"/>
      <c r="Y1175" s="158"/>
      <c r="Z1175" s="158"/>
      <c r="AA1175" s="159"/>
      <c r="AB1175" s="242"/>
      <c r="AC1175" s="49"/>
      <c r="AD1175" s="49"/>
    </row>
    <row r="1176" spans="18:30" ht="45" customHeight="1" x14ac:dyDescent="0.25">
      <c r="R1176" s="158"/>
      <c r="S1176" s="158"/>
      <c r="T1176" s="158"/>
      <c r="U1176" s="158"/>
      <c r="V1176" s="158"/>
      <c r="W1176" s="158"/>
      <c r="X1176" s="158"/>
      <c r="Y1176" s="158"/>
      <c r="Z1176" s="158"/>
      <c r="AA1176" s="159"/>
      <c r="AB1176" s="242"/>
      <c r="AC1176" s="49"/>
      <c r="AD1176" s="49"/>
    </row>
    <row r="1177" spans="18:30" ht="45" customHeight="1" x14ac:dyDescent="0.25">
      <c r="R1177" s="158"/>
      <c r="S1177" s="158"/>
      <c r="T1177" s="158"/>
      <c r="U1177" s="158"/>
      <c r="V1177" s="158"/>
      <c r="W1177" s="158"/>
      <c r="X1177" s="158"/>
      <c r="Y1177" s="158"/>
      <c r="Z1177" s="158"/>
      <c r="AA1177" s="159"/>
      <c r="AB1177" s="242"/>
      <c r="AC1177" s="49"/>
      <c r="AD1177" s="49"/>
    </row>
    <row r="1178" spans="18:30" ht="45" customHeight="1" x14ac:dyDescent="0.25">
      <c r="R1178" s="158"/>
      <c r="S1178" s="158"/>
      <c r="T1178" s="158"/>
      <c r="U1178" s="158"/>
      <c r="V1178" s="158"/>
      <c r="W1178" s="158"/>
      <c r="X1178" s="158"/>
      <c r="Y1178" s="158"/>
      <c r="Z1178" s="158"/>
      <c r="AA1178" s="159"/>
      <c r="AB1178" s="242"/>
      <c r="AC1178" s="49"/>
      <c r="AD1178" s="49"/>
    </row>
    <row r="1179" spans="18:30" ht="45" customHeight="1" x14ac:dyDescent="0.25">
      <c r="R1179" s="158"/>
      <c r="S1179" s="158"/>
      <c r="T1179" s="158"/>
      <c r="U1179" s="158"/>
      <c r="V1179" s="158"/>
      <c r="W1179" s="158"/>
      <c r="X1179" s="158"/>
      <c r="Y1179" s="158"/>
      <c r="Z1179" s="158"/>
      <c r="AA1179" s="159"/>
      <c r="AB1179" s="242"/>
      <c r="AC1179" s="49"/>
      <c r="AD1179" s="49"/>
    </row>
    <row r="1180" spans="18:30" ht="45" customHeight="1" x14ac:dyDescent="0.25">
      <c r="R1180" s="158"/>
      <c r="S1180" s="158"/>
      <c r="T1180" s="158"/>
      <c r="U1180" s="158"/>
      <c r="V1180" s="158"/>
      <c r="W1180" s="158"/>
      <c r="X1180" s="158"/>
      <c r="Y1180" s="158"/>
      <c r="Z1180" s="158"/>
      <c r="AA1180" s="159"/>
      <c r="AB1180" s="242"/>
      <c r="AC1180" s="49"/>
      <c r="AD1180" s="49"/>
    </row>
    <row r="1181" spans="18:30" ht="45" customHeight="1" x14ac:dyDescent="0.25">
      <c r="R1181" s="158"/>
      <c r="S1181" s="158"/>
      <c r="T1181" s="158"/>
      <c r="U1181" s="158"/>
      <c r="V1181" s="158"/>
      <c r="W1181" s="158"/>
      <c r="X1181" s="158"/>
      <c r="Y1181" s="158"/>
      <c r="Z1181" s="158"/>
      <c r="AA1181" s="159"/>
      <c r="AB1181" s="242"/>
      <c r="AC1181" s="49"/>
      <c r="AD1181" s="49"/>
    </row>
    <row r="1182" spans="18:30" ht="45" customHeight="1" x14ac:dyDescent="0.25">
      <c r="R1182" s="158"/>
      <c r="S1182" s="158"/>
      <c r="T1182" s="158"/>
      <c r="U1182" s="158"/>
      <c r="V1182" s="158"/>
      <c r="W1182" s="158"/>
      <c r="X1182" s="158"/>
      <c r="Y1182" s="158"/>
      <c r="Z1182" s="158"/>
      <c r="AA1182" s="159"/>
      <c r="AB1182" s="242"/>
      <c r="AC1182" s="49"/>
      <c r="AD1182" s="49"/>
    </row>
    <row r="1183" spans="18:30" ht="45" customHeight="1" x14ac:dyDescent="0.25">
      <c r="R1183" s="158"/>
      <c r="S1183" s="158"/>
      <c r="T1183" s="158"/>
      <c r="U1183" s="158"/>
      <c r="V1183" s="158"/>
      <c r="W1183" s="158"/>
      <c r="X1183" s="158"/>
      <c r="Y1183" s="158"/>
      <c r="Z1183" s="158"/>
      <c r="AA1183" s="159"/>
      <c r="AB1183" s="242"/>
      <c r="AC1183" s="49"/>
      <c r="AD1183" s="49"/>
    </row>
    <row r="1184" spans="18:30" ht="45" customHeight="1" x14ac:dyDescent="0.25">
      <c r="R1184" s="158"/>
      <c r="S1184" s="158"/>
      <c r="T1184" s="158"/>
      <c r="U1184" s="158"/>
      <c r="V1184" s="158"/>
      <c r="W1184" s="158"/>
      <c r="X1184" s="158"/>
      <c r="Y1184" s="158"/>
      <c r="Z1184" s="158"/>
      <c r="AA1184" s="159"/>
      <c r="AB1184" s="242"/>
      <c r="AC1184" s="49"/>
      <c r="AD1184" s="49"/>
    </row>
    <row r="1185" spans="18:30" ht="45" customHeight="1" x14ac:dyDescent="0.25">
      <c r="R1185" s="158"/>
      <c r="S1185" s="158"/>
      <c r="T1185" s="158"/>
      <c r="U1185" s="158"/>
      <c r="V1185" s="158"/>
      <c r="W1185" s="158"/>
      <c r="X1185" s="158"/>
      <c r="Y1185" s="158"/>
      <c r="Z1185" s="158"/>
      <c r="AA1185" s="159"/>
      <c r="AB1185" s="242"/>
      <c r="AC1185" s="49"/>
      <c r="AD1185" s="49"/>
    </row>
    <row r="1186" spans="18:30" ht="45" customHeight="1" x14ac:dyDescent="0.25">
      <c r="R1186" s="158"/>
      <c r="S1186" s="158"/>
      <c r="T1186" s="158"/>
      <c r="U1186" s="158"/>
      <c r="V1186" s="158"/>
      <c r="W1186" s="158"/>
      <c r="X1186" s="158"/>
      <c r="Y1186" s="158"/>
      <c r="Z1186" s="158"/>
      <c r="AA1186" s="159"/>
      <c r="AB1186" s="242"/>
      <c r="AC1186" s="49"/>
      <c r="AD1186" s="49"/>
    </row>
    <row r="1187" spans="18:30" ht="45" customHeight="1" x14ac:dyDescent="0.25">
      <c r="R1187" s="158"/>
      <c r="S1187" s="158"/>
      <c r="T1187" s="158"/>
      <c r="U1187" s="158"/>
      <c r="V1187" s="158"/>
      <c r="W1187" s="158"/>
      <c r="X1187" s="158"/>
      <c r="Y1187" s="158"/>
      <c r="Z1187" s="158"/>
      <c r="AA1187" s="159"/>
      <c r="AB1187" s="242"/>
      <c r="AC1187" s="49"/>
      <c r="AD1187" s="49"/>
    </row>
    <row r="1188" spans="18:30" ht="45" customHeight="1" x14ac:dyDescent="0.25">
      <c r="R1188" s="158"/>
      <c r="S1188" s="158"/>
      <c r="T1188" s="158"/>
      <c r="U1188" s="158"/>
      <c r="V1188" s="158"/>
      <c r="W1188" s="158"/>
      <c r="X1188" s="158"/>
      <c r="Y1188" s="158"/>
      <c r="Z1188" s="158"/>
      <c r="AA1188" s="159"/>
      <c r="AB1188" s="242"/>
      <c r="AC1188" s="49"/>
      <c r="AD1188" s="49"/>
    </row>
    <row r="1189" spans="18:30" ht="45" customHeight="1" x14ac:dyDescent="0.25">
      <c r="R1189" s="158"/>
      <c r="S1189" s="158"/>
      <c r="T1189" s="158"/>
      <c r="U1189" s="158"/>
      <c r="V1189" s="158"/>
      <c r="W1189" s="158"/>
      <c r="X1189" s="158"/>
      <c r="Y1189" s="158"/>
      <c r="Z1189" s="158"/>
      <c r="AA1189" s="159"/>
      <c r="AB1189" s="242"/>
      <c r="AC1189" s="49"/>
      <c r="AD1189" s="49"/>
    </row>
    <row r="1190" spans="18:30" ht="45" customHeight="1" x14ac:dyDescent="0.25">
      <c r="R1190" s="158"/>
      <c r="S1190" s="158"/>
      <c r="T1190" s="158"/>
      <c r="U1190" s="158"/>
      <c r="V1190" s="158"/>
      <c r="W1190" s="158"/>
      <c r="X1190" s="158"/>
      <c r="Y1190" s="158"/>
      <c r="Z1190" s="158"/>
      <c r="AA1190" s="159"/>
      <c r="AB1190" s="242"/>
      <c r="AC1190" s="49"/>
      <c r="AD1190" s="49"/>
    </row>
    <row r="1191" spans="18:30" ht="45" customHeight="1" x14ac:dyDescent="0.25">
      <c r="R1191" s="158"/>
      <c r="S1191" s="158"/>
      <c r="T1191" s="158"/>
      <c r="U1191" s="158"/>
      <c r="V1191" s="158"/>
      <c r="W1191" s="158"/>
      <c r="X1191" s="158"/>
      <c r="Y1191" s="158"/>
      <c r="Z1191" s="158"/>
      <c r="AA1191" s="159"/>
      <c r="AB1191" s="242"/>
      <c r="AC1191" s="49"/>
      <c r="AD1191" s="49"/>
    </row>
    <row r="1192" spans="18:30" ht="45" customHeight="1" x14ac:dyDescent="0.25">
      <c r="R1192" s="158"/>
      <c r="S1192" s="158"/>
      <c r="T1192" s="158"/>
      <c r="U1192" s="158"/>
      <c r="V1192" s="158"/>
      <c r="W1192" s="158"/>
      <c r="X1192" s="158"/>
      <c r="Y1192" s="158"/>
      <c r="Z1192" s="158"/>
      <c r="AA1192" s="159"/>
      <c r="AB1192" s="242"/>
      <c r="AC1192" s="49"/>
      <c r="AD1192" s="49"/>
    </row>
    <row r="1193" spans="18:30" ht="45" customHeight="1" x14ac:dyDescent="0.25">
      <c r="R1193" s="158"/>
      <c r="S1193" s="158"/>
      <c r="T1193" s="158"/>
      <c r="U1193" s="158"/>
      <c r="V1193" s="158"/>
      <c r="W1193" s="158"/>
      <c r="X1193" s="158"/>
      <c r="Y1193" s="158"/>
      <c r="Z1193" s="158"/>
      <c r="AA1193" s="159"/>
      <c r="AB1193" s="242"/>
      <c r="AC1193" s="49"/>
      <c r="AD1193" s="49"/>
    </row>
    <row r="1194" spans="18:30" ht="45" customHeight="1" x14ac:dyDescent="0.25">
      <c r="R1194" s="158"/>
      <c r="S1194" s="158"/>
      <c r="T1194" s="158"/>
      <c r="U1194" s="158"/>
      <c r="V1194" s="158"/>
      <c r="W1194" s="158"/>
      <c r="X1194" s="158"/>
      <c r="Y1194" s="158"/>
      <c r="Z1194" s="158"/>
      <c r="AA1194" s="159"/>
      <c r="AB1194" s="242"/>
      <c r="AC1194" s="49"/>
      <c r="AD1194" s="49"/>
    </row>
    <row r="1195" spans="18:30" ht="45" customHeight="1" x14ac:dyDescent="0.25">
      <c r="R1195" s="158"/>
      <c r="S1195" s="158"/>
      <c r="T1195" s="158"/>
      <c r="U1195" s="158"/>
      <c r="V1195" s="158"/>
      <c r="W1195" s="158"/>
      <c r="X1195" s="158"/>
      <c r="Y1195" s="158"/>
      <c r="Z1195" s="158"/>
      <c r="AA1195" s="159"/>
      <c r="AB1195" s="242"/>
      <c r="AC1195" s="49"/>
      <c r="AD1195" s="49"/>
    </row>
    <row r="1196" spans="18:30" ht="45" customHeight="1" x14ac:dyDescent="0.25">
      <c r="R1196" s="158"/>
      <c r="S1196" s="158"/>
      <c r="T1196" s="158"/>
      <c r="U1196" s="158"/>
      <c r="V1196" s="158"/>
      <c r="W1196" s="158"/>
      <c r="X1196" s="158"/>
      <c r="Y1196" s="158"/>
      <c r="Z1196" s="158"/>
      <c r="AA1196" s="159"/>
      <c r="AB1196" s="242"/>
      <c r="AC1196" s="49"/>
      <c r="AD1196" s="49"/>
    </row>
    <row r="1197" spans="18:30" ht="45" customHeight="1" x14ac:dyDescent="0.25">
      <c r="R1197" s="158"/>
      <c r="S1197" s="158"/>
      <c r="T1197" s="158"/>
      <c r="U1197" s="158"/>
      <c r="V1197" s="158"/>
      <c r="W1197" s="158"/>
      <c r="X1197" s="158"/>
      <c r="Y1197" s="158"/>
      <c r="Z1197" s="158"/>
      <c r="AA1197" s="159"/>
      <c r="AB1197" s="242"/>
      <c r="AC1197" s="49"/>
      <c r="AD1197" s="49"/>
    </row>
    <row r="1198" spans="18:30" ht="45" customHeight="1" x14ac:dyDescent="0.25">
      <c r="R1198" s="158"/>
      <c r="S1198" s="158"/>
      <c r="T1198" s="158"/>
      <c r="U1198" s="158"/>
      <c r="V1198" s="158"/>
      <c r="W1198" s="158"/>
      <c r="X1198" s="158"/>
      <c r="Y1198" s="158"/>
      <c r="Z1198" s="158"/>
      <c r="AA1198" s="159"/>
      <c r="AB1198" s="242"/>
      <c r="AC1198" s="49"/>
      <c r="AD1198" s="49"/>
    </row>
    <row r="1199" spans="18:30" ht="45" customHeight="1" x14ac:dyDescent="0.25">
      <c r="R1199" s="158"/>
      <c r="S1199" s="158"/>
      <c r="T1199" s="158"/>
      <c r="U1199" s="158"/>
      <c r="V1199" s="158"/>
      <c r="W1199" s="158"/>
      <c r="X1199" s="158"/>
      <c r="Y1199" s="158"/>
      <c r="Z1199" s="158"/>
      <c r="AA1199" s="159"/>
      <c r="AB1199" s="242"/>
      <c r="AC1199" s="49"/>
      <c r="AD1199" s="49"/>
    </row>
    <row r="1200" spans="18:30" ht="45" customHeight="1" x14ac:dyDescent="0.25">
      <c r="R1200" s="158"/>
      <c r="S1200" s="158"/>
      <c r="T1200" s="158"/>
      <c r="U1200" s="158"/>
      <c r="V1200" s="158"/>
      <c r="W1200" s="158"/>
      <c r="X1200" s="158"/>
      <c r="Y1200" s="158"/>
      <c r="Z1200" s="158"/>
      <c r="AA1200" s="159"/>
      <c r="AB1200" s="242"/>
      <c r="AC1200" s="49"/>
      <c r="AD1200" s="49"/>
    </row>
    <row r="1201" spans="18:30" ht="45" customHeight="1" x14ac:dyDescent="0.25">
      <c r="R1201" s="158"/>
      <c r="S1201" s="158"/>
      <c r="T1201" s="158"/>
      <c r="U1201" s="158"/>
      <c r="V1201" s="158"/>
      <c r="W1201" s="158"/>
      <c r="X1201" s="158"/>
      <c r="Y1201" s="158"/>
      <c r="Z1201" s="158"/>
      <c r="AA1201" s="159"/>
      <c r="AB1201" s="242"/>
      <c r="AC1201" s="49"/>
      <c r="AD1201" s="49"/>
    </row>
    <row r="1202" spans="18:30" ht="45" customHeight="1" x14ac:dyDescent="0.25">
      <c r="R1202" s="158"/>
      <c r="S1202" s="158"/>
      <c r="T1202" s="158"/>
      <c r="U1202" s="158"/>
      <c r="V1202" s="158"/>
      <c r="W1202" s="158"/>
      <c r="X1202" s="158"/>
      <c r="Y1202" s="158"/>
      <c r="Z1202" s="158"/>
      <c r="AA1202" s="159"/>
      <c r="AB1202" s="242"/>
      <c r="AC1202" s="49"/>
      <c r="AD1202" s="49"/>
    </row>
    <row r="1203" spans="18:30" ht="45" customHeight="1" x14ac:dyDescent="0.25">
      <c r="R1203" s="158"/>
      <c r="S1203" s="158"/>
      <c r="T1203" s="158"/>
      <c r="U1203" s="158"/>
      <c r="V1203" s="158"/>
      <c r="W1203" s="158"/>
      <c r="X1203" s="158"/>
      <c r="Y1203" s="158"/>
      <c r="Z1203" s="158"/>
      <c r="AA1203" s="159"/>
      <c r="AB1203" s="242"/>
      <c r="AC1203" s="49"/>
      <c r="AD1203" s="49"/>
    </row>
    <row r="1204" spans="18:30" ht="45" customHeight="1" x14ac:dyDescent="0.25">
      <c r="R1204" s="158"/>
      <c r="S1204" s="158"/>
      <c r="T1204" s="158"/>
      <c r="U1204" s="158"/>
      <c r="V1204" s="158"/>
      <c r="W1204" s="158"/>
      <c r="X1204" s="158"/>
      <c r="Y1204" s="158"/>
      <c r="Z1204" s="158"/>
      <c r="AA1204" s="159"/>
      <c r="AB1204" s="242"/>
      <c r="AC1204" s="49"/>
      <c r="AD1204" s="49"/>
    </row>
    <row r="1205" spans="18:30" ht="45" customHeight="1" x14ac:dyDescent="0.25">
      <c r="R1205" s="158"/>
      <c r="S1205" s="158"/>
      <c r="T1205" s="158"/>
      <c r="U1205" s="158"/>
      <c r="V1205" s="158"/>
      <c r="W1205" s="158"/>
      <c r="X1205" s="158"/>
      <c r="Y1205" s="158"/>
      <c r="Z1205" s="158"/>
      <c r="AA1205" s="159"/>
      <c r="AB1205" s="242"/>
      <c r="AC1205" s="49"/>
      <c r="AD1205" s="49"/>
    </row>
    <row r="1206" spans="18:30" ht="45" customHeight="1" x14ac:dyDescent="0.25">
      <c r="R1206" s="158"/>
      <c r="S1206" s="158"/>
      <c r="T1206" s="158"/>
      <c r="U1206" s="158"/>
      <c r="V1206" s="158"/>
      <c r="W1206" s="158"/>
      <c r="X1206" s="158"/>
      <c r="Y1206" s="158"/>
      <c r="Z1206" s="158"/>
      <c r="AA1206" s="159"/>
      <c r="AB1206" s="242"/>
      <c r="AC1206" s="49"/>
      <c r="AD1206" s="49"/>
    </row>
    <row r="1207" spans="18:30" ht="45" customHeight="1" x14ac:dyDescent="0.25">
      <c r="R1207" s="158"/>
      <c r="S1207" s="158"/>
      <c r="T1207" s="158"/>
      <c r="U1207" s="158"/>
      <c r="V1207" s="158"/>
      <c r="W1207" s="158"/>
      <c r="X1207" s="158"/>
      <c r="Y1207" s="158"/>
      <c r="Z1207" s="158"/>
      <c r="AA1207" s="159"/>
      <c r="AB1207" s="242"/>
      <c r="AC1207" s="49"/>
      <c r="AD1207" s="49"/>
    </row>
    <row r="1208" spans="18:30" ht="45" customHeight="1" x14ac:dyDescent="0.25">
      <c r="R1208" s="158"/>
      <c r="S1208" s="158"/>
      <c r="T1208" s="158"/>
      <c r="U1208" s="158"/>
      <c r="V1208" s="158"/>
      <c r="W1208" s="158"/>
      <c r="X1208" s="158"/>
      <c r="Y1208" s="158"/>
      <c r="Z1208" s="158"/>
      <c r="AA1208" s="159"/>
      <c r="AB1208" s="242"/>
      <c r="AC1208" s="49"/>
      <c r="AD1208" s="49"/>
    </row>
    <row r="1209" spans="18:30" ht="45" customHeight="1" x14ac:dyDescent="0.25">
      <c r="R1209" s="158"/>
      <c r="S1209" s="158"/>
      <c r="T1209" s="158"/>
      <c r="U1209" s="158"/>
      <c r="V1209" s="158"/>
      <c r="W1209" s="158"/>
      <c r="X1209" s="158"/>
      <c r="Y1209" s="158"/>
      <c r="Z1209" s="158"/>
      <c r="AA1209" s="159"/>
      <c r="AB1209" s="242"/>
      <c r="AC1209" s="49"/>
      <c r="AD1209" s="49"/>
    </row>
    <row r="1210" spans="18:30" ht="45" customHeight="1" x14ac:dyDescent="0.25">
      <c r="R1210" s="158"/>
      <c r="S1210" s="158"/>
      <c r="T1210" s="158"/>
      <c r="U1210" s="158"/>
      <c r="V1210" s="158"/>
      <c r="W1210" s="158"/>
      <c r="X1210" s="158"/>
      <c r="Y1210" s="158"/>
      <c r="Z1210" s="158"/>
      <c r="AA1210" s="159"/>
      <c r="AB1210" s="242"/>
      <c r="AC1210" s="49"/>
      <c r="AD1210" s="49"/>
    </row>
    <row r="1211" spans="18:30" ht="45" customHeight="1" x14ac:dyDescent="0.25">
      <c r="R1211" s="158"/>
      <c r="S1211" s="158"/>
      <c r="T1211" s="158"/>
      <c r="U1211" s="158"/>
      <c r="V1211" s="158"/>
      <c r="W1211" s="158"/>
      <c r="X1211" s="158"/>
      <c r="Y1211" s="158"/>
      <c r="Z1211" s="158"/>
      <c r="AA1211" s="159"/>
      <c r="AB1211" s="242"/>
      <c r="AC1211" s="49"/>
      <c r="AD1211" s="49"/>
    </row>
    <row r="1212" spans="18:30" ht="45" customHeight="1" x14ac:dyDescent="0.25">
      <c r="R1212" s="158"/>
      <c r="S1212" s="158"/>
      <c r="T1212" s="158"/>
      <c r="U1212" s="158"/>
      <c r="V1212" s="158"/>
      <c r="W1212" s="158"/>
      <c r="X1212" s="158"/>
      <c r="Y1212" s="158"/>
      <c r="Z1212" s="158"/>
      <c r="AA1212" s="159"/>
      <c r="AB1212" s="242"/>
      <c r="AC1212" s="49"/>
      <c r="AD1212" s="49"/>
    </row>
    <row r="1213" spans="18:30" ht="45" customHeight="1" x14ac:dyDescent="0.25">
      <c r="R1213" s="158"/>
      <c r="S1213" s="158"/>
      <c r="T1213" s="158"/>
      <c r="U1213" s="158"/>
      <c r="V1213" s="158"/>
      <c r="W1213" s="158"/>
      <c r="X1213" s="158"/>
      <c r="Y1213" s="158"/>
      <c r="Z1213" s="158"/>
      <c r="AA1213" s="159"/>
      <c r="AB1213" s="242"/>
      <c r="AC1213" s="49"/>
      <c r="AD1213" s="49"/>
    </row>
    <row r="1214" spans="18:30" ht="45" customHeight="1" x14ac:dyDescent="0.25">
      <c r="R1214" s="158"/>
      <c r="S1214" s="158"/>
      <c r="T1214" s="158"/>
      <c r="U1214" s="158"/>
      <c r="V1214" s="158"/>
      <c r="W1214" s="158"/>
      <c r="X1214" s="158"/>
      <c r="Y1214" s="158"/>
      <c r="Z1214" s="158"/>
      <c r="AA1214" s="159"/>
      <c r="AB1214" s="242"/>
      <c r="AC1214" s="49"/>
      <c r="AD1214" s="49"/>
    </row>
    <row r="1215" spans="18:30" ht="45" customHeight="1" x14ac:dyDescent="0.25">
      <c r="R1215" s="158"/>
      <c r="S1215" s="158"/>
      <c r="T1215" s="158"/>
      <c r="U1215" s="158"/>
      <c r="V1215" s="158"/>
      <c r="W1215" s="158"/>
      <c r="X1215" s="158"/>
      <c r="Y1215" s="158"/>
      <c r="Z1215" s="158"/>
      <c r="AA1215" s="159"/>
      <c r="AB1215" s="242"/>
      <c r="AC1215" s="49"/>
      <c r="AD1215" s="49"/>
    </row>
    <row r="1216" spans="18:30" ht="45" customHeight="1" x14ac:dyDescent="0.25">
      <c r="R1216" s="158"/>
      <c r="S1216" s="158"/>
      <c r="T1216" s="158"/>
      <c r="U1216" s="158"/>
      <c r="V1216" s="158"/>
      <c r="W1216" s="158"/>
      <c r="X1216" s="158"/>
      <c r="Y1216" s="158"/>
      <c r="Z1216" s="158"/>
      <c r="AA1216" s="159"/>
      <c r="AB1216" s="242"/>
      <c r="AC1216" s="49"/>
      <c r="AD1216" s="49"/>
    </row>
    <row r="1217" spans="18:30" ht="45" customHeight="1" x14ac:dyDescent="0.25">
      <c r="R1217" s="158"/>
      <c r="S1217" s="158"/>
      <c r="T1217" s="158"/>
      <c r="U1217" s="158"/>
      <c r="V1217" s="158"/>
      <c r="W1217" s="158"/>
      <c r="X1217" s="158"/>
      <c r="Y1217" s="158"/>
      <c r="Z1217" s="158"/>
      <c r="AA1217" s="159"/>
      <c r="AB1217" s="242"/>
      <c r="AC1217" s="49"/>
      <c r="AD1217" s="49"/>
    </row>
    <row r="1218" spans="18:30" ht="45" customHeight="1" x14ac:dyDescent="0.25">
      <c r="R1218" s="158"/>
      <c r="S1218" s="158"/>
      <c r="T1218" s="158"/>
      <c r="U1218" s="158"/>
      <c r="V1218" s="158"/>
      <c r="W1218" s="158"/>
      <c r="X1218" s="158"/>
      <c r="Y1218" s="158"/>
      <c r="Z1218" s="158"/>
      <c r="AA1218" s="159"/>
      <c r="AB1218" s="242"/>
      <c r="AC1218" s="49"/>
      <c r="AD1218" s="49"/>
    </row>
    <row r="1219" spans="18:30" ht="45" customHeight="1" x14ac:dyDescent="0.25">
      <c r="R1219" s="158"/>
      <c r="S1219" s="158"/>
      <c r="T1219" s="158"/>
      <c r="U1219" s="158"/>
      <c r="V1219" s="158"/>
      <c r="W1219" s="158"/>
      <c r="X1219" s="158"/>
      <c r="Y1219" s="158"/>
      <c r="Z1219" s="158"/>
      <c r="AA1219" s="159"/>
      <c r="AB1219" s="242"/>
      <c r="AC1219" s="49"/>
      <c r="AD1219" s="49"/>
    </row>
    <row r="1220" spans="18:30" ht="45" customHeight="1" x14ac:dyDescent="0.25">
      <c r="R1220" s="158"/>
      <c r="S1220" s="158"/>
      <c r="T1220" s="158"/>
      <c r="U1220" s="158"/>
      <c r="V1220" s="158"/>
      <c r="W1220" s="158"/>
      <c r="X1220" s="158"/>
      <c r="Y1220" s="158"/>
      <c r="Z1220" s="158"/>
      <c r="AA1220" s="159"/>
      <c r="AB1220" s="242"/>
      <c r="AC1220" s="49"/>
      <c r="AD1220" s="49"/>
    </row>
    <row r="1221" spans="18:30" ht="45" customHeight="1" x14ac:dyDescent="0.25">
      <c r="R1221" s="158"/>
      <c r="S1221" s="158"/>
      <c r="T1221" s="158"/>
      <c r="U1221" s="158"/>
      <c r="V1221" s="158"/>
      <c r="W1221" s="158"/>
      <c r="X1221" s="158"/>
      <c r="Y1221" s="158"/>
      <c r="Z1221" s="158"/>
      <c r="AA1221" s="159"/>
      <c r="AB1221" s="242"/>
      <c r="AC1221" s="49"/>
      <c r="AD1221" s="49"/>
    </row>
    <row r="1222" spans="18:30" ht="45" customHeight="1" x14ac:dyDescent="0.25">
      <c r="R1222" s="158"/>
      <c r="S1222" s="158"/>
      <c r="T1222" s="158"/>
      <c r="U1222" s="158"/>
      <c r="V1222" s="158"/>
      <c r="W1222" s="158"/>
      <c r="X1222" s="158"/>
      <c r="Y1222" s="158"/>
      <c r="Z1222" s="158"/>
      <c r="AA1222" s="159"/>
      <c r="AB1222" s="242"/>
      <c r="AC1222" s="49"/>
      <c r="AD1222" s="49"/>
    </row>
    <row r="1223" spans="18:30" ht="45" customHeight="1" x14ac:dyDescent="0.25">
      <c r="R1223" s="158"/>
      <c r="S1223" s="158"/>
      <c r="T1223" s="158"/>
      <c r="U1223" s="158"/>
      <c r="V1223" s="158"/>
      <c r="W1223" s="158"/>
      <c r="X1223" s="158"/>
      <c r="Y1223" s="158"/>
      <c r="Z1223" s="158"/>
      <c r="AA1223" s="159"/>
      <c r="AB1223" s="242"/>
      <c r="AC1223" s="49"/>
      <c r="AD1223" s="49"/>
    </row>
    <row r="1224" spans="18:30" ht="45" customHeight="1" x14ac:dyDescent="0.25">
      <c r="R1224" s="158"/>
      <c r="S1224" s="158"/>
      <c r="T1224" s="158"/>
      <c r="U1224" s="158"/>
      <c r="V1224" s="158"/>
      <c r="W1224" s="158"/>
      <c r="X1224" s="158"/>
      <c r="Y1224" s="158"/>
      <c r="Z1224" s="158"/>
      <c r="AA1224" s="159"/>
      <c r="AB1224" s="242"/>
      <c r="AC1224" s="49"/>
      <c r="AD1224" s="49"/>
    </row>
    <row r="1225" spans="18:30" ht="45" customHeight="1" x14ac:dyDescent="0.25">
      <c r="R1225" s="158"/>
      <c r="S1225" s="158"/>
      <c r="T1225" s="158"/>
      <c r="U1225" s="158"/>
      <c r="V1225" s="158"/>
      <c r="W1225" s="158"/>
      <c r="X1225" s="158"/>
      <c r="Y1225" s="158"/>
      <c r="Z1225" s="158"/>
      <c r="AA1225" s="159"/>
      <c r="AB1225" s="242"/>
      <c r="AC1225" s="49"/>
      <c r="AD1225" s="49"/>
    </row>
    <row r="1226" spans="18:30" ht="45" customHeight="1" x14ac:dyDescent="0.25">
      <c r="R1226" s="158"/>
      <c r="S1226" s="158"/>
      <c r="T1226" s="158"/>
      <c r="U1226" s="158"/>
      <c r="V1226" s="158"/>
      <c r="W1226" s="158"/>
      <c r="X1226" s="158"/>
      <c r="Y1226" s="158"/>
      <c r="Z1226" s="158"/>
      <c r="AA1226" s="159"/>
      <c r="AB1226" s="242"/>
      <c r="AC1226" s="49"/>
      <c r="AD1226" s="49"/>
    </row>
    <row r="1227" spans="18:30" ht="45" customHeight="1" x14ac:dyDescent="0.25">
      <c r="R1227" s="158"/>
      <c r="S1227" s="158"/>
      <c r="T1227" s="158"/>
      <c r="U1227" s="158"/>
      <c r="V1227" s="158"/>
      <c r="W1227" s="158"/>
      <c r="X1227" s="158"/>
      <c r="Y1227" s="158"/>
      <c r="Z1227" s="158"/>
      <c r="AA1227" s="159"/>
      <c r="AB1227" s="242"/>
      <c r="AC1227" s="49"/>
      <c r="AD1227" s="49"/>
    </row>
    <row r="1228" spans="18:30" ht="45" customHeight="1" x14ac:dyDescent="0.25">
      <c r="R1228" s="158"/>
      <c r="S1228" s="158"/>
      <c r="T1228" s="158"/>
      <c r="U1228" s="158"/>
      <c r="V1228" s="158"/>
      <c r="W1228" s="158"/>
      <c r="X1228" s="158"/>
      <c r="Y1228" s="158"/>
      <c r="Z1228" s="158"/>
      <c r="AA1228" s="159"/>
      <c r="AB1228" s="242"/>
      <c r="AC1228" s="49"/>
      <c r="AD1228" s="49"/>
    </row>
    <row r="1229" spans="18:30" ht="45" customHeight="1" x14ac:dyDescent="0.25">
      <c r="R1229" s="158"/>
      <c r="S1229" s="158"/>
      <c r="T1229" s="158"/>
      <c r="U1229" s="158"/>
      <c r="V1229" s="158"/>
      <c r="W1229" s="158"/>
      <c r="X1229" s="158"/>
      <c r="Y1229" s="158"/>
      <c r="Z1229" s="158"/>
      <c r="AA1229" s="159"/>
      <c r="AB1229" s="242"/>
      <c r="AC1229" s="49"/>
      <c r="AD1229" s="49"/>
    </row>
    <row r="1230" spans="18:30" ht="45" customHeight="1" x14ac:dyDescent="0.25">
      <c r="R1230" s="158"/>
      <c r="S1230" s="158"/>
      <c r="T1230" s="158"/>
      <c r="U1230" s="158"/>
      <c r="V1230" s="158"/>
      <c r="W1230" s="158"/>
      <c r="X1230" s="158"/>
      <c r="Y1230" s="158"/>
      <c r="Z1230" s="158"/>
      <c r="AA1230" s="159"/>
      <c r="AB1230" s="242"/>
      <c r="AC1230" s="49"/>
      <c r="AD1230" s="49"/>
    </row>
    <row r="1231" spans="18:30" ht="45" customHeight="1" x14ac:dyDescent="0.25">
      <c r="R1231" s="158"/>
      <c r="S1231" s="158"/>
      <c r="T1231" s="158"/>
      <c r="U1231" s="158"/>
      <c r="V1231" s="158"/>
      <c r="W1231" s="158"/>
      <c r="X1231" s="158"/>
      <c r="Y1231" s="158"/>
      <c r="Z1231" s="158"/>
      <c r="AA1231" s="159"/>
      <c r="AB1231" s="242"/>
      <c r="AC1231" s="49"/>
      <c r="AD1231" s="49"/>
    </row>
    <row r="1232" spans="18:30" ht="45" customHeight="1" x14ac:dyDescent="0.25">
      <c r="R1232" s="158"/>
      <c r="S1232" s="158"/>
      <c r="T1232" s="158"/>
      <c r="U1232" s="158"/>
      <c r="V1232" s="158"/>
      <c r="W1232" s="158"/>
      <c r="X1232" s="158"/>
      <c r="Y1232" s="158"/>
      <c r="Z1232" s="158"/>
      <c r="AA1232" s="159"/>
      <c r="AB1232" s="242"/>
      <c r="AC1232" s="49"/>
      <c r="AD1232" s="49"/>
    </row>
    <row r="1233" spans="18:30" ht="45" customHeight="1" x14ac:dyDescent="0.25">
      <c r="R1233" s="158"/>
      <c r="S1233" s="158"/>
      <c r="T1233" s="158"/>
      <c r="U1233" s="158"/>
      <c r="V1233" s="158"/>
      <c r="W1233" s="158"/>
      <c r="X1233" s="158"/>
      <c r="Y1233" s="158"/>
      <c r="Z1233" s="158"/>
      <c r="AA1233" s="159"/>
      <c r="AB1233" s="242"/>
      <c r="AC1233" s="49"/>
      <c r="AD1233" s="49"/>
    </row>
    <row r="1234" spans="18:30" ht="45" customHeight="1" x14ac:dyDescent="0.25">
      <c r="R1234" s="158"/>
      <c r="S1234" s="158"/>
      <c r="T1234" s="158"/>
      <c r="U1234" s="158"/>
      <c r="V1234" s="158"/>
      <c r="W1234" s="158"/>
      <c r="X1234" s="158"/>
      <c r="Y1234" s="158"/>
      <c r="Z1234" s="158"/>
      <c r="AA1234" s="159"/>
      <c r="AB1234" s="242"/>
      <c r="AC1234" s="49"/>
      <c r="AD1234" s="49"/>
    </row>
    <row r="1235" spans="18:30" ht="45" customHeight="1" x14ac:dyDescent="0.25">
      <c r="R1235" s="158"/>
      <c r="S1235" s="158"/>
      <c r="T1235" s="158"/>
      <c r="U1235" s="158"/>
      <c r="V1235" s="158"/>
      <c r="W1235" s="158"/>
      <c r="X1235" s="158"/>
      <c r="Y1235" s="158"/>
      <c r="Z1235" s="158"/>
      <c r="AA1235" s="159"/>
      <c r="AB1235" s="242"/>
      <c r="AC1235" s="49"/>
      <c r="AD1235" s="49"/>
    </row>
    <row r="1236" spans="18:30" ht="45" customHeight="1" x14ac:dyDescent="0.25">
      <c r="R1236" s="158"/>
      <c r="S1236" s="158"/>
      <c r="T1236" s="158"/>
      <c r="U1236" s="158"/>
      <c r="V1236" s="158"/>
      <c r="W1236" s="158"/>
      <c r="X1236" s="158"/>
      <c r="Y1236" s="158"/>
      <c r="Z1236" s="158"/>
      <c r="AA1236" s="159"/>
      <c r="AB1236" s="242"/>
      <c r="AC1236" s="49"/>
      <c r="AD1236" s="49"/>
    </row>
    <row r="1237" spans="18:30" ht="45" customHeight="1" x14ac:dyDescent="0.25">
      <c r="R1237" s="158"/>
      <c r="S1237" s="158"/>
      <c r="T1237" s="158"/>
      <c r="U1237" s="158"/>
      <c r="V1237" s="158"/>
      <c r="W1237" s="158"/>
      <c r="X1237" s="158"/>
      <c r="Y1237" s="158"/>
      <c r="Z1237" s="158"/>
      <c r="AA1237" s="159"/>
      <c r="AB1237" s="242"/>
      <c r="AC1237" s="49"/>
      <c r="AD1237" s="49"/>
    </row>
    <row r="1238" spans="18:30" ht="45" customHeight="1" x14ac:dyDescent="0.25">
      <c r="R1238" s="158"/>
      <c r="S1238" s="158"/>
      <c r="T1238" s="158"/>
      <c r="U1238" s="158"/>
      <c r="V1238" s="158"/>
      <c r="W1238" s="158"/>
      <c r="X1238" s="158"/>
      <c r="Y1238" s="158"/>
      <c r="Z1238" s="158"/>
      <c r="AA1238" s="159"/>
      <c r="AB1238" s="242"/>
      <c r="AC1238" s="49"/>
      <c r="AD1238" s="49"/>
    </row>
    <row r="1239" spans="18:30" ht="45" customHeight="1" x14ac:dyDescent="0.25">
      <c r="R1239" s="158"/>
      <c r="S1239" s="158"/>
      <c r="T1239" s="158"/>
      <c r="U1239" s="158"/>
      <c r="V1239" s="158"/>
      <c r="W1239" s="158"/>
      <c r="X1239" s="158"/>
      <c r="Y1239" s="158"/>
      <c r="Z1239" s="158"/>
      <c r="AA1239" s="159"/>
      <c r="AB1239" s="242"/>
      <c r="AC1239" s="49"/>
      <c r="AD1239" s="49"/>
    </row>
    <row r="1240" spans="18:30" ht="45" customHeight="1" x14ac:dyDescent="0.25">
      <c r="R1240" s="158"/>
      <c r="S1240" s="158"/>
      <c r="T1240" s="158"/>
      <c r="U1240" s="158"/>
      <c r="V1240" s="158"/>
      <c r="W1240" s="158"/>
      <c r="X1240" s="158"/>
      <c r="Y1240" s="158"/>
      <c r="Z1240" s="158"/>
      <c r="AA1240" s="159"/>
      <c r="AB1240" s="242"/>
      <c r="AC1240" s="49"/>
      <c r="AD1240" s="49"/>
    </row>
    <row r="1241" spans="18:30" ht="45" customHeight="1" x14ac:dyDescent="0.25">
      <c r="R1241" s="158"/>
      <c r="S1241" s="158"/>
      <c r="T1241" s="158"/>
      <c r="U1241" s="158"/>
      <c r="V1241" s="158"/>
      <c r="W1241" s="158"/>
      <c r="X1241" s="158"/>
      <c r="Y1241" s="158"/>
      <c r="Z1241" s="158"/>
      <c r="AA1241" s="159"/>
      <c r="AB1241" s="242"/>
      <c r="AC1241" s="49"/>
      <c r="AD1241" s="49"/>
    </row>
    <row r="1242" spans="18:30" ht="45" customHeight="1" x14ac:dyDescent="0.25">
      <c r="R1242" s="158"/>
      <c r="S1242" s="158"/>
      <c r="T1242" s="158"/>
      <c r="U1242" s="158"/>
      <c r="V1242" s="158"/>
      <c r="W1242" s="158"/>
      <c r="X1242" s="158"/>
      <c r="Y1242" s="158"/>
      <c r="Z1242" s="158"/>
      <c r="AA1242" s="159"/>
      <c r="AB1242" s="242"/>
      <c r="AC1242" s="49"/>
      <c r="AD1242" s="49"/>
    </row>
    <row r="1243" spans="18:30" ht="45" customHeight="1" x14ac:dyDescent="0.25">
      <c r="R1243" s="158"/>
      <c r="S1243" s="158"/>
      <c r="T1243" s="158"/>
      <c r="U1243" s="158"/>
      <c r="V1243" s="158"/>
      <c r="W1243" s="158"/>
      <c r="X1243" s="158"/>
      <c r="Y1243" s="158"/>
      <c r="Z1243" s="158"/>
      <c r="AA1243" s="159"/>
      <c r="AB1243" s="242"/>
      <c r="AC1243" s="49"/>
      <c r="AD1243" s="49"/>
    </row>
    <row r="1244" spans="18:30" ht="45" customHeight="1" x14ac:dyDescent="0.25">
      <c r="R1244" s="158"/>
      <c r="S1244" s="158"/>
      <c r="T1244" s="158"/>
      <c r="U1244" s="158"/>
      <c r="V1244" s="158"/>
      <c r="W1244" s="158"/>
      <c r="X1244" s="158"/>
      <c r="Y1244" s="158"/>
      <c r="Z1244" s="158"/>
      <c r="AA1244" s="159"/>
      <c r="AB1244" s="242"/>
      <c r="AC1244" s="49"/>
      <c r="AD1244" s="49"/>
    </row>
    <row r="1245" spans="18:30" ht="45" customHeight="1" x14ac:dyDescent="0.25">
      <c r="R1245" s="158"/>
      <c r="S1245" s="158"/>
      <c r="T1245" s="158"/>
      <c r="U1245" s="158"/>
      <c r="V1245" s="158"/>
      <c r="W1245" s="158"/>
      <c r="X1245" s="158"/>
      <c r="Y1245" s="158"/>
      <c r="Z1245" s="158"/>
      <c r="AA1245" s="159"/>
      <c r="AB1245" s="242"/>
      <c r="AC1245" s="49"/>
      <c r="AD1245" s="49"/>
    </row>
    <row r="1246" spans="18:30" ht="45" customHeight="1" x14ac:dyDescent="0.25">
      <c r="R1246" s="158"/>
      <c r="S1246" s="158"/>
      <c r="T1246" s="158"/>
      <c r="U1246" s="158"/>
      <c r="V1246" s="158"/>
      <c r="W1246" s="158"/>
      <c r="X1246" s="158"/>
      <c r="Y1246" s="158"/>
      <c r="Z1246" s="158"/>
      <c r="AA1246" s="159"/>
      <c r="AB1246" s="242"/>
      <c r="AC1246" s="49"/>
      <c r="AD1246" s="49"/>
    </row>
    <row r="1247" spans="18:30" ht="45" customHeight="1" x14ac:dyDescent="0.25">
      <c r="R1247" s="158"/>
      <c r="S1247" s="158"/>
      <c r="T1247" s="158"/>
      <c r="U1247" s="158"/>
      <c r="V1247" s="158"/>
      <c r="W1247" s="158"/>
      <c r="X1247" s="158"/>
      <c r="Y1247" s="158"/>
      <c r="Z1247" s="158"/>
      <c r="AA1247" s="159"/>
      <c r="AB1247" s="242"/>
      <c r="AC1247" s="49"/>
      <c r="AD1247" s="49"/>
    </row>
    <row r="1248" spans="18:30" ht="45" customHeight="1" x14ac:dyDescent="0.25">
      <c r="R1248" s="158"/>
      <c r="S1248" s="158"/>
      <c r="T1248" s="158"/>
      <c r="U1248" s="158"/>
      <c r="V1248" s="158"/>
      <c r="W1248" s="158"/>
      <c r="X1248" s="158"/>
      <c r="Y1248" s="158"/>
      <c r="Z1248" s="158"/>
      <c r="AA1248" s="159"/>
      <c r="AB1248" s="242"/>
      <c r="AC1248" s="49"/>
      <c r="AD1248" s="49"/>
    </row>
    <row r="1249" spans="18:30" ht="45" customHeight="1" x14ac:dyDescent="0.25">
      <c r="R1249" s="158"/>
      <c r="S1249" s="158"/>
      <c r="T1249" s="158"/>
      <c r="U1249" s="158"/>
      <c r="V1249" s="158"/>
      <c r="W1249" s="158"/>
      <c r="X1249" s="158"/>
      <c r="Y1249" s="158"/>
      <c r="Z1249" s="158"/>
      <c r="AA1249" s="159"/>
      <c r="AB1249" s="242"/>
      <c r="AC1249" s="49"/>
      <c r="AD1249" s="49"/>
    </row>
    <row r="1250" spans="18:30" ht="45" customHeight="1" x14ac:dyDescent="0.25">
      <c r="R1250" s="158"/>
      <c r="S1250" s="158"/>
      <c r="T1250" s="158"/>
      <c r="U1250" s="158"/>
      <c r="V1250" s="158"/>
      <c r="W1250" s="158"/>
      <c r="X1250" s="158"/>
      <c r="Y1250" s="158"/>
      <c r="Z1250" s="158"/>
      <c r="AA1250" s="159"/>
      <c r="AB1250" s="242"/>
      <c r="AC1250" s="49"/>
      <c r="AD1250" s="49"/>
    </row>
    <row r="1251" spans="18:30" ht="45" customHeight="1" x14ac:dyDescent="0.25">
      <c r="R1251" s="158"/>
      <c r="S1251" s="158"/>
      <c r="T1251" s="158"/>
      <c r="U1251" s="158"/>
      <c r="V1251" s="158"/>
      <c r="W1251" s="158"/>
      <c r="X1251" s="158"/>
      <c r="Y1251" s="158"/>
      <c r="Z1251" s="158"/>
      <c r="AA1251" s="159"/>
      <c r="AB1251" s="242"/>
      <c r="AC1251" s="49"/>
      <c r="AD1251" s="49"/>
    </row>
    <row r="1252" spans="18:30" ht="45" customHeight="1" x14ac:dyDescent="0.25">
      <c r="R1252" s="158"/>
      <c r="S1252" s="158"/>
      <c r="T1252" s="158"/>
      <c r="U1252" s="158"/>
      <c r="V1252" s="158"/>
      <c r="W1252" s="158"/>
      <c r="X1252" s="158"/>
      <c r="Y1252" s="158"/>
      <c r="Z1252" s="158"/>
      <c r="AA1252" s="159"/>
      <c r="AB1252" s="242"/>
      <c r="AC1252" s="49"/>
      <c r="AD1252" s="49"/>
    </row>
    <row r="1253" spans="18:30" ht="45" customHeight="1" x14ac:dyDescent="0.25">
      <c r="R1253" s="158"/>
      <c r="S1253" s="158"/>
      <c r="T1253" s="158"/>
      <c r="U1253" s="158"/>
      <c r="V1253" s="158"/>
      <c r="W1253" s="158"/>
      <c r="X1253" s="158"/>
      <c r="Y1253" s="158"/>
      <c r="Z1253" s="158"/>
      <c r="AA1253" s="159"/>
      <c r="AB1253" s="242"/>
      <c r="AC1253" s="49"/>
      <c r="AD1253" s="49"/>
    </row>
    <row r="1254" spans="18:30" ht="45" customHeight="1" x14ac:dyDescent="0.25">
      <c r="R1254" s="158"/>
      <c r="S1254" s="158"/>
      <c r="T1254" s="158"/>
      <c r="U1254" s="158"/>
      <c r="V1254" s="158"/>
      <c r="W1254" s="158"/>
      <c r="X1254" s="158"/>
      <c r="Y1254" s="158"/>
      <c r="Z1254" s="158"/>
      <c r="AA1254" s="159"/>
      <c r="AB1254" s="242"/>
      <c r="AC1254" s="49"/>
      <c r="AD1254" s="49"/>
    </row>
    <row r="1255" spans="18:30" ht="45" customHeight="1" x14ac:dyDescent="0.25">
      <c r="R1255" s="158"/>
      <c r="S1255" s="158"/>
      <c r="T1255" s="158"/>
      <c r="U1255" s="158"/>
      <c r="V1255" s="158"/>
      <c r="W1255" s="158"/>
      <c r="X1255" s="158"/>
      <c r="Y1255" s="158"/>
      <c r="Z1255" s="158"/>
      <c r="AA1255" s="159"/>
      <c r="AB1255" s="242"/>
      <c r="AC1255" s="49"/>
      <c r="AD1255" s="49"/>
    </row>
    <row r="1256" spans="18:30" ht="45" customHeight="1" x14ac:dyDescent="0.25">
      <c r="R1256" s="158"/>
      <c r="S1256" s="158"/>
      <c r="T1256" s="158"/>
      <c r="U1256" s="158"/>
      <c r="V1256" s="158"/>
      <c r="W1256" s="158"/>
      <c r="X1256" s="158"/>
      <c r="Y1256" s="158"/>
      <c r="Z1256" s="158"/>
      <c r="AA1256" s="159"/>
      <c r="AB1256" s="242"/>
      <c r="AC1256" s="49"/>
      <c r="AD1256" s="49"/>
    </row>
    <row r="1257" spans="18:30" ht="45" customHeight="1" x14ac:dyDescent="0.25">
      <c r="R1257" s="158"/>
      <c r="S1257" s="158"/>
      <c r="T1257" s="158"/>
      <c r="U1257" s="158"/>
      <c r="V1257" s="158"/>
      <c r="W1257" s="158"/>
      <c r="X1257" s="158"/>
      <c r="Y1257" s="158"/>
      <c r="Z1257" s="158"/>
      <c r="AA1257" s="159"/>
      <c r="AB1257" s="242"/>
      <c r="AC1257" s="49"/>
      <c r="AD1257" s="49"/>
    </row>
    <row r="1258" spans="18:30" ht="45" customHeight="1" x14ac:dyDescent="0.25">
      <c r="R1258" s="158"/>
      <c r="S1258" s="158"/>
      <c r="T1258" s="158"/>
      <c r="U1258" s="158"/>
      <c r="V1258" s="158"/>
      <c r="W1258" s="158"/>
      <c r="X1258" s="158"/>
      <c r="Y1258" s="158"/>
      <c r="Z1258" s="158"/>
      <c r="AA1258" s="159"/>
      <c r="AB1258" s="242"/>
      <c r="AC1258" s="49"/>
      <c r="AD1258" s="49"/>
    </row>
    <row r="1259" spans="18:30" ht="45" customHeight="1" x14ac:dyDescent="0.25">
      <c r="R1259" s="158"/>
      <c r="S1259" s="158"/>
      <c r="T1259" s="158"/>
      <c r="U1259" s="158"/>
      <c r="V1259" s="158"/>
      <c r="W1259" s="158"/>
      <c r="X1259" s="158"/>
      <c r="Y1259" s="158"/>
      <c r="Z1259" s="158"/>
      <c r="AA1259" s="159"/>
      <c r="AB1259" s="242"/>
      <c r="AC1259" s="49"/>
      <c r="AD1259" s="49"/>
    </row>
    <row r="1260" spans="18:30" ht="45" customHeight="1" x14ac:dyDescent="0.25">
      <c r="R1260" s="158"/>
      <c r="S1260" s="158"/>
      <c r="T1260" s="158"/>
      <c r="U1260" s="158"/>
      <c r="V1260" s="158"/>
      <c r="W1260" s="158"/>
      <c r="X1260" s="158"/>
      <c r="Y1260" s="158"/>
      <c r="Z1260" s="158"/>
      <c r="AA1260" s="159"/>
      <c r="AB1260" s="242"/>
      <c r="AC1260" s="49"/>
      <c r="AD1260" s="49"/>
    </row>
    <row r="1261" spans="18:30" ht="45" customHeight="1" x14ac:dyDescent="0.25">
      <c r="R1261" s="158"/>
      <c r="S1261" s="158"/>
      <c r="T1261" s="158"/>
      <c r="U1261" s="158"/>
      <c r="V1261" s="158"/>
      <c r="W1261" s="158"/>
      <c r="X1261" s="158"/>
      <c r="Y1261" s="158"/>
      <c r="Z1261" s="158"/>
      <c r="AA1261" s="159"/>
      <c r="AB1261" s="242"/>
      <c r="AC1261" s="49"/>
      <c r="AD1261" s="49"/>
    </row>
    <row r="1262" spans="18:30" ht="45" customHeight="1" x14ac:dyDescent="0.25">
      <c r="R1262" s="158"/>
      <c r="S1262" s="158"/>
      <c r="T1262" s="158"/>
      <c r="U1262" s="158"/>
      <c r="V1262" s="158"/>
      <c r="W1262" s="158"/>
      <c r="X1262" s="158"/>
      <c r="Y1262" s="158"/>
      <c r="Z1262" s="158"/>
      <c r="AA1262" s="159"/>
      <c r="AB1262" s="242"/>
      <c r="AC1262" s="49"/>
      <c r="AD1262" s="49"/>
    </row>
    <row r="1263" spans="18:30" ht="45" customHeight="1" x14ac:dyDescent="0.25">
      <c r="R1263" s="158"/>
      <c r="S1263" s="158"/>
      <c r="T1263" s="158"/>
      <c r="U1263" s="158"/>
      <c r="V1263" s="158"/>
      <c r="W1263" s="158"/>
      <c r="X1263" s="158"/>
      <c r="Y1263" s="158"/>
      <c r="Z1263" s="158"/>
      <c r="AA1263" s="159"/>
      <c r="AB1263" s="242"/>
      <c r="AC1263" s="49"/>
      <c r="AD1263" s="49"/>
    </row>
    <row r="1264" spans="18:30" ht="45" customHeight="1" x14ac:dyDescent="0.25">
      <c r="R1264" s="158"/>
      <c r="S1264" s="158"/>
      <c r="T1264" s="158"/>
      <c r="U1264" s="158"/>
      <c r="V1264" s="158"/>
      <c r="W1264" s="158"/>
      <c r="X1264" s="158"/>
      <c r="Y1264" s="158"/>
      <c r="Z1264" s="158"/>
      <c r="AA1264" s="159"/>
      <c r="AB1264" s="242"/>
      <c r="AC1264" s="49"/>
      <c r="AD1264" s="49"/>
    </row>
    <row r="1265" spans="18:30" ht="45" customHeight="1" x14ac:dyDescent="0.25">
      <c r="R1265" s="158"/>
      <c r="S1265" s="158"/>
      <c r="T1265" s="158"/>
      <c r="U1265" s="158"/>
      <c r="V1265" s="158"/>
      <c r="W1265" s="158"/>
      <c r="X1265" s="158"/>
      <c r="Y1265" s="158"/>
      <c r="Z1265" s="158"/>
      <c r="AA1265" s="159"/>
      <c r="AB1265" s="242"/>
      <c r="AC1265" s="49"/>
      <c r="AD1265" s="49"/>
    </row>
    <row r="1266" spans="18:30" ht="45" customHeight="1" x14ac:dyDescent="0.25">
      <c r="R1266" s="158"/>
      <c r="S1266" s="158"/>
      <c r="T1266" s="158"/>
      <c r="U1266" s="158"/>
      <c r="V1266" s="158"/>
      <c r="W1266" s="158"/>
      <c r="X1266" s="158"/>
      <c r="Y1266" s="158"/>
      <c r="Z1266" s="158"/>
      <c r="AA1266" s="159"/>
      <c r="AB1266" s="242"/>
      <c r="AC1266" s="49"/>
      <c r="AD1266" s="49"/>
    </row>
    <row r="1267" spans="18:30" ht="45" customHeight="1" x14ac:dyDescent="0.25">
      <c r="R1267" s="158"/>
      <c r="S1267" s="158"/>
      <c r="T1267" s="158"/>
      <c r="U1267" s="158"/>
      <c r="V1267" s="158"/>
      <c r="W1267" s="158"/>
      <c r="X1267" s="158"/>
      <c r="Y1267" s="158"/>
      <c r="Z1267" s="158"/>
      <c r="AA1267" s="159"/>
      <c r="AB1267" s="242"/>
      <c r="AC1267" s="49"/>
      <c r="AD1267" s="49"/>
    </row>
    <row r="1268" spans="18:30" ht="45" customHeight="1" x14ac:dyDescent="0.25">
      <c r="R1268" s="158"/>
      <c r="S1268" s="158"/>
      <c r="T1268" s="158"/>
      <c r="U1268" s="158"/>
      <c r="V1268" s="158"/>
      <c r="W1268" s="158"/>
      <c r="X1268" s="158"/>
      <c r="Y1268" s="158"/>
      <c r="Z1268" s="158"/>
      <c r="AA1268" s="159"/>
      <c r="AB1268" s="242"/>
      <c r="AC1268" s="49"/>
      <c r="AD1268" s="49"/>
    </row>
    <row r="1269" spans="18:30" ht="45" customHeight="1" x14ac:dyDescent="0.25">
      <c r="R1269" s="158"/>
      <c r="S1269" s="158"/>
      <c r="T1269" s="158"/>
      <c r="U1269" s="158"/>
      <c r="V1269" s="158"/>
      <c r="W1269" s="158"/>
      <c r="X1269" s="158"/>
      <c r="Y1269" s="158"/>
      <c r="Z1269" s="158"/>
      <c r="AA1269" s="159"/>
      <c r="AB1269" s="242"/>
      <c r="AC1269" s="49"/>
      <c r="AD1269" s="49"/>
    </row>
    <row r="1270" spans="18:30" ht="45" customHeight="1" x14ac:dyDescent="0.25">
      <c r="R1270" s="158"/>
      <c r="S1270" s="158"/>
      <c r="T1270" s="158"/>
      <c r="U1270" s="158"/>
      <c r="V1270" s="158"/>
      <c r="W1270" s="158"/>
      <c r="X1270" s="158"/>
      <c r="Y1270" s="158"/>
      <c r="Z1270" s="158"/>
      <c r="AA1270" s="159"/>
      <c r="AB1270" s="242"/>
      <c r="AC1270" s="49"/>
      <c r="AD1270" s="49"/>
    </row>
    <row r="1271" spans="18:30" ht="45" customHeight="1" x14ac:dyDescent="0.25">
      <c r="R1271" s="158"/>
      <c r="S1271" s="158"/>
      <c r="T1271" s="158"/>
      <c r="U1271" s="158"/>
      <c r="V1271" s="158"/>
      <c r="W1271" s="158"/>
      <c r="X1271" s="158"/>
      <c r="Y1271" s="158"/>
      <c r="Z1271" s="158"/>
      <c r="AA1271" s="159"/>
      <c r="AB1271" s="242"/>
      <c r="AC1271" s="49"/>
      <c r="AD1271" s="49"/>
    </row>
    <row r="1272" spans="18:30" ht="45" customHeight="1" x14ac:dyDescent="0.25">
      <c r="R1272" s="158"/>
      <c r="S1272" s="158"/>
      <c r="T1272" s="158"/>
      <c r="U1272" s="158"/>
      <c r="V1272" s="158"/>
      <c r="W1272" s="158"/>
      <c r="X1272" s="158"/>
      <c r="Y1272" s="158"/>
      <c r="Z1272" s="158"/>
      <c r="AA1272" s="159"/>
      <c r="AB1272" s="242"/>
      <c r="AC1272" s="49"/>
      <c r="AD1272" s="49"/>
    </row>
    <row r="1273" spans="18:30" ht="45" customHeight="1" x14ac:dyDescent="0.25">
      <c r="R1273" s="158"/>
      <c r="S1273" s="158"/>
      <c r="T1273" s="158"/>
      <c r="U1273" s="158"/>
      <c r="V1273" s="158"/>
      <c r="W1273" s="158"/>
      <c r="X1273" s="158"/>
      <c r="Y1273" s="158"/>
      <c r="Z1273" s="158"/>
      <c r="AA1273" s="159"/>
      <c r="AB1273" s="242"/>
      <c r="AC1273" s="49"/>
      <c r="AD1273" s="49"/>
    </row>
    <row r="1274" spans="18:30" ht="45" customHeight="1" x14ac:dyDescent="0.25">
      <c r="R1274" s="158"/>
      <c r="S1274" s="158"/>
      <c r="T1274" s="158"/>
      <c r="U1274" s="158"/>
      <c r="V1274" s="158"/>
      <c r="W1274" s="158"/>
      <c r="X1274" s="158"/>
      <c r="Y1274" s="158"/>
      <c r="Z1274" s="158"/>
      <c r="AA1274" s="159"/>
      <c r="AB1274" s="242"/>
      <c r="AC1274" s="49"/>
      <c r="AD1274" s="49"/>
    </row>
    <row r="1275" spans="18:30" ht="45" customHeight="1" x14ac:dyDescent="0.25">
      <c r="R1275" s="158"/>
      <c r="S1275" s="158"/>
      <c r="T1275" s="158"/>
      <c r="U1275" s="158"/>
      <c r="V1275" s="158"/>
      <c r="W1275" s="158"/>
      <c r="X1275" s="158"/>
      <c r="Y1275" s="158"/>
      <c r="Z1275" s="158"/>
      <c r="AA1275" s="159"/>
      <c r="AB1275" s="242"/>
      <c r="AC1275" s="49"/>
      <c r="AD1275" s="49"/>
    </row>
    <row r="1276" spans="18:30" ht="45" customHeight="1" x14ac:dyDescent="0.25">
      <c r="R1276" s="158"/>
      <c r="S1276" s="158"/>
      <c r="T1276" s="158"/>
      <c r="U1276" s="158"/>
      <c r="V1276" s="158"/>
      <c r="W1276" s="158"/>
      <c r="X1276" s="158"/>
      <c r="Y1276" s="158"/>
      <c r="Z1276" s="158"/>
      <c r="AA1276" s="159"/>
      <c r="AB1276" s="242"/>
      <c r="AC1276" s="49"/>
      <c r="AD1276" s="49"/>
    </row>
    <row r="1277" spans="18:30" ht="45" customHeight="1" x14ac:dyDescent="0.25">
      <c r="R1277" s="158"/>
      <c r="S1277" s="158"/>
      <c r="T1277" s="158"/>
      <c r="U1277" s="158"/>
      <c r="V1277" s="158"/>
      <c r="W1277" s="158"/>
      <c r="X1277" s="158"/>
      <c r="Y1277" s="158"/>
      <c r="Z1277" s="158"/>
      <c r="AA1277" s="159"/>
      <c r="AB1277" s="242"/>
      <c r="AC1277" s="49"/>
      <c r="AD1277" s="49"/>
    </row>
    <row r="1278" spans="18:30" ht="45" customHeight="1" x14ac:dyDescent="0.25">
      <c r="R1278" s="158"/>
      <c r="S1278" s="158"/>
      <c r="T1278" s="158"/>
      <c r="U1278" s="158"/>
      <c r="V1278" s="158"/>
      <c r="W1278" s="158"/>
      <c r="X1278" s="158"/>
      <c r="Y1278" s="158"/>
      <c r="Z1278" s="158"/>
      <c r="AA1278" s="159"/>
      <c r="AB1278" s="242"/>
      <c r="AC1278" s="49"/>
      <c r="AD1278" s="49"/>
    </row>
    <row r="1279" spans="18:30" ht="45" customHeight="1" x14ac:dyDescent="0.25">
      <c r="R1279" s="158"/>
      <c r="S1279" s="158"/>
      <c r="T1279" s="158"/>
      <c r="U1279" s="158"/>
      <c r="V1279" s="158"/>
      <c r="W1279" s="158"/>
      <c r="X1279" s="158"/>
      <c r="Y1279" s="158"/>
      <c r="Z1279" s="158"/>
      <c r="AA1279" s="159"/>
      <c r="AB1279" s="242"/>
      <c r="AC1279" s="49"/>
      <c r="AD1279" s="49"/>
    </row>
    <row r="1280" spans="18:30" ht="45" customHeight="1" x14ac:dyDescent="0.25">
      <c r="R1280" s="158"/>
      <c r="S1280" s="158"/>
      <c r="T1280" s="158"/>
      <c r="U1280" s="158"/>
      <c r="V1280" s="158"/>
      <c r="W1280" s="158"/>
      <c r="X1280" s="158"/>
      <c r="Y1280" s="158"/>
      <c r="Z1280" s="158"/>
      <c r="AA1280" s="159"/>
      <c r="AB1280" s="242"/>
      <c r="AC1280" s="49"/>
      <c r="AD1280" s="49"/>
    </row>
    <row r="1281" spans="18:30" ht="45" customHeight="1" x14ac:dyDescent="0.25">
      <c r="R1281" s="158"/>
      <c r="S1281" s="158"/>
      <c r="T1281" s="158"/>
      <c r="U1281" s="158"/>
      <c r="V1281" s="158"/>
      <c r="W1281" s="158"/>
      <c r="X1281" s="158"/>
      <c r="Y1281" s="158"/>
      <c r="Z1281" s="158"/>
      <c r="AA1281" s="159"/>
      <c r="AB1281" s="242"/>
      <c r="AC1281" s="49"/>
      <c r="AD1281" s="49"/>
    </row>
    <row r="1282" spans="18:30" ht="45" customHeight="1" x14ac:dyDescent="0.25">
      <c r="R1282" s="158"/>
      <c r="S1282" s="158"/>
      <c r="T1282" s="158"/>
      <c r="U1282" s="158"/>
      <c r="V1282" s="158"/>
      <c r="W1282" s="158"/>
      <c r="X1282" s="158"/>
      <c r="Y1282" s="158"/>
      <c r="Z1282" s="158"/>
      <c r="AA1282" s="159"/>
      <c r="AB1282" s="242"/>
      <c r="AC1282" s="49"/>
      <c r="AD1282" s="49"/>
    </row>
    <row r="1283" spans="18:30" ht="45" customHeight="1" x14ac:dyDescent="0.25">
      <c r="R1283" s="158"/>
      <c r="S1283" s="158"/>
      <c r="T1283" s="158"/>
      <c r="U1283" s="158"/>
      <c r="V1283" s="158"/>
      <c r="W1283" s="158"/>
      <c r="X1283" s="158"/>
      <c r="Y1283" s="158"/>
      <c r="Z1283" s="158"/>
      <c r="AA1283" s="159"/>
      <c r="AB1283" s="242"/>
      <c r="AC1283" s="49"/>
      <c r="AD1283" s="49"/>
    </row>
    <row r="1284" spans="18:30" ht="45" customHeight="1" x14ac:dyDescent="0.25">
      <c r="R1284" s="158"/>
      <c r="S1284" s="158"/>
      <c r="T1284" s="158"/>
      <c r="U1284" s="158"/>
      <c r="V1284" s="158"/>
      <c r="W1284" s="158"/>
      <c r="X1284" s="158"/>
      <c r="Y1284" s="158"/>
      <c r="Z1284" s="158"/>
      <c r="AA1284" s="159"/>
      <c r="AB1284" s="242"/>
      <c r="AC1284" s="49"/>
      <c r="AD1284" s="49"/>
    </row>
    <row r="1285" spans="18:30" ht="45" customHeight="1" x14ac:dyDescent="0.25">
      <c r="R1285" s="158"/>
      <c r="S1285" s="158"/>
      <c r="T1285" s="158"/>
      <c r="U1285" s="158"/>
      <c r="V1285" s="158"/>
      <c r="W1285" s="158"/>
      <c r="X1285" s="158"/>
      <c r="Y1285" s="158"/>
      <c r="Z1285" s="158"/>
      <c r="AA1285" s="159"/>
      <c r="AB1285" s="242"/>
      <c r="AC1285" s="49"/>
      <c r="AD1285" s="49"/>
    </row>
    <row r="1286" spans="18:30" ht="45" customHeight="1" x14ac:dyDescent="0.25">
      <c r="R1286" s="158"/>
      <c r="S1286" s="158"/>
      <c r="T1286" s="158"/>
      <c r="U1286" s="158"/>
      <c r="V1286" s="158"/>
      <c r="W1286" s="158"/>
      <c r="X1286" s="158"/>
      <c r="Y1286" s="158"/>
      <c r="Z1286" s="158"/>
      <c r="AA1286" s="159"/>
      <c r="AB1286" s="242"/>
      <c r="AC1286" s="49"/>
      <c r="AD1286" s="49"/>
    </row>
    <row r="1287" spans="18:30" ht="45" customHeight="1" x14ac:dyDescent="0.25">
      <c r="R1287" s="158"/>
      <c r="S1287" s="158"/>
      <c r="T1287" s="158"/>
      <c r="U1287" s="158"/>
      <c r="V1287" s="158"/>
      <c r="W1287" s="158"/>
      <c r="X1287" s="158"/>
      <c r="Y1287" s="158"/>
      <c r="Z1287" s="158"/>
      <c r="AA1287" s="159"/>
      <c r="AB1287" s="242"/>
      <c r="AC1287" s="49"/>
      <c r="AD1287" s="49"/>
    </row>
    <row r="1288" spans="18:30" ht="45" customHeight="1" x14ac:dyDescent="0.25">
      <c r="R1288" s="158"/>
      <c r="S1288" s="158"/>
      <c r="T1288" s="158"/>
      <c r="U1288" s="158"/>
      <c r="V1288" s="158"/>
      <c r="W1288" s="158"/>
      <c r="X1288" s="158"/>
      <c r="Y1288" s="158"/>
      <c r="Z1288" s="158"/>
      <c r="AA1288" s="159"/>
      <c r="AB1288" s="242"/>
      <c r="AC1288" s="49"/>
      <c r="AD1288" s="49"/>
    </row>
    <row r="1289" spans="18:30" ht="45" customHeight="1" x14ac:dyDescent="0.25">
      <c r="R1289" s="158"/>
      <c r="S1289" s="158"/>
      <c r="T1289" s="158"/>
      <c r="U1289" s="158"/>
      <c r="V1289" s="158"/>
      <c r="W1289" s="158"/>
      <c r="X1289" s="158"/>
      <c r="Y1289" s="158"/>
      <c r="Z1289" s="158"/>
      <c r="AA1289" s="159"/>
      <c r="AB1289" s="242"/>
      <c r="AC1289" s="49"/>
      <c r="AD1289" s="49"/>
    </row>
    <row r="1290" spans="18:30" ht="45" customHeight="1" x14ac:dyDescent="0.25">
      <c r="R1290" s="158"/>
      <c r="S1290" s="158"/>
      <c r="T1290" s="158"/>
      <c r="U1290" s="158"/>
      <c r="V1290" s="158"/>
      <c r="W1290" s="158"/>
      <c r="X1290" s="158"/>
      <c r="Y1290" s="158"/>
      <c r="Z1290" s="158"/>
      <c r="AA1290" s="159"/>
      <c r="AB1290" s="242"/>
      <c r="AC1290" s="49"/>
      <c r="AD1290" s="49"/>
    </row>
    <row r="1291" spans="18:30" ht="45" customHeight="1" x14ac:dyDescent="0.25">
      <c r="R1291" s="158"/>
      <c r="S1291" s="158"/>
      <c r="T1291" s="158"/>
      <c r="U1291" s="158"/>
      <c r="V1291" s="158"/>
      <c r="W1291" s="158"/>
      <c r="X1291" s="158"/>
      <c r="Y1291" s="158"/>
      <c r="Z1291" s="158"/>
      <c r="AA1291" s="159"/>
      <c r="AB1291" s="242"/>
      <c r="AC1291" s="49"/>
      <c r="AD1291" s="49"/>
    </row>
    <row r="1292" spans="18:30" ht="45" customHeight="1" x14ac:dyDescent="0.25">
      <c r="R1292" s="158"/>
      <c r="S1292" s="158"/>
      <c r="T1292" s="158"/>
      <c r="U1292" s="158"/>
      <c r="V1292" s="158"/>
      <c r="W1292" s="158"/>
      <c r="X1292" s="158"/>
      <c r="Y1292" s="158"/>
      <c r="Z1292" s="158"/>
      <c r="AA1292" s="159"/>
      <c r="AB1292" s="242"/>
      <c r="AC1292" s="49"/>
      <c r="AD1292" s="49"/>
    </row>
    <row r="1293" spans="18:30" ht="45" customHeight="1" x14ac:dyDescent="0.25">
      <c r="R1293" s="158"/>
      <c r="S1293" s="158"/>
      <c r="T1293" s="158"/>
      <c r="U1293" s="158"/>
      <c r="V1293" s="158"/>
      <c r="W1293" s="158"/>
      <c r="X1293" s="158"/>
      <c r="Y1293" s="158"/>
      <c r="Z1293" s="158"/>
      <c r="AA1293" s="159"/>
      <c r="AB1293" s="242"/>
      <c r="AC1293" s="49"/>
      <c r="AD1293" s="49"/>
    </row>
    <row r="1294" spans="18:30" ht="45" customHeight="1" x14ac:dyDescent="0.25">
      <c r="R1294" s="158"/>
      <c r="S1294" s="158"/>
      <c r="T1294" s="158"/>
      <c r="U1294" s="158"/>
      <c r="V1294" s="158"/>
      <c r="W1294" s="158"/>
      <c r="X1294" s="158"/>
      <c r="Y1294" s="158"/>
      <c r="Z1294" s="158"/>
      <c r="AA1294" s="159"/>
      <c r="AB1294" s="242"/>
      <c r="AC1294" s="49"/>
      <c r="AD1294" s="49"/>
    </row>
    <row r="1295" spans="18:30" ht="45" customHeight="1" x14ac:dyDescent="0.25">
      <c r="R1295" s="158"/>
      <c r="S1295" s="158"/>
      <c r="T1295" s="158"/>
      <c r="U1295" s="158"/>
      <c r="V1295" s="158"/>
      <c r="W1295" s="158"/>
      <c r="X1295" s="158"/>
      <c r="Y1295" s="158"/>
      <c r="Z1295" s="158"/>
      <c r="AA1295" s="159"/>
      <c r="AB1295" s="242"/>
      <c r="AC1295" s="49"/>
      <c r="AD1295" s="49"/>
    </row>
    <row r="1296" spans="18:30" ht="45" customHeight="1" x14ac:dyDescent="0.25">
      <c r="R1296" s="158"/>
      <c r="S1296" s="158"/>
      <c r="T1296" s="158"/>
      <c r="U1296" s="158"/>
      <c r="V1296" s="158"/>
      <c r="W1296" s="158"/>
      <c r="X1296" s="158"/>
      <c r="Y1296" s="158"/>
      <c r="Z1296" s="158"/>
      <c r="AA1296" s="159"/>
      <c r="AB1296" s="242"/>
      <c r="AC1296" s="49"/>
      <c r="AD1296" s="49"/>
    </row>
    <row r="1297" spans="18:30" ht="45" customHeight="1" x14ac:dyDescent="0.25">
      <c r="R1297" s="158"/>
      <c r="S1297" s="158"/>
      <c r="T1297" s="158"/>
      <c r="U1297" s="158"/>
      <c r="V1297" s="158"/>
      <c r="W1297" s="158"/>
      <c r="X1297" s="158"/>
      <c r="Y1297" s="158"/>
      <c r="Z1297" s="158"/>
      <c r="AA1297" s="159"/>
      <c r="AB1297" s="242"/>
      <c r="AC1297" s="49"/>
      <c r="AD1297" s="49"/>
    </row>
    <row r="1298" spans="18:30" ht="45" customHeight="1" x14ac:dyDescent="0.25">
      <c r="R1298" s="158"/>
      <c r="S1298" s="158"/>
      <c r="T1298" s="158"/>
      <c r="U1298" s="158"/>
      <c r="V1298" s="158"/>
      <c r="W1298" s="158"/>
      <c r="X1298" s="158"/>
      <c r="Y1298" s="158"/>
      <c r="Z1298" s="158"/>
      <c r="AA1298" s="159"/>
      <c r="AB1298" s="242"/>
      <c r="AC1298" s="49"/>
      <c r="AD1298" s="49"/>
    </row>
    <row r="1299" spans="18:30" ht="45" customHeight="1" x14ac:dyDescent="0.25">
      <c r="R1299" s="158"/>
      <c r="S1299" s="158"/>
      <c r="T1299" s="158"/>
      <c r="U1299" s="158"/>
      <c r="V1299" s="158"/>
      <c r="W1299" s="158"/>
      <c r="X1299" s="158"/>
      <c r="Y1299" s="158"/>
      <c r="Z1299" s="158"/>
      <c r="AA1299" s="159"/>
      <c r="AB1299" s="242"/>
      <c r="AC1299" s="49"/>
      <c r="AD1299" s="49"/>
    </row>
    <row r="1300" spans="18:30" ht="45" customHeight="1" x14ac:dyDescent="0.25">
      <c r="R1300" s="158"/>
      <c r="S1300" s="158"/>
      <c r="T1300" s="158"/>
      <c r="U1300" s="158"/>
      <c r="V1300" s="158"/>
      <c r="W1300" s="158"/>
      <c r="X1300" s="158"/>
      <c r="Y1300" s="158"/>
      <c r="Z1300" s="158"/>
      <c r="AA1300" s="159"/>
      <c r="AB1300" s="242"/>
      <c r="AC1300" s="49"/>
      <c r="AD1300" s="49"/>
    </row>
    <row r="1301" spans="18:30" ht="45" customHeight="1" x14ac:dyDescent="0.25">
      <c r="R1301" s="158"/>
      <c r="S1301" s="158"/>
      <c r="T1301" s="158"/>
      <c r="U1301" s="158"/>
      <c r="V1301" s="158"/>
      <c r="W1301" s="158"/>
      <c r="X1301" s="158"/>
      <c r="Y1301" s="158"/>
      <c r="Z1301" s="158"/>
      <c r="AA1301" s="159"/>
      <c r="AB1301" s="242"/>
      <c r="AC1301" s="49"/>
      <c r="AD1301" s="49"/>
    </row>
    <row r="1302" spans="18:30" ht="45" customHeight="1" x14ac:dyDescent="0.25">
      <c r="R1302" s="158"/>
      <c r="S1302" s="158"/>
      <c r="T1302" s="158"/>
      <c r="U1302" s="158"/>
      <c r="V1302" s="158"/>
      <c r="W1302" s="158"/>
      <c r="X1302" s="158"/>
      <c r="Y1302" s="158"/>
      <c r="Z1302" s="158"/>
      <c r="AA1302" s="159"/>
      <c r="AB1302" s="242"/>
      <c r="AC1302" s="49"/>
      <c r="AD1302" s="49"/>
    </row>
    <row r="1303" spans="18:30" ht="45" customHeight="1" x14ac:dyDescent="0.25">
      <c r="R1303" s="158"/>
      <c r="S1303" s="158"/>
      <c r="T1303" s="158"/>
      <c r="U1303" s="158"/>
      <c r="V1303" s="158"/>
      <c r="W1303" s="158"/>
      <c r="X1303" s="158"/>
      <c r="Y1303" s="158"/>
      <c r="Z1303" s="158"/>
      <c r="AA1303" s="159"/>
      <c r="AB1303" s="242"/>
      <c r="AC1303" s="49"/>
      <c r="AD1303" s="49"/>
    </row>
    <row r="1304" spans="18:30" ht="45" customHeight="1" x14ac:dyDescent="0.25">
      <c r="R1304" s="158"/>
      <c r="S1304" s="158"/>
      <c r="T1304" s="158"/>
      <c r="U1304" s="158"/>
      <c r="V1304" s="158"/>
      <c r="W1304" s="158"/>
      <c r="X1304" s="158"/>
      <c r="Y1304" s="158"/>
      <c r="Z1304" s="158"/>
      <c r="AA1304" s="159"/>
      <c r="AB1304" s="242"/>
      <c r="AC1304" s="49"/>
      <c r="AD1304" s="49"/>
    </row>
    <row r="1305" spans="18:30" ht="45" customHeight="1" x14ac:dyDescent="0.25">
      <c r="R1305" s="158"/>
      <c r="S1305" s="158"/>
      <c r="T1305" s="158"/>
      <c r="U1305" s="158"/>
      <c r="V1305" s="158"/>
      <c r="W1305" s="158"/>
      <c r="X1305" s="158"/>
      <c r="Y1305" s="158"/>
      <c r="Z1305" s="158"/>
      <c r="AA1305" s="159"/>
      <c r="AB1305" s="242"/>
      <c r="AC1305" s="49"/>
      <c r="AD1305" s="49"/>
    </row>
    <row r="1306" spans="18:30" ht="45" customHeight="1" x14ac:dyDescent="0.25">
      <c r="R1306" s="158"/>
      <c r="S1306" s="158"/>
      <c r="T1306" s="158"/>
      <c r="U1306" s="158"/>
      <c r="V1306" s="158"/>
      <c r="W1306" s="158"/>
      <c r="X1306" s="158"/>
      <c r="Y1306" s="158"/>
      <c r="Z1306" s="158"/>
      <c r="AA1306" s="159"/>
      <c r="AB1306" s="242"/>
      <c r="AC1306" s="49"/>
      <c r="AD1306" s="49"/>
    </row>
    <row r="1307" spans="18:30" ht="45" customHeight="1" x14ac:dyDescent="0.25">
      <c r="R1307" s="158"/>
      <c r="S1307" s="158"/>
      <c r="T1307" s="158"/>
      <c r="U1307" s="158"/>
      <c r="V1307" s="158"/>
      <c r="W1307" s="158"/>
      <c r="X1307" s="158"/>
      <c r="Y1307" s="158"/>
      <c r="Z1307" s="158"/>
      <c r="AA1307" s="159"/>
      <c r="AB1307" s="242"/>
      <c r="AC1307" s="49"/>
      <c r="AD1307" s="49"/>
    </row>
    <row r="1308" spans="18:30" ht="45" customHeight="1" x14ac:dyDescent="0.25">
      <c r="R1308" s="158"/>
      <c r="S1308" s="158"/>
      <c r="T1308" s="158"/>
      <c r="U1308" s="158"/>
      <c r="V1308" s="158"/>
      <c r="W1308" s="158"/>
      <c r="X1308" s="158"/>
      <c r="Y1308" s="158"/>
      <c r="Z1308" s="158"/>
      <c r="AA1308" s="159"/>
      <c r="AB1308" s="242"/>
      <c r="AC1308" s="49"/>
      <c r="AD1308" s="49"/>
    </row>
    <row r="1309" spans="18:30" ht="45" customHeight="1" x14ac:dyDescent="0.25">
      <c r="R1309" s="158"/>
      <c r="S1309" s="158"/>
      <c r="T1309" s="158"/>
      <c r="U1309" s="158"/>
      <c r="V1309" s="158"/>
      <c r="W1309" s="158"/>
      <c r="X1309" s="158"/>
      <c r="Y1309" s="158"/>
      <c r="Z1309" s="158"/>
      <c r="AA1309" s="159"/>
      <c r="AB1309" s="242"/>
      <c r="AC1309" s="49"/>
      <c r="AD1309" s="49"/>
    </row>
    <row r="1310" spans="18:30" ht="45" customHeight="1" x14ac:dyDescent="0.25">
      <c r="R1310" s="158"/>
      <c r="S1310" s="158"/>
      <c r="T1310" s="158"/>
      <c r="U1310" s="158"/>
      <c r="V1310" s="158"/>
      <c r="W1310" s="158"/>
      <c r="X1310" s="158"/>
      <c r="Y1310" s="158"/>
      <c r="Z1310" s="158"/>
      <c r="AA1310" s="159"/>
      <c r="AB1310" s="242"/>
      <c r="AC1310" s="49"/>
      <c r="AD1310" s="49"/>
    </row>
    <row r="1311" spans="18:30" ht="45" customHeight="1" x14ac:dyDescent="0.25">
      <c r="R1311" s="158"/>
      <c r="S1311" s="158"/>
      <c r="T1311" s="158"/>
      <c r="U1311" s="158"/>
      <c r="V1311" s="158"/>
      <c r="W1311" s="158"/>
      <c r="X1311" s="158"/>
      <c r="Y1311" s="158"/>
      <c r="Z1311" s="158"/>
      <c r="AA1311" s="159"/>
      <c r="AB1311" s="242"/>
      <c r="AC1311" s="49"/>
      <c r="AD1311" s="49"/>
    </row>
    <row r="1312" spans="18:30" ht="45" customHeight="1" x14ac:dyDescent="0.25">
      <c r="R1312" s="158"/>
      <c r="S1312" s="158"/>
      <c r="T1312" s="158"/>
      <c r="U1312" s="158"/>
      <c r="V1312" s="158"/>
      <c r="W1312" s="158"/>
      <c r="X1312" s="158"/>
      <c r="Y1312" s="158"/>
      <c r="Z1312" s="158"/>
      <c r="AA1312" s="159"/>
      <c r="AB1312" s="242"/>
      <c r="AC1312" s="49"/>
      <c r="AD1312" s="49"/>
    </row>
    <row r="1313" spans="18:30" ht="45" customHeight="1" x14ac:dyDescent="0.25">
      <c r="R1313" s="158"/>
      <c r="S1313" s="158"/>
      <c r="T1313" s="158"/>
      <c r="U1313" s="158"/>
      <c r="V1313" s="158"/>
      <c r="W1313" s="158"/>
      <c r="X1313" s="158"/>
      <c r="Y1313" s="158"/>
      <c r="Z1313" s="158"/>
      <c r="AA1313" s="159"/>
      <c r="AB1313" s="242"/>
      <c r="AC1313" s="49"/>
      <c r="AD1313" s="49"/>
    </row>
    <row r="1314" spans="18:30" ht="45" customHeight="1" x14ac:dyDescent="0.25">
      <c r="R1314" s="158"/>
      <c r="S1314" s="158"/>
      <c r="T1314" s="158"/>
      <c r="U1314" s="158"/>
      <c r="V1314" s="158"/>
      <c r="W1314" s="158"/>
      <c r="X1314" s="158"/>
      <c r="Y1314" s="158"/>
      <c r="Z1314" s="158"/>
      <c r="AA1314" s="159"/>
      <c r="AB1314" s="242"/>
      <c r="AC1314" s="49"/>
      <c r="AD1314" s="49"/>
    </row>
    <row r="1315" spans="18:30" ht="45" customHeight="1" x14ac:dyDescent="0.25">
      <c r="R1315" s="158"/>
      <c r="S1315" s="158"/>
      <c r="T1315" s="158"/>
      <c r="U1315" s="158"/>
      <c r="V1315" s="158"/>
      <c r="W1315" s="158"/>
      <c r="X1315" s="158"/>
      <c r="Y1315" s="158"/>
      <c r="Z1315" s="158"/>
      <c r="AA1315" s="159"/>
      <c r="AB1315" s="242"/>
      <c r="AC1315" s="49"/>
      <c r="AD1315" s="49"/>
    </row>
    <row r="1316" spans="18:30" ht="45" customHeight="1" x14ac:dyDescent="0.25">
      <c r="R1316" s="158"/>
      <c r="S1316" s="158"/>
      <c r="T1316" s="158"/>
      <c r="U1316" s="158"/>
      <c r="V1316" s="158"/>
      <c r="W1316" s="158"/>
      <c r="X1316" s="158"/>
      <c r="Y1316" s="158"/>
      <c r="Z1316" s="158"/>
      <c r="AA1316" s="159"/>
      <c r="AB1316" s="242"/>
      <c r="AC1316" s="49"/>
      <c r="AD1316" s="49"/>
    </row>
    <row r="1317" spans="18:30" ht="45" customHeight="1" x14ac:dyDescent="0.25">
      <c r="R1317" s="158"/>
      <c r="S1317" s="158"/>
      <c r="T1317" s="158"/>
      <c r="U1317" s="158"/>
      <c r="V1317" s="158"/>
      <c r="W1317" s="158"/>
      <c r="X1317" s="158"/>
      <c r="Y1317" s="158"/>
      <c r="Z1317" s="158"/>
      <c r="AA1317" s="159"/>
      <c r="AB1317" s="242"/>
      <c r="AC1317" s="49"/>
      <c r="AD1317" s="49"/>
    </row>
    <row r="1318" spans="18:30" ht="45" customHeight="1" x14ac:dyDescent="0.25">
      <c r="R1318" s="158"/>
      <c r="S1318" s="158"/>
      <c r="T1318" s="158"/>
      <c r="U1318" s="158"/>
      <c r="V1318" s="158"/>
      <c r="W1318" s="158"/>
      <c r="X1318" s="158"/>
      <c r="Y1318" s="158"/>
      <c r="Z1318" s="158"/>
      <c r="AA1318" s="159"/>
      <c r="AB1318" s="242"/>
      <c r="AC1318" s="49"/>
      <c r="AD1318" s="49"/>
    </row>
    <row r="1319" spans="18:30" ht="45" customHeight="1" x14ac:dyDescent="0.25">
      <c r="R1319" s="158"/>
      <c r="S1319" s="158"/>
      <c r="T1319" s="158"/>
      <c r="U1319" s="158"/>
      <c r="V1319" s="158"/>
      <c r="W1319" s="158"/>
      <c r="X1319" s="158"/>
      <c r="Y1319" s="158"/>
      <c r="Z1319" s="158"/>
      <c r="AA1319" s="159"/>
      <c r="AB1319" s="242"/>
      <c r="AC1319" s="49"/>
      <c r="AD1319" s="49"/>
    </row>
    <row r="1320" spans="18:30" ht="45" customHeight="1" x14ac:dyDescent="0.25">
      <c r="R1320" s="158"/>
      <c r="S1320" s="158"/>
      <c r="T1320" s="158"/>
      <c r="U1320" s="158"/>
      <c r="V1320" s="158"/>
      <c r="W1320" s="158"/>
      <c r="X1320" s="158"/>
      <c r="Y1320" s="158"/>
      <c r="Z1320" s="158"/>
      <c r="AA1320" s="159"/>
      <c r="AB1320" s="242"/>
      <c r="AC1320" s="49"/>
      <c r="AD1320" s="49"/>
    </row>
    <row r="1321" spans="18:30" ht="45" customHeight="1" x14ac:dyDescent="0.25">
      <c r="R1321" s="158"/>
      <c r="S1321" s="158"/>
      <c r="T1321" s="158"/>
      <c r="U1321" s="158"/>
      <c r="V1321" s="158"/>
      <c r="W1321" s="158"/>
      <c r="X1321" s="158"/>
      <c r="Y1321" s="158"/>
      <c r="Z1321" s="158"/>
      <c r="AA1321" s="159"/>
      <c r="AB1321" s="242"/>
      <c r="AC1321" s="49"/>
      <c r="AD1321" s="49"/>
    </row>
    <row r="1322" spans="18:30" ht="45" customHeight="1" x14ac:dyDescent="0.25">
      <c r="R1322" s="158"/>
      <c r="S1322" s="158"/>
      <c r="T1322" s="158"/>
      <c r="U1322" s="158"/>
      <c r="V1322" s="158"/>
      <c r="W1322" s="158"/>
      <c r="X1322" s="158"/>
      <c r="Y1322" s="158"/>
      <c r="Z1322" s="158"/>
      <c r="AA1322" s="159"/>
      <c r="AB1322" s="242"/>
      <c r="AC1322" s="49"/>
      <c r="AD1322" s="49"/>
    </row>
    <row r="1323" spans="18:30" ht="45" customHeight="1" x14ac:dyDescent="0.25">
      <c r="R1323" s="158"/>
      <c r="S1323" s="158"/>
      <c r="T1323" s="158"/>
      <c r="U1323" s="158"/>
      <c r="V1323" s="158"/>
      <c r="W1323" s="158"/>
      <c r="X1323" s="158"/>
      <c r="Y1323" s="158"/>
      <c r="Z1323" s="158"/>
      <c r="AA1323" s="159"/>
      <c r="AB1323" s="242"/>
      <c r="AC1323" s="49"/>
      <c r="AD1323" s="49"/>
    </row>
    <row r="1324" spans="18:30" ht="45" customHeight="1" x14ac:dyDescent="0.25">
      <c r="R1324" s="158"/>
      <c r="S1324" s="158"/>
      <c r="T1324" s="158"/>
      <c r="U1324" s="158"/>
      <c r="V1324" s="158"/>
      <c r="W1324" s="158"/>
      <c r="X1324" s="158"/>
      <c r="Y1324" s="158"/>
      <c r="Z1324" s="158"/>
      <c r="AA1324" s="159"/>
      <c r="AB1324" s="242"/>
      <c r="AC1324" s="49"/>
      <c r="AD1324" s="49"/>
    </row>
    <row r="1325" spans="18:30" ht="45" customHeight="1" x14ac:dyDescent="0.25">
      <c r="R1325" s="158"/>
      <c r="S1325" s="158"/>
      <c r="T1325" s="158"/>
      <c r="U1325" s="158"/>
      <c r="V1325" s="158"/>
      <c r="W1325" s="158"/>
      <c r="X1325" s="158"/>
      <c r="Y1325" s="158"/>
      <c r="Z1325" s="158"/>
      <c r="AA1325" s="159"/>
      <c r="AB1325" s="242"/>
      <c r="AC1325" s="49"/>
      <c r="AD1325" s="49"/>
    </row>
    <row r="1326" spans="18:30" ht="45" customHeight="1" x14ac:dyDescent="0.25">
      <c r="R1326" s="158"/>
      <c r="S1326" s="158"/>
      <c r="T1326" s="158"/>
      <c r="U1326" s="158"/>
      <c r="V1326" s="158"/>
      <c r="W1326" s="158"/>
      <c r="X1326" s="158"/>
      <c r="Y1326" s="158"/>
      <c r="Z1326" s="158"/>
      <c r="AA1326" s="159"/>
      <c r="AB1326" s="242"/>
      <c r="AC1326" s="49"/>
      <c r="AD1326" s="49"/>
    </row>
    <row r="1327" spans="18:30" ht="45" customHeight="1" x14ac:dyDescent="0.25">
      <c r="R1327" s="158"/>
      <c r="S1327" s="158"/>
      <c r="T1327" s="158"/>
      <c r="U1327" s="158"/>
      <c r="V1327" s="158"/>
      <c r="W1327" s="158"/>
      <c r="X1327" s="158"/>
      <c r="Y1327" s="158"/>
      <c r="Z1327" s="158"/>
      <c r="AA1327" s="159"/>
      <c r="AB1327" s="242"/>
      <c r="AC1327" s="49"/>
      <c r="AD1327" s="49"/>
    </row>
    <row r="1328" spans="18:30" ht="45" customHeight="1" x14ac:dyDescent="0.25">
      <c r="R1328" s="158"/>
      <c r="S1328" s="158"/>
      <c r="T1328" s="158"/>
      <c r="U1328" s="158"/>
      <c r="V1328" s="158"/>
      <c r="W1328" s="158"/>
      <c r="X1328" s="158"/>
      <c r="Y1328" s="158"/>
      <c r="Z1328" s="158"/>
      <c r="AA1328" s="159"/>
      <c r="AB1328" s="242"/>
      <c r="AC1328" s="49"/>
      <c r="AD1328" s="49"/>
    </row>
    <row r="1329" spans="18:30" ht="45" customHeight="1" x14ac:dyDescent="0.25">
      <c r="R1329" s="158"/>
      <c r="S1329" s="158"/>
      <c r="T1329" s="158"/>
      <c r="U1329" s="158"/>
      <c r="V1329" s="158"/>
      <c r="W1329" s="158"/>
      <c r="X1329" s="158"/>
      <c r="Y1329" s="158"/>
      <c r="Z1329" s="158"/>
      <c r="AA1329" s="159"/>
      <c r="AB1329" s="242"/>
      <c r="AC1329" s="49"/>
      <c r="AD1329" s="49"/>
    </row>
    <row r="1330" spans="18:30" ht="45" customHeight="1" x14ac:dyDescent="0.25">
      <c r="R1330" s="158"/>
      <c r="S1330" s="158"/>
      <c r="T1330" s="158"/>
      <c r="U1330" s="158"/>
      <c r="V1330" s="158"/>
      <c r="W1330" s="158"/>
      <c r="X1330" s="158"/>
      <c r="Y1330" s="158"/>
      <c r="Z1330" s="158"/>
      <c r="AA1330" s="159"/>
      <c r="AB1330" s="242"/>
      <c r="AC1330" s="49"/>
      <c r="AD1330" s="49"/>
    </row>
    <row r="1331" spans="18:30" ht="45" customHeight="1" x14ac:dyDescent="0.25">
      <c r="R1331" s="158"/>
      <c r="S1331" s="158"/>
      <c r="T1331" s="158"/>
      <c r="U1331" s="158"/>
      <c r="V1331" s="158"/>
      <c r="W1331" s="158"/>
      <c r="X1331" s="158"/>
      <c r="Y1331" s="158"/>
      <c r="Z1331" s="158"/>
      <c r="AA1331" s="159"/>
      <c r="AB1331" s="242"/>
      <c r="AC1331" s="49"/>
      <c r="AD1331" s="49"/>
    </row>
    <row r="1332" spans="18:30" ht="45" customHeight="1" x14ac:dyDescent="0.25">
      <c r="R1332" s="158"/>
      <c r="S1332" s="158"/>
      <c r="T1332" s="158"/>
      <c r="U1332" s="158"/>
      <c r="V1332" s="158"/>
      <c r="W1332" s="158"/>
      <c r="X1332" s="158"/>
      <c r="Y1332" s="158"/>
      <c r="Z1332" s="158"/>
      <c r="AA1332" s="159"/>
      <c r="AB1332" s="242"/>
      <c r="AC1332" s="49"/>
      <c r="AD1332" s="49"/>
    </row>
    <row r="1333" spans="18:30" ht="45" customHeight="1" x14ac:dyDescent="0.25">
      <c r="R1333" s="158"/>
      <c r="S1333" s="158"/>
      <c r="T1333" s="158"/>
      <c r="U1333" s="158"/>
      <c r="V1333" s="158"/>
      <c r="W1333" s="158"/>
      <c r="X1333" s="158"/>
      <c r="Y1333" s="158"/>
      <c r="Z1333" s="158"/>
      <c r="AA1333" s="159"/>
      <c r="AB1333" s="242"/>
      <c r="AC1333" s="49"/>
      <c r="AD1333" s="49"/>
    </row>
    <row r="1334" spans="18:30" ht="45" customHeight="1" x14ac:dyDescent="0.25">
      <c r="R1334" s="158"/>
      <c r="S1334" s="158"/>
      <c r="T1334" s="158"/>
      <c r="U1334" s="158"/>
      <c r="V1334" s="158"/>
      <c r="W1334" s="158"/>
      <c r="X1334" s="158"/>
      <c r="Y1334" s="158"/>
      <c r="Z1334" s="158"/>
      <c r="AA1334" s="159"/>
      <c r="AB1334" s="242"/>
      <c r="AC1334" s="49"/>
      <c r="AD1334" s="49"/>
    </row>
    <row r="1335" spans="18:30" ht="45" customHeight="1" x14ac:dyDescent="0.25">
      <c r="R1335" s="158"/>
      <c r="S1335" s="158"/>
      <c r="T1335" s="158"/>
      <c r="U1335" s="158"/>
      <c r="V1335" s="158"/>
      <c r="W1335" s="158"/>
      <c r="X1335" s="158"/>
      <c r="Y1335" s="158"/>
      <c r="Z1335" s="158"/>
      <c r="AA1335" s="159"/>
      <c r="AB1335" s="242"/>
      <c r="AC1335" s="49"/>
      <c r="AD1335" s="49"/>
    </row>
    <row r="1336" spans="18:30" ht="45" customHeight="1" x14ac:dyDescent="0.25">
      <c r="R1336" s="158"/>
      <c r="S1336" s="158"/>
      <c r="T1336" s="158"/>
      <c r="U1336" s="158"/>
      <c r="V1336" s="158"/>
      <c r="W1336" s="158"/>
      <c r="X1336" s="158"/>
      <c r="Y1336" s="158"/>
      <c r="Z1336" s="158"/>
      <c r="AA1336" s="159"/>
      <c r="AB1336" s="242"/>
      <c r="AC1336" s="49"/>
      <c r="AD1336" s="49"/>
    </row>
    <row r="1337" spans="18:30" ht="45" customHeight="1" x14ac:dyDescent="0.25">
      <c r="R1337" s="158"/>
      <c r="S1337" s="158"/>
      <c r="T1337" s="158"/>
      <c r="U1337" s="158"/>
      <c r="V1337" s="158"/>
      <c r="W1337" s="158"/>
      <c r="X1337" s="158"/>
      <c r="Y1337" s="158"/>
      <c r="Z1337" s="158"/>
      <c r="AA1337" s="159"/>
      <c r="AB1337" s="242"/>
      <c r="AC1337" s="49"/>
      <c r="AD1337" s="49"/>
    </row>
    <row r="1338" spans="18:30" ht="45" customHeight="1" x14ac:dyDescent="0.25">
      <c r="R1338" s="158"/>
      <c r="S1338" s="158"/>
      <c r="T1338" s="158"/>
      <c r="U1338" s="158"/>
      <c r="V1338" s="158"/>
      <c r="W1338" s="158"/>
      <c r="X1338" s="158"/>
      <c r="Y1338" s="158"/>
      <c r="Z1338" s="158"/>
      <c r="AA1338" s="159"/>
      <c r="AB1338" s="242"/>
      <c r="AC1338" s="49"/>
      <c r="AD1338" s="49"/>
    </row>
    <row r="1339" spans="18:30" ht="45" customHeight="1" x14ac:dyDescent="0.25">
      <c r="R1339" s="158"/>
      <c r="S1339" s="158"/>
      <c r="T1339" s="158"/>
      <c r="U1339" s="158"/>
      <c r="V1339" s="158"/>
      <c r="W1339" s="158"/>
      <c r="X1339" s="158"/>
      <c r="Y1339" s="158"/>
      <c r="Z1339" s="158"/>
      <c r="AA1339" s="159"/>
      <c r="AB1339" s="242"/>
      <c r="AC1339" s="49"/>
      <c r="AD1339" s="49"/>
    </row>
    <row r="1340" spans="18:30" ht="45" customHeight="1" x14ac:dyDescent="0.25">
      <c r="R1340" s="158"/>
      <c r="S1340" s="158"/>
      <c r="T1340" s="158"/>
      <c r="U1340" s="158"/>
      <c r="V1340" s="158"/>
      <c r="W1340" s="158"/>
      <c r="X1340" s="158"/>
      <c r="Y1340" s="158"/>
      <c r="Z1340" s="158"/>
      <c r="AA1340" s="159"/>
      <c r="AB1340" s="242"/>
      <c r="AC1340" s="49"/>
      <c r="AD1340" s="49"/>
    </row>
    <row r="1341" spans="18:30" ht="45" customHeight="1" x14ac:dyDescent="0.25">
      <c r="R1341" s="158"/>
      <c r="S1341" s="158"/>
      <c r="T1341" s="158"/>
      <c r="U1341" s="158"/>
      <c r="V1341" s="158"/>
      <c r="W1341" s="158"/>
      <c r="X1341" s="158"/>
      <c r="Y1341" s="158"/>
      <c r="Z1341" s="158"/>
      <c r="AA1341" s="159"/>
      <c r="AB1341" s="242"/>
      <c r="AC1341" s="49"/>
      <c r="AD1341" s="49"/>
    </row>
    <row r="1342" spans="18:30" ht="45" customHeight="1" x14ac:dyDescent="0.25">
      <c r="R1342" s="158"/>
      <c r="S1342" s="158"/>
      <c r="T1342" s="158"/>
      <c r="U1342" s="158"/>
      <c r="V1342" s="158"/>
      <c r="W1342" s="158"/>
      <c r="X1342" s="158"/>
      <c r="Y1342" s="158"/>
      <c r="Z1342" s="158"/>
      <c r="AA1342" s="159"/>
      <c r="AB1342" s="242"/>
      <c r="AC1342" s="49"/>
      <c r="AD1342" s="49"/>
    </row>
    <row r="1343" spans="18:30" ht="45" customHeight="1" x14ac:dyDescent="0.25">
      <c r="R1343" s="158"/>
      <c r="S1343" s="158"/>
      <c r="T1343" s="158"/>
      <c r="U1343" s="158"/>
      <c r="V1343" s="158"/>
      <c r="W1343" s="158"/>
      <c r="X1343" s="158"/>
      <c r="Y1343" s="158"/>
      <c r="Z1343" s="158"/>
      <c r="AA1343" s="159"/>
      <c r="AB1343" s="242"/>
      <c r="AC1343" s="49"/>
      <c r="AD1343" s="49"/>
    </row>
    <row r="1344" spans="18:30" ht="45" customHeight="1" x14ac:dyDescent="0.25">
      <c r="R1344" s="158"/>
      <c r="S1344" s="158"/>
      <c r="T1344" s="158"/>
      <c r="U1344" s="158"/>
      <c r="V1344" s="158"/>
      <c r="W1344" s="158"/>
      <c r="X1344" s="158"/>
      <c r="Y1344" s="158"/>
      <c r="Z1344" s="158"/>
      <c r="AA1344" s="159"/>
      <c r="AB1344" s="242"/>
      <c r="AC1344" s="49"/>
      <c r="AD1344" s="49"/>
    </row>
    <row r="1345" spans="18:30" ht="45" customHeight="1" x14ac:dyDescent="0.25">
      <c r="R1345" s="158"/>
      <c r="S1345" s="158"/>
      <c r="T1345" s="158"/>
      <c r="U1345" s="158"/>
      <c r="V1345" s="158"/>
      <c r="W1345" s="158"/>
      <c r="X1345" s="158"/>
      <c r="Y1345" s="158"/>
      <c r="Z1345" s="158"/>
      <c r="AA1345" s="159"/>
      <c r="AB1345" s="242"/>
      <c r="AC1345" s="49"/>
      <c r="AD1345" s="49"/>
    </row>
    <row r="1346" spans="18:30" ht="45" customHeight="1" x14ac:dyDescent="0.25">
      <c r="R1346" s="158"/>
      <c r="S1346" s="158"/>
      <c r="T1346" s="158"/>
      <c r="U1346" s="158"/>
      <c r="V1346" s="158"/>
      <c r="W1346" s="158"/>
      <c r="X1346" s="158"/>
      <c r="Y1346" s="158"/>
      <c r="Z1346" s="158"/>
      <c r="AA1346" s="159"/>
      <c r="AB1346" s="242"/>
      <c r="AC1346" s="49"/>
      <c r="AD1346" s="49"/>
    </row>
    <row r="1347" spans="18:30" ht="45" customHeight="1" x14ac:dyDescent="0.25">
      <c r="R1347" s="158"/>
      <c r="S1347" s="158"/>
      <c r="T1347" s="158"/>
      <c r="U1347" s="158"/>
      <c r="V1347" s="158"/>
      <c r="W1347" s="158"/>
      <c r="X1347" s="158"/>
      <c r="Y1347" s="158"/>
      <c r="Z1347" s="158"/>
      <c r="AA1347" s="159"/>
      <c r="AB1347" s="242"/>
      <c r="AC1347" s="49"/>
      <c r="AD1347" s="49"/>
    </row>
    <row r="1348" spans="18:30" ht="45" customHeight="1" x14ac:dyDescent="0.25">
      <c r="R1348" s="158"/>
      <c r="S1348" s="158"/>
      <c r="T1348" s="158"/>
      <c r="U1348" s="158"/>
      <c r="V1348" s="158"/>
      <c r="W1348" s="158"/>
      <c r="X1348" s="158"/>
      <c r="Y1348" s="158"/>
      <c r="Z1348" s="158"/>
      <c r="AA1348" s="159"/>
      <c r="AB1348" s="242"/>
      <c r="AC1348" s="49"/>
      <c r="AD1348" s="49"/>
    </row>
    <row r="1349" spans="18:30" ht="45" customHeight="1" x14ac:dyDescent="0.25">
      <c r="R1349" s="158"/>
      <c r="S1349" s="158"/>
      <c r="T1349" s="158"/>
      <c r="U1349" s="158"/>
      <c r="V1349" s="158"/>
      <c r="W1349" s="158"/>
      <c r="X1349" s="158"/>
      <c r="Y1349" s="158"/>
      <c r="Z1349" s="158"/>
      <c r="AA1349" s="159"/>
      <c r="AB1349" s="242"/>
      <c r="AC1349" s="49"/>
      <c r="AD1349" s="49"/>
    </row>
    <row r="1350" spans="18:30" ht="45" customHeight="1" x14ac:dyDescent="0.25">
      <c r="R1350" s="158"/>
      <c r="S1350" s="158"/>
      <c r="T1350" s="158"/>
      <c r="U1350" s="158"/>
      <c r="V1350" s="158"/>
      <c r="W1350" s="158"/>
      <c r="X1350" s="158"/>
      <c r="Y1350" s="158"/>
      <c r="Z1350" s="158"/>
      <c r="AA1350" s="159"/>
      <c r="AB1350" s="242"/>
      <c r="AC1350" s="49"/>
      <c r="AD1350" s="49"/>
    </row>
    <row r="1351" spans="18:30" ht="45" customHeight="1" x14ac:dyDescent="0.25">
      <c r="R1351" s="158"/>
      <c r="S1351" s="158"/>
      <c r="T1351" s="158"/>
      <c r="U1351" s="158"/>
      <c r="V1351" s="158"/>
      <c r="W1351" s="158"/>
      <c r="X1351" s="158"/>
      <c r="Y1351" s="158"/>
      <c r="Z1351" s="158"/>
      <c r="AA1351" s="159"/>
      <c r="AB1351" s="242"/>
      <c r="AC1351" s="49"/>
      <c r="AD1351" s="49"/>
    </row>
    <row r="1352" spans="18:30" ht="45" customHeight="1" x14ac:dyDescent="0.25">
      <c r="R1352" s="158"/>
      <c r="S1352" s="158"/>
      <c r="T1352" s="158"/>
      <c r="U1352" s="158"/>
      <c r="V1352" s="158"/>
      <c r="W1352" s="158"/>
      <c r="X1352" s="158"/>
      <c r="Y1352" s="158"/>
      <c r="Z1352" s="158"/>
      <c r="AA1352" s="159"/>
      <c r="AB1352" s="242"/>
      <c r="AC1352" s="49"/>
      <c r="AD1352" s="49"/>
    </row>
    <row r="1353" spans="18:30" ht="45" customHeight="1" x14ac:dyDescent="0.25">
      <c r="R1353" s="158"/>
      <c r="S1353" s="158"/>
      <c r="T1353" s="158"/>
      <c r="U1353" s="158"/>
      <c r="V1353" s="158"/>
      <c r="W1353" s="158"/>
      <c r="X1353" s="158"/>
      <c r="Y1353" s="158"/>
      <c r="Z1353" s="158"/>
      <c r="AA1353" s="159"/>
      <c r="AB1353" s="242"/>
      <c r="AC1353" s="49"/>
      <c r="AD1353" s="49"/>
    </row>
    <row r="1354" spans="18:30" ht="45" customHeight="1" x14ac:dyDescent="0.25">
      <c r="R1354" s="158"/>
      <c r="S1354" s="158"/>
      <c r="T1354" s="158"/>
      <c r="U1354" s="158"/>
      <c r="V1354" s="158"/>
      <c r="W1354" s="158"/>
      <c r="X1354" s="158"/>
      <c r="Y1354" s="158"/>
      <c r="Z1354" s="158"/>
      <c r="AA1354" s="159"/>
      <c r="AB1354" s="242"/>
      <c r="AC1354" s="49"/>
      <c r="AD1354" s="49"/>
    </row>
    <row r="1355" spans="18:30" ht="45" customHeight="1" x14ac:dyDescent="0.25">
      <c r="R1355" s="158"/>
      <c r="S1355" s="158"/>
      <c r="T1355" s="158"/>
      <c r="U1355" s="158"/>
      <c r="V1355" s="158"/>
      <c r="W1355" s="158"/>
      <c r="X1355" s="158"/>
      <c r="Y1355" s="158"/>
      <c r="Z1355" s="158"/>
      <c r="AA1355" s="159"/>
      <c r="AB1355" s="242"/>
      <c r="AC1355" s="49"/>
      <c r="AD1355" s="49"/>
    </row>
    <row r="1356" spans="18:30" ht="45" customHeight="1" x14ac:dyDescent="0.25">
      <c r="R1356" s="158"/>
      <c r="S1356" s="158"/>
      <c r="T1356" s="158"/>
      <c r="U1356" s="158"/>
      <c r="V1356" s="158"/>
      <c r="W1356" s="158"/>
      <c r="X1356" s="158"/>
      <c r="Y1356" s="158"/>
      <c r="Z1356" s="158"/>
      <c r="AA1356" s="159"/>
      <c r="AB1356" s="242"/>
      <c r="AC1356" s="49"/>
      <c r="AD1356" s="49"/>
    </row>
    <row r="1357" spans="18:30" ht="45" customHeight="1" x14ac:dyDescent="0.25">
      <c r="R1357" s="158"/>
      <c r="S1357" s="158"/>
      <c r="T1357" s="158"/>
      <c r="U1357" s="158"/>
      <c r="V1357" s="158"/>
      <c r="W1357" s="158"/>
      <c r="X1357" s="158"/>
      <c r="Y1357" s="158"/>
      <c r="Z1357" s="158"/>
      <c r="AA1357" s="159"/>
      <c r="AB1357" s="242"/>
      <c r="AC1357" s="49"/>
      <c r="AD1357" s="49"/>
    </row>
    <row r="1358" spans="18:30" ht="45" customHeight="1" x14ac:dyDescent="0.25">
      <c r="R1358" s="158"/>
      <c r="S1358" s="158"/>
      <c r="T1358" s="158"/>
      <c r="U1358" s="158"/>
      <c r="V1358" s="158"/>
      <c r="W1358" s="158"/>
      <c r="X1358" s="158"/>
      <c r="Y1358" s="158"/>
      <c r="Z1358" s="158"/>
      <c r="AA1358" s="159"/>
      <c r="AB1358" s="242"/>
      <c r="AC1358" s="49"/>
      <c r="AD1358" s="49"/>
    </row>
    <row r="1359" spans="18:30" ht="45" customHeight="1" x14ac:dyDescent="0.25">
      <c r="R1359" s="158"/>
      <c r="S1359" s="158"/>
      <c r="T1359" s="158"/>
      <c r="U1359" s="158"/>
      <c r="V1359" s="158"/>
      <c r="W1359" s="158"/>
      <c r="X1359" s="158"/>
      <c r="Y1359" s="158"/>
      <c r="Z1359" s="158"/>
      <c r="AA1359" s="159"/>
      <c r="AB1359" s="242"/>
      <c r="AC1359" s="49"/>
      <c r="AD1359" s="49"/>
    </row>
    <row r="1360" spans="18:30" ht="45" customHeight="1" x14ac:dyDescent="0.25">
      <c r="R1360" s="158"/>
      <c r="S1360" s="158"/>
      <c r="T1360" s="158"/>
      <c r="U1360" s="158"/>
      <c r="V1360" s="158"/>
      <c r="W1360" s="158"/>
      <c r="X1360" s="158"/>
      <c r="Y1360" s="158"/>
      <c r="Z1360" s="158"/>
      <c r="AA1360" s="159"/>
      <c r="AB1360" s="242"/>
      <c r="AC1360" s="49"/>
      <c r="AD1360" s="49"/>
    </row>
    <row r="1361" spans="18:30" ht="45" customHeight="1" x14ac:dyDescent="0.25">
      <c r="R1361" s="158"/>
      <c r="S1361" s="158"/>
      <c r="T1361" s="158"/>
      <c r="U1361" s="158"/>
      <c r="V1361" s="158"/>
      <c r="W1361" s="158"/>
      <c r="X1361" s="158"/>
      <c r="Y1361" s="158"/>
      <c r="Z1361" s="158"/>
      <c r="AA1361" s="159"/>
      <c r="AB1361" s="242"/>
      <c r="AC1361" s="49"/>
      <c r="AD1361" s="49"/>
    </row>
    <row r="1362" spans="18:30" ht="45" customHeight="1" x14ac:dyDescent="0.25">
      <c r="R1362" s="158"/>
      <c r="S1362" s="158"/>
      <c r="T1362" s="158"/>
      <c r="U1362" s="158"/>
      <c r="V1362" s="158"/>
      <c r="W1362" s="158"/>
      <c r="X1362" s="158"/>
      <c r="Y1362" s="158"/>
      <c r="Z1362" s="158"/>
      <c r="AA1362" s="159"/>
      <c r="AB1362" s="242"/>
      <c r="AC1362" s="49"/>
      <c r="AD1362" s="49"/>
    </row>
    <row r="1363" spans="18:30" ht="45" customHeight="1" x14ac:dyDescent="0.25">
      <c r="R1363" s="158"/>
      <c r="S1363" s="158"/>
      <c r="T1363" s="158"/>
      <c r="U1363" s="158"/>
      <c r="V1363" s="158"/>
      <c r="W1363" s="158"/>
      <c r="X1363" s="158"/>
      <c r="Y1363" s="158"/>
      <c r="Z1363" s="158"/>
      <c r="AA1363" s="159"/>
      <c r="AB1363" s="242"/>
      <c r="AC1363" s="49"/>
      <c r="AD1363" s="49"/>
    </row>
    <row r="1364" spans="18:30" ht="45" customHeight="1" x14ac:dyDescent="0.25">
      <c r="R1364" s="158"/>
      <c r="S1364" s="158"/>
      <c r="T1364" s="158"/>
      <c r="U1364" s="158"/>
      <c r="V1364" s="158"/>
      <c r="W1364" s="158"/>
      <c r="X1364" s="158"/>
      <c r="Y1364" s="158"/>
      <c r="Z1364" s="158"/>
      <c r="AA1364" s="159"/>
      <c r="AB1364" s="242"/>
      <c r="AC1364" s="49"/>
      <c r="AD1364" s="49"/>
    </row>
    <row r="1365" spans="18:30" ht="45" customHeight="1" x14ac:dyDescent="0.25">
      <c r="R1365" s="158"/>
      <c r="S1365" s="158"/>
      <c r="T1365" s="158"/>
      <c r="U1365" s="158"/>
      <c r="V1365" s="158"/>
      <c r="W1365" s="158"/>
      <c r="X1365" s="158"/>
      <c r="Y1365" s="158"/>
      <c r="Z1365" s="158"/>
      <c r="AA1365" s="159"/>
      <c r="AB1365" s="242"/>
      <c r="AC1365" s="49"/>
      <c r="AD1365" s="49"/>
    </row>
    <row r="1366" spans="18:30" ht="45" customHeight="1" x14ac:dyDescent="0.25">
      <c r="R1366" s="158"/>
      <c r="S1366" s="158"/>
      <c r="T1366" s="158"/>
      <c r="U1366" s="158"/>
      <c r="V1366" s="158"/>
      <c r="W1366" s="158"/>
      <c r="X1366" s="158"/>
      <c r="Y1366" s="158"/>
      <c r="Z1366" s="158"/>
      <c r="AA1366" s="159"/>
      <c r="AB1366" s="242"/>
      <c r="AC1366" s="49"/>
      <c r="AD1366" s="49"/>
    </row>
    <row r="1367" spans="18:30" ht="45" customHeight="1" x14ac:dyDescent="0.25">
      <c r="R1367" s="158"/>
      <c r="S1367" s="158"/>
      <c r="T1367" s="158"/>
      <c r="U1367" s="158"/>
      <c r="V1367" s="158"/>
      <c r="W1367" s="158"/>
      <c r="X1367" s="158"/>
      <c r="Y1367" s="158"/>
      <c r="Z1367" s="158"/>
      <c r="AA1367" s="159"/>
      <c r="AB1367" s="242"/>
      <c r="AC1367" s="49"/>
      <c r="AD1367" s="49"/>
    </row>
    <row r="1368" spans="18:30" ht="45" customHeight="1" x14ac:dyDescent="0.25">
      <c r="R1368" s="158"/>
      <c r="S1368" s="158"/>
      <c r="T1368" s="158"/>
      <c r="U1368" s="158"/>
      <c r="V1368" s="158"/>
      <c r="W1368" s="158"/>
      <c r="X1368" s="158"/>
      <c r="Y1368" s="158"/>
      <c r="Z1368" s="158"/>
      <c r="AA1368" s="159"/>
      <c r="AB1368" s="242"/>
      <c r="AC1368" s="49"/>
      <c r="AD1368" s="49"/>
    </row>
    <row r="1369" spans="18:30" ht="45" customHeight="1" x14ac:dyDescent="0.25">
      <c r="R1369" s="158"/>
      <c r="S1369" s="158"/>
      <c r="T1369" s="158"/>
      <c r="U1369" s="158"/>
      <c r="V1369" s="158"/>
      <c r="W1369" s="158"/>
      <c r="X1369" s="158"/>
      <c r="Y1369" s="158"/>
      <c r="Z1369" s="158"/>
      <c r="AA1369" s="159"/>
      <c r="AB1369" s="242"/>
      <c r="AC1369" s="49"/>
      <c r="AD1369" s="49"/>
    </row>
    <row r="1370" spans="18:30" ht="45" customHeight="1" x14ac:dyDescent="0.25">
      <c r="R1370" s="158"/>
      <c r="S1370" s="158"/>
      <c r="T1370" s="158"/>
      <c r="U1370" s="158"/>
      <c r="V1370" s="158"/>
      <c r="W1370" s="158"/>
      <c r="X1370" s="158"/>
      <c r="Y1370" s="158"/>
      <c r="Z1370" s="158"/>
      <c r="AA1370" s="159"/>
      <c r="AB1370" s="242"/>
      <c r="AC1370" s="49"/>
      <c r="AD1370" s="49"/>
    </row>
    <row r="1371" spans="18:30" ht="45" customHeight="1" x14ac:dyDescent="0.25">
      <c r="R1371" s="158"/>
      <c r="S1371" s="158"/>
      <c r="T1371" s="158"/>
      <c r="U1371" s="158"/>
      <c r="V1371" s="158"/>
      <c r="W1371" s="158"/>
      <c r="X1371" s="158"/>
      <c r="Y1371" s="158"/>
      <c r="Z1371" s="158"/>
      <c r="AA1371" s="159"/>
      <c r="AB1371" s="242"/>
      <c r="AC1371" s="49"/>
      <c r="AD1371" s="49"/>
    </row>
    <row r="1372" spans="18:30" ht="45" customHeight="1" x14ac:dyDescent="0.25">
      <c r="R1372" s="158"/>
      <c r="S1372" s="158"/>
      <c r="T1372" s="158"/>
      <c r="U1372" s="158"/>
      <c r="V1372" s="158"/>
      <c r="W1372" s="158"/>
      <c r="X1372" s="158"/>
      <c r="Y1372" s="158"/>
      <c r="Z1372" s="158"/>
      <c r="AA1372" s="159"/>
      <c r="AB1372" s="242"/>
      <c r="AC1372" s="49"/>
      <c r="AD1372" s="49"/>
    </row>
    <row r="1373" spans="18:30" ht="45" customHeight="1" x14ac:dyDescent="0.25">
      <c r="R1373" s="158"/>
      <c r="S1373" s="158"/>
      <c r="T1373" s="158"/>
      <c r="U1373" s="158"/>
      <c r="V1373" s="158"/>
      <c r="W1373" s="158"/>
      <c r="X1373" s="158"/>
      <c r="Y1373" s="158"/>
      <c r="Z1373" s="158"/>
      <c r="AA1373" s="159"/>
      <c r="AB1373" s="242"/>
      <c r="AC1373" s="49"/>
      <c r="AD1373" s="49"/>
    </row>
    <row r="1374" spans="18:30" ht="45" customHeight="1" x14ac:dyDescent="0.25">
      <c r="R1374" s="158"/>
      <c r="S1374" s="158"/>
      <c r="T1374" s="158"/>
      <c r="U1374" s="158"/>
      <c r="V1374" s="158"/>
      <c r="W1374" s="158"/>
      <c r="X1374" s="158"/>
      <c r="Y1374" s="158"/>
      <c r="Z1374" s="158"/>
      <c r="AA1374" s="159"/>
      <c r="AB1374" s="242"/>
      <c r="AC1374" s="49"/>
      <c r="AD1374" s="49"/>
    </row>
    <row r="1375" spans="18:30" ht="45" customHeight="1" x14ac:dyDescent="0.25">
      <c r="R1375" s="158"/>
      <c r="S1375" s="158"/>
      <c r="T1375" s="158"/>
      <c r="U1375" s="158"/>
      <c r="V1375" s="158"/>
      <c r="W1375" s="158"/>
      <c r="X1375" s="158"/>
      <c r="Y1375" s="158"/>
      <c r="Z1375" s="158"/>
      <c r="AA1375" s="159"/>
      <c r="AB1375" s="242"/>
      <c r="AC1375" s="49"/>
      <c r="AD1375" s="49"/>
    </row>
    <row r="1376" spans="18:30" ht="45" customHeight="1" x14ac:dyDescent="0.25">
      <c r="R1376" s="158"/>
      <c r="S1376" s="158"/>
      <c r="T1376" s="158"/>
      <c r="U1376" s="158"/>
      <c r="V1376" s="158"/>
      <c r="W1376" s="158"/>
      <c r="X1376" s="158"/>
      <c r="Y1376" s="158"/>
      <c r="Z1376" s="158"/>
      <c r="AA1376" s="159"/>
      <c r="AB1376" s="242"/>
      <c r="AC1376" s="49"/>
      <c r="AD1376" s="49"/>
    </row>
    <row r="1377" spans="18:30" ht="45" customHeight="1" x14ac:dyDescent="0.25">
      <c r="R1377" s="158"/>
      <c r="S1377" s="158"/>
      <c r="T1377" s="158"/>
      <c r="U1377" s="158"/>
      <c r="V1377" s="158"/>
      <c r="W1377" s="158"/>
      <c r="X1377" s="158"/>
      <c r="Y1377" s="158"/>
      <c r="Z1377" s="158"/>
      <c r="AA1377" s="159"/>
      <c r="AB1377" s="242"/>
      <c r="AC1377" s="49"/>
      <c r="AD1377" s="49"/>
    </row>
    <row r="1378" spans="18:30" ht="45" customHeight="1" x14ac:dyDescent="0.25">
      <c r="R1378" s="158"/>
      <c r="S1378" s="158"/>
      <c r="T1378" s="158"/>
      <c r="U1378" s="158"/>
      <c r="V1378" s="158"/>
      <c r="W1378" s="158"/>
      <c r="X1378" s="158"/>
      <c r="Y1378" s="158"/>
      <c r="Z1378" s="158"/>
      <c r="AA1378" s="159"/>
      <c r="AB1378" s="242"/>
      <c r="AC1378" s="49"/>
      <c r="AD1378" s="49"/>
    </row>
    <row r="1379" spans="18:30" ht="45" customHeight="1" x14ac:dyDescent="0.25">
      <c r="R1379" s="158"/>
      <c r="S1379" s="158"/>
      <c r="T1379" s="158"/>
      <c r="U1379" s="158"/>
      <c r="V1379" s="158"/>
      <c r="W1379" s="158"/>
      <c r="X1379" s="158"/>
      <c r="Y1379" s="158"/>
      <c r="Z1379" s="158"/>
      <c r="AA1379" s="159"/>
      <c r="AB1379" s="242"/>
      <c r="AC1379" s="49"/>
      <c r="AD1379" s="49"/>
    </row>
    <row r="1380" spans="18:30" ht="45" customHeight="1" x14ac:dyDescent="0.25">
      <c r="R1380" s="158"/>
      <c r="S1380" s="158"/>
      <c r="T1380" s="158"/>
      <c r="U1380" s="158"/>
      <c r="V1380" s="158"/>
      <c r="W1380" s="158"/>
      <c r="X1380" s="158"/>
      <c r="Y1380" s="158"/>
      <c r="Z1380" s="158"/>
      <c r="AA1380" s="159"/>
      <c r="AB1380" s="242"/>
      <c r="AC1380" s="49"/>
      <c r="AD1380" s="49"/>
    </row>
    <row r="1381" spans="18:30" ht="45" customHeight="1" x14ac:dyDescent="0.25">
      <c r="R1381" s="158"/>
      <c r="S1381" s="158"/>
      <c r="T1381" s="158"/>
      <c r="U1381" s="158"/>
      <c r="V1381" s="158"/>
      <c r="W1381" s="158"/>
      <c r="X1381" s="158"/>
      <c r="Y1381" s="158"/>
      <c r="Z1381" s="158"/>
      <c r="AA1381" s="159"/>
      <c r="AB1381" s="242"/>
      <c r="AC1381" s="49"/>
      <c r="AD1381" s="49"/>
    </row>
    <row r="1382" spans="18:30" ht="45" customHeight="1" x14ac:dyDescent="0.25">
      <c r="R1382" s="158"/>
      <c r="S1382" s="158"/>
      <c r="T1382" s="158"/>
      <c r="U1382" s="158"/>
      <c r="V1382" s="158"/>
      <c r="W1382" s="158"/>
      <c r="X1382" s="158"/>
      <c r="Y1382" s="158"/>
      <c r="Z1382" s="158"/>
      <c r="AA1382" s="159"/>
      <c r="AB1382" s="242"/>
      <c r="AC1382" s="49"/>
      <c r="AD1382" s="49"/>
    </row>
    <row r="1383" spans="18:30" ht="45" customHeight="1" x14ac:dyDescent="0.25">
      <c r="R1383" s="158"/>
      <c r="S1383" s="158"/>
      <c r="T1383" s="158"/>
      <c r="U1383" s="158"/>
      <c r="V1383" s="158"/>
      <c r="W1383" s="158"/>
      <c r="X1383" s="158"/>
      <c r="Y1383" s="158"/>
      <c r="Z1383" s="158"/>
      <c r="AA1383" s="159"/>
      <c r="AB1383" s="242"/>
      <c r="AC1383" s="49"/>
      <c r="AD1383" s="49"/>
    </row>
    <row r="1384" spans="18:30" ht="45" customHeight="1" x14ac:dyDescent="0.25">
      <c r="R1384" s="158"/>
      <c r="S1384" s="158"/>
      <c r="T1384" s="158"/>
      <c r="U1384" s="158"/>
      <c r="V1384" s="158"/>
      <c r="W1384" s="158"/>
      <c r="X1384" s="158"/>
      <c r="Y1384" s="158"/>
      <c r="Z1384" s="158"/>
      <c r="AA1384" s="159"/>
      <c r="AB1384" s="242"/>
      <c r="AC1384" s="49"/>
      <c r="AD1384" s="49"/>
    </row>
    <row r="1385" spans="18:30" ht="45" customHeight="1" x14ac:dyDescent="0.25">
      <c r="R1385" s="158"/>
      <c r="S1385" s="158"/>
      <c r="T1385" s="158"/>
      <c r="U1385" s="158"/>
      <c r="V1385" s="158"/>
      <c r="W1385" s="158"/>
      <c r="X1385" s="158"/>
      <c r="Y1385" s="158"/>
      <c r="Z1385" s="158"/>
      <c r="AA1385" s="159"/>
      <c r="AB1385" s="242"/>
      <c r="AC1385" s="49"/>
      <c r="AD1385" s="49"/>
    </row>
    <row r="1386" spans="18:30" ht="45" customHeight="1" x14ac:dyDescent="0.25">
      <c r="R1386" s="158"/>
      <c r="S1386" s="158"/>
      <c r="T1386" s="158"/>
      <c r="U1386" s="158"/>
      <c r="V1386" s="158"/>
      <c r="W1386" s="158"/>
      <c r="X1386" s="158"/>
      <c r="Y1386" s="158"/>
      <c r="Z1386" s="158"/>
      <c r="AA1386" s="159"/>
      <c r="AB1386" s="242"/>
      <c r="AC1386" s="49"/>
      <c r="AD1386" s="49"/>
    </row>
    <row r="1387" spans="18:30" ht="45" customHeight="1" x14ac:dyDescent="0.25">
      <c r="R1387" s="158"/>
      <c r="S1387" s="158"/>
      <c r="T1387" s="158"/>
      <c r="U1387" s="158"/>
      <c r="V1387" s="158"/>
      <c r="W1387" s="158"/>
      <c r="X1387" s="158"/>
      <c r="Y1387" s="158"/>
      <c r="Z1387" s="158"/>
      <c r="AA1387" s="159"/>
      <c r="AB1387" s="242"/>
      <c r="AC1387" s="49"/>
      <c r="AD1387" s="49"/>
    </row>
    <row r="1388" spans="18:30" ht="45" customHeight="1" x14ac:dyDescent="0.25">
      <c r="R1388" s="158"/>
      <c r="S1388" s="158"/>
      <c r="T1388" s="158"/>
      <c r="U1388" s="158"/>
      <c r="V1388" s="158"/>
      <c r="W1388" s="158"/>
      <c r="X1388" s="158"/>
      <c r="Y1388" s="158"/>
      <c r="Z1388" s="158"/>
      <c r="AA1388" s="159"/>
      <c r="AB1388" s="242"/>
      <c r="AC1388" s="49"/>
      <c r="AD1388" s="49"/>
    </row>
    <row r="1389" spans="18:30" ht="45" customHeight="1" x14ac:dyDescent="0.25">
      <c r="R1389" s="158"/>
      <c r="S1389" s="158"/>
      <c r="T1389" s="158"/>
      <c r="U1389" s="158"/>
      <c r="V1389" s="158"/>
      <c r="W1389" s="158"/>
      <c r="X1389" s="158"/>
      <c r="Y1389" s="158"/>
      <c r="Z1389" s="158"/>
      <c r="AA1389" s="159"/>
      <c r="AB1389" s="242"/>
      <c r="AC1389" s="49"/>
      <c r="AD1389" s="49"/>
    </row>
    <row r="1390" spans="18:30" ht="45" customHeight="1" x14ac:dyDescent="0.25">
      <c r="R1390" s="158"/>
      <c r="S1390" s="158"/>
      <c r="T1390" s="158"/>
      <c r="U1390" s="158"/>
      <c r="V1390" s="158"/>
      <c r="W1390" s="158"/>
      <c r="X1390" s="158"/>
      <c r="Y1390" s="158"/>
      <c r="Z1390" s="158"/>
      <c r="AA1390" s="159"/>
      <c r="AB1390" s="242"/>
      <c r="AC1390" s="49"/>
      <c r="AD1390" s="49"/>
    </row>
    <row r="1391" spans="18:30" ht="45" customHeight="1" x14ac:dyDescent="0.25">
      <c r="R1391" s="158"/>
      <c r="S1391" s="158"/>
      <c r="T1391" s="158"/>
      <c r="U1391" s="158"/>
      <c r="V1391" s="158"/>
      <c r="W1391" s="158"/>
      <c r="X1391" s="158"/>
      <c r="Y1391" s="158"/>
      <c r="Z1391" s="158"/>
      <c r="AA1391" s="159"/>
      <c r="AB1391" s="242"/>
      <c r="AC1391" s="49"/>
      <c r="AD1391" s="49"/>
    </row>
    <row r="1392" spans="18:30" ht="45" customHeight="1" x14ac:dyDescent="0.25">
      <c r="R1392" s="158"/>
      <c r="S1392" s="158"/>
      <c r="T1392" s="158"/>
      <c r="U1392" s="158"/>
      <c r="V1392" s="158"/>
      <c r="W1392" s="158"/>
      <c r="X1392" s="158"/>
      <c r="Y1392" s="158"/>
      <c r="Z1392" s="158"/>
      <c r="AA1392" s="159"/>
      <c r="AB1392" s="242"/>
      <c r="AC1392" s="49"/>
      <c r="AD1392" s="49"/>
    </row>
    <row r="1393" spans="18:30" ht="45" customHeight="1" x14ac:dyDescent="0.25">
      <c r="R1393" s="158"/>
      <c r="S1393" s="158"/>
      <c r="T1393" s="158"/>
      <c r="U1393" s="158"/>
      <c r="V1393" s="158"/>
      <c r="W1393" s="158"/>
      <c r="X1393" s="158"/>
      <c r="Y1393" s="158"/>
      <c r="Z1393" s="158"/>
      <c r="AA1393" s="159"/>
      <c r="AB1393" s="242"/>
      <c r="AC1393" s="49"/>
      <c r="AD1393" s="49"/>
    </row>
    <row r="1394" spans="18:30" ht="45" customHeight="1" x14ac:dyDescent="0.25">
      <c r="R1394" s="158"/>
      <c r="S1394" s="158"/>
      <c r="T1394" s="158"/>
      <c r="U1394" s="158"/>
      <c r="V1394" s="158"/>
      <c r="W1394" s="158"/>
      <c r="X1394" s="158"/>
      <c r="Y1394" s="158"/>
      <c r="Z1394" s="158"/>
      <c r="AA1394" s="159"/>
      <c r="AB1394" s="242"/>
      <c r="AC1394" s="49"/>
      <c r="AD1394" s="49"/>
    </row>
    <row r="1395" spans="18:30" ht="45" customHeight="1" x14ac:dyDescent="0.25">
      <c r="R1395" s="158"/>
      <c r="S1395" s="158"/>
      <c r="T1395" s="158"/>
      <c r="U1395" s="158"/>
      <c r="V1395" s="158"/>
      <c r="W1395" s="158"/>
      <c r="X1395" s="158"/>
      <c r="Y1395" s="158"/>
      <c r="Z1395" s="158"/>
      <c r="AA1395" s="159"/>
      <c r="AB1395" s="242"/>
      <c r="AC1395" s="49"/>
      <c r="AD1395" s="49"/>
    </row>
    <row r="1396" spans="18:30" ht="45" customHeight="1" x14ac:dyDescent="0.25">
      <c r="R1396" s="158"/>
      <c r="S1396" s="158"/>
      <c r="T1396" s="158"/>
      <c r="U1396" s="158"/>
      <c r="V1396" s="158"/>
      <c r="W1396" s="158"/>
      <c r="X1396" s="158"/>
      <c r="Y1396" s="158"/>
      <c r="Z1396" s="158"/>
      <c r="AA1396" s="159"/>
      <c r="AB1396" s="242"/>
      <c r="AC1396" s="49"/>
      <c r="AD1396" s="49"/>
    </row>
    <row r="1397" spans="18:30" ht="45" customHeight="1" x14ac:dyDescent="0.25">
      <c r="R1397" s="158"/>
      <c r="S1397" s="158"/>
      <c r="T1397" s="158"/>
      <c r="U1397" s="158"/>
      <c r="V1397" s="158"/>
      <c r="W1397" s="158"/>
      <c r="X1397" s="158"/>
      <c r="Y1397" s="158"/>
      <c r="Z1397" s="158"/>
      <c r="AA1397" s="159"/>
      <c r="AB1397" s="242"/>
      <c r="AC1397" s="49"/>
      <c r="AD1397" s="49"/>
    </row>
    <row r="1398" spans="18:30" ht="45" customHeight="1" x14ac:dyDescent="0.25">
      <c r="R1398" s="158"/>
      <c r="S1398" s="158"/>
      <c r="T1398" s="158"/>
      <c r="U1398" s="158"/>
      <c r="V1398" s="158"/>
      <c r="W1398" s="158"/>
      <c r="X1398" s="158"/>
      <c r="Y1398" s="158"/>
      <c r="Z1398" s="158"/>
      <c r="AA1398" s="159"/>
      <c r="AB1398" s="242"/>
      <c r="AC1398" s="49"/>
      <c r="AD1398" s="49"/>
    </row>
    <row r="1399" spans="18:30" ht="45" customHeight="1" x14ac:dyDescent="0.25">
      <c r="R1399" s="158"/>
      <c r="S1399" s="158"/>
      <c r="T1399" s="158"/>
      <c r="U1399" s="158"/>
      <c r="V1399" s="158"/>
      <c r="W1399" s="158"/>
      <c r="X1399" s="158"/>
      <c r="Y1399" s="158"/>
      <c r="Z1399" s="158"/>
      <c r="AA1399" s="159"/>
      <c r="AB1399" s="242"/>
      <c r="AC1399" s="49"/>
      <c r="AD1399" s="49"/>
    </row>
    <row r="1400" spans="18:30" ht="45" customHeight="1" x14ac:dyDescent="0.25">
      <c r="R1400" s="158"/>
      <c r="S1400" s="158"/>
      <c r="T1400" s="158"/>
      <c r="U1400" s="158"/>
      <c r="V1400" s="158"/>
      <c r="W1400" s="158"/>
      <c r="X1400" s="158"/>
      <c r="Y1400" s="158"/>
      <c r="Z1400" s="158"/>
      <c r="AA1400" s="159"/>
      <c r="AB1400" s="242"/>
      <c r="AC1400" s="49"/>
      <c r="AD1400" s="49"/>
    </row>
    <row r="1401" spans="18:30" ht="45" customHeight="1" x14ac:dyDescent="0.25">
      <c r="R1401" s="158"/>
      <c r="S1401" s="158"/>
      <c r="T1401" s="158"/>
      <c r="U1401" s="158"/>
      <c r="V1401" s="158"/>
      <c r="W1401" s="158"/>
      <c r="X1401" s="158"/>
      <c r="Y1401" s="158"/>
      <c r="Z1401" s="158"/>
      <c r="AA1401" s="159"/>
      <c r="AB1401" s="242"/>
      <c r="AC1401" s="49"/>
      <c r="AD1401" s="49"/>
    </row>
    <row r="1402" spans="18:30" ht="45" customHeight="1" x14ac:dyDescent="0.25">
      <c r="R1402" s="158"/>
      <c r="S1402" s="158"/>
      <c r="T1402" s="158"/>
      <c r="U1402" s="158"/>
      <c r="V1402" s="158"/>
      <c r="W1402" s="158"/>
      <c r="X1402" s="158"/>
      <c r="Y1402" s="158"/>
      <c r="Z1402" s="158"/>
      <c r="AA1402" s="159"/>
      <c r="AB1402" s="242"/>
      <c r="AC1402" s="49"/>
      <c r="AD1402" s="49"/>
    </row>
    <row r="1403" spans="18:30" ht="45" customHeight="1" x14ac:dyDescent="0.25">
      <c r="R1403" s="158"/>
      <c r="S1403" s="158"/>
      <c r="T1403" s="158"/>
      <c r="U1403" s="158"/>
      <c r="V1403" s="158"/>
      <c r="W1403" s="158"/>
      <c r="X1403" s="158"/>
      <c r="Y1403" s="158"/>
      <c r="Z1403" s="158"/>
      <c r="AA1403" s="159"/>
      <c r="AB1403" s="242"/>
      <c r="AC1403" s="49"/>
      <c r="AD1403" s="49"/>
    </row>
    <row r="1404" spans="18:30" ht="45" customHeight="1" x14ac:dyDescent="0.25">
      <c r="R1404" s="158"/>
      <c r="S1404" s="158"/>
      <c r="T1404" s="158"/>
      <c r="U1404" s="158"/>
      <c r="V1404" s="158"/>
      <c r="W1404" s="158"/>
      <c r="X1404" s="158"/>
      <c r="Y1404" s="158"/>
      <c r="Z1404" s="158"/>
      <c r="AA1404" s="159"/>
      <c r="AB1404" s="242"/>
      <c r="AC1404" s="49"/>
      <c r="AD1404" s="49"/>
    </row>
    <row r="1405" spans="18:30" ht="45" customHeight="1" x14ac:dyDescent="0.25">
      <c r="R1405" s="158"/>
      <c r="S1405" s="158"/>
      <c r="T1405" s="158"/>
      <c r="U1405" s="158"/>
      <c r="V1405" s="158"/>
      <c r="W1405" s="158"/>
      <c r="X1405" s="158"/>
      <c r="Y1405" s="158"/>
      <c r="Z1405" s="158"/>
      <c r="AA1405" s="159"/>
      <c r="AB1405" s="242"/>
      <c r="AC1405" s="49"/>
      <c r="AD1405" s="49"/>
    </row>
    <row r="1406" spans="18:30" ht="45" customHeight="1" x14ac:dyDescent="0.25">
      <c r="R1406" s="158"/>
      <c r="S1406" s="158"/>
      <c r="T1406" s="158"/>
      <c r="U1406" s="158"/>
      <c r="V1406" s="158"/>
      <c r="W1406" s="158"/>
      <c r="X1406" s="158"/>
      <c r="Y1406" s="158"/>
      <c r="Z1406" s="158"/>
      <c r="AA1406" s="159"/>
      <c r="AB1406" s="242"/>
      <c r="AC1406" s="49"/>
      <c r="AD1406" s="49"/>
    </row>
    <row r="1407" spans="18:30" ht="45" customHeight="1" x14ac:dyDescent="0.25">
      <c r="R1407" s="158"/>
      <c r="S1407" s="158"/>
      <c r="T1407" s="158"/>
      <c r="U1407" s="158"/>
      <c r="V1407" s="158"/>
      <c r="W1407" s="158"/>
      <c r="X1407" s="158"/>
      <c r="Y1407" s="158"/>
      <c r="Z1407" s="158"/>
      <c r="AA1407" s="159"/>
      <c r="AB1407" s="242"/>
      <c r="AC1407" s="49"/>
      <c r="AD1407" s="49"/>
    </row>
    <row r="1408" spans="18:30" ht="45" customHeight="1" x14ac:dyDescent="0.25">
      <c r="R1408" s="158"/>
      <c r="S1408" s="158"/>
      <c r="T1408" s="158"/>
      <c r="U1408" s="158"/>
      <c r="V1408" s="158"/>
      <c r="W1408" s="158"/>
      <c r="X1408" s="158"/>
      <c r="Y1408" s="158"/>
      <c r="Z1408" s="158"/>
      <c r="AA1408" s="159"/>
      <c r="AB1408" s="242"/>
      <c r="AC1408" s="49"/>
      <c r="AD1408" s="49"/>
    </row>
    <row r="1409" spans="18:30" ht="45" customHeight="1" x14ac:dyDescent="0.25">
      <c r="R1409" s="158"/>
      <c r="S1409" s="158"/>
      <c r="T1409" s="158"/>
      <c r="U1409" s="158"/>
      <c r="V1409" s="158"/>
      <c r="W1409" s="158"/>
      <c r="X1409" s="158"/>
      <c r="Y1409" s="158"/>
      <c r="Z1409" s="158"/>
      <c r="AA1409" s="159"/>
      <c r="AB1409" s="242"/>
      <c r="AC1409" s="49"/>
      <c r="AD1409" s="49"/>
    </row>
    <row r="1410" spans="18:30" ht="45" customHeight="1" x14ac:dyDescent="0.25">
      <c r="R1410" s="158"/>
      <c r="S1410" s="158"/>
      <c r="T1410" s="158"/>
      <c r="U1410" s="158"/>
      <c r="V1410" s="158"/>
      <c r="W1410" s="158"/>
      <c r="X1410" s="158"/>
      <c r="Y1410" s="158"/>
      <c r="Z1410" s="158"/>
      <c r="AA1410" s="159"/>
      <c r="AB1410" s="242"/>
      <c r="AC1410" s="49"/>
      <c r="AD1410" s="49"/>
    </row>
    <row r="1411" spans="18:30" ht="45" customHeight="1" x14ac:dyDescent="0.25">
      <c r="R1411" s="158"/>
      <c r="S1411" s="158"/>
      <c r="T1411" s="158"/>
      <c r="U1411" s="158"/>
      <c r="V1411" s="158"/>
      <c r="W1411" s="158"/>
      <c r="X1411" s="158"/>
      <c r="Y1411" s="158"/>
      <c r="Z1411" s="158"/>
      <c r="AA1411" s="159"/>
      <c r="AB1411" s="242"/>
      <c r="AC1411" s="49"/>
      <c r="AD1411" s="49"/>
    </row>
    <row r="1412" spans="18:30" ht="45" customHeight="1" x14ac:dyDescent="0.25">
      <c r="R1412" s="158"/>
      <c r="S1412" s="158"/>
      <c r="T1412" s="158"/>
      <c r="U1412" s="158"/>
      <c r="V1412" s="158"/>
      <c r="W1412" s="158"/>
      <c r="X1412" s="158"/>
      <c r="Y1412" s="158"/>
      <c r="Z1412" s="158"/>
      <c r="AA1412" s="159"/>
      <c r="AB1412" s="242"/>
      <c r="AC1412" s="49"/>
      <c r="AD1412" s="49"/>
    </row>
    <row r="1413" spans="18:30" ht="45" customHeight="1" x14ac:dyDescent="0.25">
      <c r="R1413" s="158"/>
      <c r="S1413" s="158"/>
      <c r="T1413" s="158"/>
      <c r="U1413" s="158"/>
      <c r="V1413" s="158"/>
      <c r="W1413" s="158"/>
      <c r="X1413" s="158"/>
      <c r="Y1413" s="158"/>
      <c r="Z1413" s="158"/>
      <c r="AA1413" s="159"/>
      <c r="AB1413" s="242"/>
      <c r="AC1413" s="49"/>
      <c r="AD1413" s="49"/>
    </row>
    <row r="1414" spans="18:30" ht="45" customHeight="1" x14ac:dyDescent="0.25">
      <c r="R1414" s="158"/>
      <c r="S1414" s="158"/>
      <c r="T1414" s="158"/>
      <c r="U1414" s="158"/>
      <c r="V1414" s="158"/>
      <c r="W1414" s="158"/>
      <c r="X1414" s="158"/>
      <c r="Y1414" s="158"/>
      <c r="Z1414" s="158"/>
      <c r="AA1414" s="159"/>
      <c r="AB1414" s="242"/>
      <c r="AC1414" s="49"/>
      <c r="AD1414" s="49"/>
    </row>
    <row r="1415" spans="18:30" ht="45" customHeight="1" x14ac:dyDescent="0.25">
      <c r="R1415" s="158"/>
      <c r="S1415" s="158"/>
      <c r="T1415" s="158"/>
      <c r="U1415" s="158"/>
      <c r="V1415" s="158"/>
      <c r="W1415" s="158"/>
      <c r="X1415" s="158"/>
      <c r="Y1415" s="158"/>
      <c r="Z1415" s="158"/>
      <c r="AA1415" s="159"/>
      <c r="AB1415" s="242"/>
      <c r="AC1415" s="49"/>
      <c r="AD1415" s="49"/>
    </row>
    <row r="1416" spans="18:30" ht="45" customHeight="1" x14ac:dyDescent="0.25">
      <c r="R1416" s="158"/>
      <c r="S1416" s="158"/>
      <c r="T1416" s="158"/>
      <c r="U1416" s="158"/>
      <c r="V1416" s="158"/>
      <c r="W1416" s="158"/>
      <c r="X1416" s="158"/>
      <c r="Y1416" s="158"/>
      <c r="Z1416" s="158"/>
      <c r="AA1416" s="159"/>
      <c r="AB1416" s="242"/>
      <c r="AC1416" s="49"/>
      <c r="AD1416" s="49"/>
    </row>
    <row r="1417" spans="18:30" ht="45" customHeight="1" x14ac:dyDescent="0.25">
      <c r="R1417" s="158"/>
      <c r="S1417" s="158"/>
      <c r="T1417" s="158"/>
      <c r="U1417" s="158"/>
      <c r="V1417" s="158"/>
      <c r="W1417" s="158"/>
      <c r="X1417" s="158"/>
      <c r="Y1417" s="158"/>
      <c r="Z1417" s="158"/>
      <c r="AA1417" s="159"/>
      <c r="AB1417" s="242"/>
      <c r="AC1417" s="49"/>
      <c r="AD1417" s="49"/>
    </row>
    <row r="1418" spans="18:30" ht="45" customHeight="1" x14ac:dyDescent="0.25">
      <c r="R1418" s="158"/>
      <c r="S1418" s="158"/>
      <c r="T1418" s="158"/>
      <c r="U1418" s="158"/>
      <c r="V1418" s="158"/>
      <c r="W1418" s="158"/>
      <c r="X1418" s="158"/>
      <c r="Y1418" s="158"/>
      <c r="Z1418" s="158"/>
      <c r="AA1418" s="159"/>
      <c r="AB1418" s="242"/>
      <c r="AC1418" s="49"/>
      <c r="AD1418" s="49"/>
    </row>
    <row r="1419" spans="18:30" ht="45" customHeight="1" x14ac:dyDescent="0.25">
      <c r="R1419" s="158"/>
      <c r="S1419" s="158"/>
      <c r="T1419" s="158"/>
      <c r="U1419" s="158"/>
      <c r="V1419" s="158"/>
      <c r="W1419" s="158"/>
      <c r="X1419" s="158"/>
      <c r="Y1419" s="158"/>
      <c r="Z1419" s="158"/>
      <c r="AA1419" s="159"/>
      <c r="AB1419" s="242"/>
      <c r="AC1419" s="49"/>
      <c r="AD1419" s="49"/>
    </row>
    <row r="1420" spans="18:30" ht="45" customHeight="1" x14ac:dyDescent="0.25">
      <c r="R1420" s="158"/>
      <c r="S1420" s="158"/>
      <c r="T1420" s="158"/>
      <c r="U1420" s="158"/>
      <c r="V1420" s="158"/>
      <c r="W1420" s="158"/>
      <c r="X1420" s="158"/>
      <c r="Y1420" s="158"/>
      <c r="Z1420" s="158"/>
      <c r="AA1420" s="159"/>
      <c r="AB1420" s="242"/>
      <c r="AC1420" s="49"/>
      <c r="AD1420" s="49"/>
    </row>
    <row r="1421" spans="18:30" ht="45" customHeight="1" x14ac:dyDescent="0.25">
      <c r="R1421" s="158"/>
      <c r="S1421" s="158"/>
      <c r="T1421" s="158"/>
      <c r="U1421" s="158"/>
      <c r="V1421" s="158"/>
      <c r="W1421" s="158"/>
      <c r="X1421" s="158"/>
      <c r="Y1421" s="158"/>
      <c r="Z1421" s="158"/>
      <c r="AA1421" s="159"/>
      <c r="AB1421" s="242"/>
      <c r="AC1421" s="49"/>
      <c r="AD1421" s="49"/>
    </row>
    <row r="1422" spans="18:30" ht="45" customHeight="1" x14ac:dyDescent="0.25">
      <c r="R1422" s="158"/>
      <c r="S1422" s="158"/>
      <c r="T1422" s="158"/>
      <c r="U1422" s="158"/>
      <c r="V1422" s="158"/>
      <c r="W1422" s="158"/>
      <c r="X1422" s="158"/>
      <c r="Y1422" s="158"/>
      <c r="Z1422" s="158"/>
      <c r="AA1422" s="159"/>
      <c r="AB1422" s="242"/>
      <c r="AC1422" s="49"/>
      <c r="AD1422" s="49"/>
    </row>
    <row r="1423" spans="18:30" ht="45" customHeight="1" x14ac:dyDescent="0.25">
      <c r="R1423" s="158"/>
      <c r="S1423" s="158"/>
      <c r="T1423" s="158"/>
      <c r="U1423" s="158"/>
      <c r="V1423" s="158"/>
      <c r="W1423" s="158"/>
      <c r="X1423" s="158"/>
      <c r="Y1423" s="158"/>
      <c r="Z1423" s="158"/>
      <c r="AA1423" s="159"/>
      <c r="AB1423" s="242"/>
      <c r="AC1423" s="49"/>
      <c r="AD1423" s="49"/>
    </row>
    <row r="1424" spans="18:30" ht="45" customHeight="1" x14ac:dyDescent="0.25">
      <c r="R1424" s="158"/>
      <c r="S1424" s="158"/>
      <c r="T1424" s="158"/>
      <c r="U1424" s="158"/>
      <c r="V1424" s="158"/>
      <c r="W1424" s="158"/>
      <c r="X1424" s="158"/>
      <c r="Y1424" s="158"/>
      <c r="Z1424" s="158"/>
      <c r="AA1424" s="159"/>
      <c r="AB1424" s="242"/>
      <c r="AC1424" s="49"/>
      <c r="AD1424" s="49"/>
    </row>
    <row r="1425" spans="18:30" ht="45" customHeight="1" x14ac:dyDescent="0.25">
      <c r="R1425" s="158"/>
      <c r="S1425" s="158"/>
      <c r="T1425" s="158"/>
      <c r="U1425" s="158"/>
      <c r="V1425" s="158"/>
      <c r="W1425" s="158"/>
      <c r="X1425" s="158"/>
      <c r="Y1425" s="158"/>
      <c r="Z1425" s="158"/>
      <c r="AA1425" s="159"/>
      <c r="AB1425" s="242"/>
      <c r="AC1425" s="49"/>
      <c r="AD1425" s="49"/>
    </row>
    <row r="1426" spans="18:30" ht="45" customHeight="1" x14ac:dyDescent="0.25">
      <c r="R1426" s="158"/>
      <c r="S1426" s="158"/>
      <c r="T1426" s="158"/>
      <c r="U1426" s="158"/>
      <c r="V1426" s="158"/>
      <c r="W1426" s="158"/>
      <c r="X1426" s="158"/>
      <c r="Y1426" s="158"/>
      <c r="Z1426" s="158"/>
      <c r="AA1426" s="159"/>
      <c r="AB1426" s="242"/>
      <c r="AC1426" s="49"/>
      <c r="AD1426" s="49"/>
    </row>
    <row r="1427" spans="18:30" ht="45" customHeight="1" x14ac:dyDescent="0.25">
      <c r="R1427" s="158"/>
      <c r="S1427" s="158"/>
      <c r="T1427" s="158"/>
      <c r="U1427" s="158"/>
      <c r="V1427" s="158"/>
      <c r="W1427" s="158"/>
      <c r="X1427" s="158"/>
      <c r="Y1427" s="158"/>
      <c r="Z1427" s="158"/>
      <c r="AA1427" s="159"/>
      <c r="AB1427" s="242"/>
      <c r="AC1427" s="49"/>
      <c r="AD1427" s="49"/>
    </row>
    <row r="1428" spans="18:30" ht="45" customHeight="1" x14ac:dyDescent="0.25">
      <c r="R1428" s="158"/>
      <c r="S1428" s="158"/>
      <c r="T1428" s="158"/>
      <c r="U1428" s="158"/>
      <c r="V1428" s="158"/>
      <c r="W1428" s="158"/>
      <c r="X1428" s="158"/>
      <c r="Y1428" s="158"/>
      <c r="Z1428" s="158"/>
      <c r="AA1428" s="159"/>
      <c r="AB1428" s="242"/>
      <c r="AC1428" s="49"/>
      <c r="AD1428" s="49"/>
    </row>
    <row r="1429" spans="18:30" ht="45" customHeight="1" x14ac:dyDescent="0.25">
      <c r="R1429" s="158"/>
      <c r="S1429" s="158"/>
      <c r="T1429" s="158"/>
      <c r="U1429" s="158"/>
      <c r="V1429" s="158"/>
      <c r="W1429" s="158"/>
      <c r="X1429" s="158"/>
      <c r="Y1429" s="158"/>
      <c r="Z1429" s="158"/>
      <c r="AA1429" s="159"/>
      <c r="AB1429" s="242"/>
      <c r="AC1429" s="49"/>
      <c r="AD1429" s="49"/>
    </row>
    <row r="1430" spans="18:30" ht="45" customHeight="1" x14ac:dyDescent="0.25">
      <c r="R1430" s="158"/>
      <c r="S1430" s="158"/>
      <c r="T1430" s="158"/>
      <c r="U1430" s="158"/>
      <c r="V1430" s="158"/>
      <c r="W1430" s="158"/>
      <c r="X1430" s="158"/>
      <c r="Y1430" s="158"/>
      <c r="Z1430" s="158"/>
      <c r="AA1430" s="159"/>
      <c r="AB1430" s="242"/>
      <c r="AC1430" s="49"/>
      <c r="AD1430" s="49"/>
    </row>
    <row r="1431" spans="18:30" ht="45" customHeight="1" x14ac:dyDescent="0.25">
      <c r="R1431" s="158"/>
      <c r="S1431" s="158"/>
      <c r="T1431" s="158"/>
      <c r="U1431" s="158"/>
      <c r="V1431" s="158"/>
      <c r="W1431" s="158"/>
      <c r="X1431" s="158"/>
      <c r="Y1431" s="158"/>
      <c r="Z1431" s="158"/>
      <c r="AA1431" s="159"/>
      <c r="AB1431" s="242"/>
      <c r="AC1431" s="49"/>
      <c r="AD1431" s="49"/>
    </row>
    <row r="1432" spans="18:30" ht="45" customHeight="1" x14ac:dyDescent="0.25">
      <c r="R1432" s="158"/>
      <c r="S1432" s="158"/>
      <c r="T1432" s="158"/>
      <c r="U1432" s="158"/>
      <c r="V1432" s="158"/>
      <c r="W1432" s="158"/>
      <c r="X1432" s="158"/>
      <c r="Y1432" s="158"/>
      <c r="Z1432" s="158"/>
      <c r="AA1432" s="159"/>
      <c r="AB1432" s="242"/>
      <c r="AC1432" s="49"/>
      <c r="AD1432" s="49"/>
    </row>
    <row r="1433" spans="18:30" ht="45" customHeight="1" x14ac:dyDescent="0.25">
      <c r="R1433" s="158"/>
      <c r="S1433" s="158"/>
      <c r="T1433" s="158"/>
      <c r="U1433" s="158"/>
      <c r="V1433" s="158"/>
      <c r="W1433" s="158"/>
      <c r="X1433" s="158"/>
      <c r="Y1433" s="158"/>
      <c r="Z1433" s="158"/>
      <c r="AA1433" s="159"/>
      <c r="AB1433" s="242"/>
      <c r="AC1433" s="49"/>
      <c r="AD1433" s="49"/>
    </row>
    <row r="1434" spans="18:30" ht="45" customHeight="1" x14ac:dyDescent="0.25">
      <c r="R1434" s="158"/>
      <c r="S1434" s="158"/>
      <c r="T1434" s="158"/>
      <c r="U1434" s="158"/>
      <c r="V1434" s="158"/>
      <c r="W1434" s="158"/>
      <c r="X1434" s="158"/>
      <c r="Y1434" s="158"/>
      <c r="Z1434" s="158"/>
      <c r="AA1434" s="159"/>
      <c r="AB1434" s="242"/>
      <c r="AC1434" s="49"/>
      <c r="AD1434" s="49"/>
    </row>
    <row r="1435" spans="18:30" ht="45" customHeight="1" x14ac:dyDescent="0.25">
      <c r="R1435" s="158"/>
      <c r="S1435" s="158"/>
      <c r="T1435" s="158"/>
      <c r="U1435" s="158"/>
      <c r="V1435" s="158"/>
      <c r="W1435" s="158"/>
      <c r="X1435" s="158"/>
      <c r="Y1435" s="158"/>
      <c r="Z1435" s="158"/>
      <c r="AA1435" s="159"/>
      <c r="AB1435" s="242"/>
      <c r="AC1435" s="49"/>
      <c r="AD1435" s="49"/>
    </row>
    <row r="1436" spans="18:30" ht="45" customHeight="1" x14ac:dyDescent="0.25">
      <c r="R1436" s="158"/>
      <c r="S1436" s="158"/>
      <c r="T1436" s="158"/>
      <c r="U1436" s="158"/>
      <c r="V1436" s="158"/>
      <c r="W1436" s="158"/>
      <c r="X1436" s="158"/>
      <c r="Y1436" s="158"/>
      <c r="Z1436" s="158"/>
      <c r="AA1436" s="159"/>
      <c r="AB1436" s="242"/>
      <c r="AC1436" s="49"/>
      <c r="AD1436" s="49"/>
    </row>
    <row r="1437" spans="18:30" ht="45" customHeight="1" x14ac:dyDescent="0.25">
      <c r="R1437" s="158"/>
      <c r="S1437" s="158"/>
      <c r="T1437" s="158"/>
      <c r="U1437" s="158"/>
      <c r="V1437" s="158"/>
      <c r="W1437" s="158"/>
      <c r="X1437" s="158"/>
      <c r="Y1437" s="158"/>
      <c r="Z1437" s="158"/>
      <c r="AA1437" s="159"/>
      <c r="AB1437" s="242"/>
      <c r="AC1437" s="49"/>
      <c r="AD1437" s="49"/>
    </row>
    <row r="1438" spans="18:30" ht="45" customHeight="1" x14ac:dyDescent="0.25">
      <c r="R1438" s="158"/>
      <c r="S1438" s="158"/>
      <c r="T1438" s="158"/>
      <c r="U1438" s="158"/>
      <c r="V1438" s="158"/>
      <c r="W1438" s="158"/>
      <c r="X1438" s="158"/>
      <c r="Y1438" s="158"/>
      <c r="Z1438" s="158"/>
      <c r="AA1438" s="159"/>
      <c r="AB1438" s="242"/>
      <c r="AC1438" s="49"/>
      <c r="AD1438" s="49"/>
    </row>
    <row r="1439" spans="18:30" ht="45" customHeight="1" x14ac:dyDescent="0.25">
      <c r="R1439" s="158"/>
      <c r="S1439" s="158"/>
      <c r="T1439" s="158"/>
      <c r="U1439" s="158"/>
      <c r="V1439" s="158"/>
      <c r="W1439" s="158"/>
      <c r="X1439" s="158"/>
      <c r="Y1439" s="158"/>
      <c r="Z1439" s="158"/>
      <c r="AA1439" s="159"/>
      <c r="AB1439" s="242"/>
      <c r="AC1439" s="49"/>
      <c r="AD1439" s="49"/>
    </row>
    <row r="1440" spans="18:30" ht="45" customHeight="1" x14ac:dyDescent="0.25">
      <c r="R1440" s="158"/>
      <c r="S1440" s="158"/>
      <c r="T1440" s="158"/>
      <c r="U1440" s="158"/>
      <c r="V1440" s="158"/>
      <c r="W1440" s="158"/>
      <c r="X1440" s="158"/>
      <c r="Y1440" s="158"/>
      <c r="Z1440" s="158"/>
      <c r="AA1440" s="159"/>
      <c r="AB1440" s="242"/>
      <c r="AC1440" s="49"/>
      <c r="AD1440" s="49"/>
    </row>
    <row r="1441" spans="18:30" ht="45" customHeight="1" x14ac:dyDescent="0.25">
      <c r="R1441" s="158"/>
      <c r="S1441" s="158"/>
      <c r="T1441" s="158"/>
      <c r="U1441" s="158"/>
      <c r="V1441" s="158"/>
      <c r="W1441" s="158"/>
      <c r="X1441" s="158"/>
      <c r="Y1441" s="158"/>
      <c r="Z1441" s="158"/>
      <c r="AA1441" s="159"/>
      <c r="AB1441" s="242"/>
      <c r="AC1441" s="49"/>
      <c r="AD1441" s="49"/>
    </row>
    <row r="1442" spans="18:30" ht="45" customHeight="1" x14ac:dyDescent="0.25">
      <c r="R1442" s="158"/>
      <c r="S1442" s="158"/>
      <c r="T1442" s="158"/>
      <c r="U1442" s="158"/>
      <c r="V1442" s="158"/>
      <c r="W1442" s="158"/>
      <c r="X1442" s="158"/>
      <c r="Y1442" s="158"/>
      <c r="Z1442" s="158"/>
      <c r="AA1442" s="159"/>
      <c r="AB1442" s="242"/>
      <c r="AC1442" s="49"/>
      <c r="AD1442" s="49"/>
    </row>
    <row r="1443" spans="18:30" ht="45" customHeight="1" x14ac:dyDescent="0.25">
      <c r="R1443" s="158"/>
      <c r="S1443" s="158"/>
      <c r="T1443" s="158"/>
      <c r="U1443" s="158"/>
      <c r="V1443" s="158"/>
      <c r="W1443" s="158"/>
      <c r="X1443" s="158"/>
      <c r="Y1443" s="158"/>
      <c r="Z1443" s="158"/>
      <c r="AA1443" s="159"/>
      <c r="AB1443" s="242"/>
      <c r="AC1443" s="49"/>
      <c r="AD1443" s="49"/>
    </row>
    <row r="1444" spans="18:30" ht="45" customHeight="1" x14ac:dyDescent="0.25">
      <c r="R1444" s="158"/>
      <c r="S1444" s="158"/>
      <c r="T1444" s="158"/>
      <c r="U1444" s="158"/>
      <c r="V1444" s="158"/>
      <c r="W1444" s="158"/>
      <c r="X1444" s="158"/>
      <c r="Y1444" s="158"/>
      <c r="Z1444" s="158"/>
      <c r="AA1444" s="159"/>
      <c r="AB1444" s="242"/>
      <c r="AC1444" s="49"/>
      <c r="AD1444" s="49"/>
    </row>
    <row r="1445" spans="18:30" ht="45" customHeight="1" x14ac:dyDescent="0.25">
      <c r="R1445" s="158"/>
      <c r="S1445" s="158"/>
      <c r="T1445" s="158"/>
      <c r="U1445" s="158"/>
      <c r="V1445" s="158"/>
      <c r="W1445" s="158"/>
      <c r="X1445" s="158"/>
      <c r="Y1445" s="158"/>
      <c r="Z1445" s="158"/>
      <c r="AA1445" s="159"/>
      <c r="AB1445" s="242"/>
      <c r="AC1445" s="49"/>
      <c r="AD1445" s="49"/>
    </row>
    <row r="1446" spans="18:30" ht="45" customHeight="1" x14ac:dyDescent="0.25">
      <c r="R1446" s="158"/>
      <c r="S1446" s="158"/>
      <c r="T1446" s="158"/>
      <c r="U1446" s="158"/>
      <c r="V1446" s="158"/>
      <c r="W1446" s="158"/>
      <c r="X1446" s="158"/>
      <c r="Y1446" s="158"/>
      <c r="Z1446" s="158"/>
      <c r="AA1446" s="159"/>
      <c r="AB1446" s="242"/>
      <c r="AC1446" s="49"/>
      <c r="AD1446" s="49"/>
    </row>
    <row r="1447" spans="18:30" ht="45" customHeight="1" x14ac:dyDescent="0.25">
      <c r="R1447" s="158"/>
      <c r="S1447" s="158"/>
      <c r="T1447" s="158"/>
      <c r="U1447" s="158"/>
      <c r="V1447" s="158"/>
      <c r="W1447" s="158"/>
      <c r="X1447" s="158"/>
      <c r="Y1447" s="158"/>
      <c r="Z1447" s="158"/>
      <c r="AA1447" s="159"/>
      <c r="AB1447" s="242"/>
      <c r="AC1447" s="49"/>
      <c r="AD1447" s="49"/>
    </row>
    <row r="1448" spans="18:30" ht="45" customHeight="1" x14ac:dyDescent="0.25">
      <c r="R1448" s="158"/>
      <c r="S1448" s="158"/>
      <c r="T1448" s="158"/>
      <c r="U1448" s="158"/>
      <c r="V1448" s="158"/>
      <c r="W1448" s="158"/>
      <c r="X1448" s="158"/>
      <c r="Y1448" s="158"/>
      <c r="Z1448" s="158"/>
      <c r="AA1448" s="159"/>
      <c r="AB1448" s="242"/>
      <c r="AC1448" s="49"/>
      <c r="AD1448" s="49"/>
    </row>
    <row r="1449" spans="18:30" ht="45" customHeight="1" x14ac:dyDescent="0.25">
      <c r="R1449" s="158"/>
      <c r="S1449" s="158"/>
      <c r="T1449" s="158"/>
      <c r="U1449" s="158"/>
      <c r="V1449" s="158"/>
      <c r="W1449" s="158"/>
      <c r="X1449" s="158"/>
      <c r="Y1449" s="158"/>
      <c r="Z1449" s="158"/>
      <c r="AA1449" s="159"/>
      <c r="AB1449" s="242"/>
      <c r="AC1449" s="49"/>
      <c r="AD1449" s="49"/>
    </row>
    <row r="1450" spans="18:30" ht="45" customHeight="1" x14ac:dyDescent="0.25">
      <c r="R1450" s="158"/>
      <c r="S1450" s="158"/>
      <c r="T1450" s="158"/>
      <c r="U1450" s="158"/>
      <c r="V1450" s="158"/>
      <c r="W1450" s="158"/>
      <c r="X1450" s="158"/>
      <c r="Y1450" s="158"/>
      <c r="Z1450" s="158"/>
      <c r="AA1450" s="159"/>
      <c r="AB1450" s="242"/>
      <c r="AC1450" s="49"/>
      <c r="AD1450" s="49"/>
    </row>
    <row r="1451" spans="18:30" ht="45" customHeight="1" x14ac:dyDescent="0.25">
      <c r="R1451" s="158"/>
      <c r="S1451" s="158"/>
      <c r="T1451" s="158"/>
      <c r="U1451" s="158"/>
      <c r="V1451" s="158"/>
      <c r="W1451" s="158"/>
      <c r="X1451" s="158"/>
      <c r="Y1451" s="158"/>
      <c r="Z1451" s="158"/>
      <c r="AA1451" s="159"/>
      <c r="AB1451" s="242"/>
      <c r="AC1451" s="49"/>
      <c r="AD1451" s="49"/>
    </row>
    <row r="1452" spans="18:30" ht="45" customHeight="1" x14ac:dyDescent="0.25">
      <c r="R1452" s="158"/>
      <c r="S1452" s="158"/>
      <c r="T1452" s="158"/>
      <c r="U1452" s="158"/>
      <c r="V1452" s="158"/>
      <c r="W1452" s="158"/>
      <c r="X1452" s="158"/>
      <c r="Y1452" s="158"/>
      <c r="Z1452" s="158"/>
      <c r="AA1452" s="159"/>
      <c r="AB1452" s="242"/>
      <c r="AC1452" s="49"/>
      <c r="AD1452" s="49"/>
    </row>
    <row r="1453" spans="18:30" ht="45" customHeight="1" x14ac:dyDescent="0.25">
      <c r="R1453" s="158"/>
      <c r="S1453" s="158"/>
      <c r="T1453" s="158"/>
      <c r="U1453" s="158"/>
      <c r="V1453" s="158"/>
      <c r="W1453" s="158"/>
      <c r="X1453" s="158"/>
      <c r="Y1453" s="158"/>
      <c r="Z1453" s="158"/>
      <c r="AA1453" s="159"/>
      <c r="AB1453" s="242"/>
      <c r="AC1453" s="49"/>
      <c r="AD1453" s="49"/>
    </row>
    <row r="1454" spans="18:30" ht="45" customHeight="1" x14ac:dyDescent="0.25">
      <c r="R1454" s="158"/>
      <c r="S1454" s="158"/>
      <c r="T1454" s="158"/>
      <c r="U1454" s="158"/>
      <c r="V1454" s="158"/>
      <c r="W1454" s="158"/>
      <c r="X1454" s="158"/>
      <c r="Y1454" s="158"/>
      <c r="Z1454" s="158"/>
      <c r="AA1454" s="159"/>
      <c r="AB1454" s="242"/>
      <c r="AC1454" s="49"/>
      <c r="AD1454" s="49"/>
    </row>
    <row r="1455" spans="18:30" ht="45" customHeight="1" x14ac:dyDescent="0.25">
      <c r="R1455" s="158"/>
      <c r="S1455" s="158"/>
      <c r="T1455" s="158"/>
      <c r="U1455" s="158"/>
      <c r="V1455" s="158"/>
      <c r="W1455" s="158"/>
      <c r="X1455" s="158"/>
      <c r="Y1455" s="158"/>
      <c r="Z1455" s="158"/>
      <c r="AA1455" s="159"/>
      <c r="AB1455" s="242"/>
      <c r="AC1455" s="49"/>
      <c r="AD1455" s="49"/>
    </row>
    <row r="1456" spans="18:30" ht="45" customHeight="1" x14ac:dyDescent="0.25">
      <c r="R1456" s="158"/>
      <c r="S1456" s="158"/>
      <c r="T1456" s="158"/>
      <c r="U1456" s="158"/>
      <c r="V1456" s="158"/>
      <c r="W1456" s="158"/>
      <c r="X1456" s="158"/>
      <c r="Y1456" s="158"/>
      <c r="Z1456" s="158"/>
      <c r="AA1456" s="159"/>
      <c r="AB1456" s="242"/>
      <c r="AC1456" s="49"/>
      <c r="AD1456" s="49"/>
    </row>
    <row r="1457" spans="18:30" ht="45" customHeight="1" x14ac:dyDescent="0.25">
      <c r="R1457" s="158"/>
      <c r="S1457" s="158"/>
      <c r="T1457" s="158"/>
      <c r="U1457" s="158"/>
      <c r="V1457" s="158"/>
      <c r="W1457" s="158"/>
      <c r="X1457" s="158"/>
      <c r="Y1457" s="158"/>
      <c r="Z1457" s="158"/>
      <c r="AA1457" s="159"/>
      <c r="AB1457" s="242"/>
      <c r="AC1457" s="49"/>
      <c r="AD1457" s="49"/>
    </row>
    <row r="1458" spans="18:30" ht="45" customHeight="1" x14ac:dyDescent="0.25">
      <c r="R1458" s="158"/>
      <c r="S1458" s="158"/>
      <c r="T1458" s="158"/>
      <c r="U1458" s="158"/>
      <c r="V1458" s="158"/>
      <c r="W1458" s="158"/>
      <c r="X1458" s="158"/>
      <c r="Y1458" s="158"/>
      <c r="Z1458" s="158"/>
      <c r="AA1458" s="159"/>
      <c r="AB1458" s="242"/>
      <c r="AC1458" s="49"/>
      <c r="AD1458" s="49"/>
    </row>
    <row r="1459" spans="18:30" ht="45" customHeight="1" x14ac:dyDescent="0.25">
      <c r="R1459" s="158"/>
      <c r="S1459" s="158"/>
      <c r="T1459" s="158"/>
      <c r="U1459" s="158"/>
      <c r="V1459" s="158"/>
      <c r="W1459" s="158"/>
      <c r="X1459" s="158"/>
      <c r="Y1459" s="158"/>
      <c r="Z1459" s="158"/>
      <c r="AA1459" s="159"/>
      <c r="AB1459" s="242"/>
      <c r="AC1459" s="49"/>
      <c r="AD1459" s="49"/>
    </row>
    <row r="1460" spans="18:30" ht="45" customHeight="1" x14ac:dyDescent="0.25">
      <c r="R1460" s="158"/>
      <c r="S1460" s="158"/>
      <c r="T1460" s="158"/>
      <c r="U1460" s="158"/>
      <c r="V1460" s="158"/>
      <c r="W1460" s="158"/>
      <c r="X1460" s="158"/>
      <c r="Y1460" s="158"/>
      <c r="Z1460" s="158"/>
      <c r="AA1460" s="159"/>
      <c r="AB1460" s="242"/>
      <c r="AC1460" s="49"/>
      <c r="AD1460" s="49"/>
    </row>
    <row r="1461" spans="18:30" ht="45" customHeight="1" x14ac:dyDescent="0.25">
      <c r="R1461" s="158"/>
      <c r="S1461" s="158"/>
      <c r="T1461" s="158"/>
      <c r="U1461" s="158"/>
      <c r="V1461" s="158"/>
      <c r="W1461" s="158"/>
      <c r="X1461" s="158"/>
      <c r="Y1461" s="158"/>
      <c r="Z1461" s="158"/>
      <c r="AA1461" s="159"/>
      <c r="AB1461" s="242"/>
      <c r="AC1461" s="49"/>
      <c r="AD1461" s="49"/>
    </row>
    <row r="1462" spans="18:30" ht="45" customHeight="1" x14ac:dyDescent="0.25">
      <c r="R1462" s="158"/>
      <c r="S1462" s="158"/>
      <c r="T1462" s="158"/>
      <c r="U1462" s="158"/>
      <c r="V1462" s="158"/>
      <c r="W1462" s="158"/>
      <c r="X1462" s="158"/>
      <c r="Y1462" s="158"/>
      <c r="Z1462" s="158"/>
      <c r="AA1462" s="159"/>
      <c r="AB1462" s="242"/>
      <c r="AC1462" s="49"/>
      <c r="AD1462" s="49"/>
    </row>
    <row r="1463" spans="18:30" ht="45" customHeight="1" x14ac:dyDescent="0.25">
      <c r="R1463" s="158"/>
      <c r="S1463" s="158"/>
      <c r="T1463" s="158"/>
      <c r="U1463" s="158"/>
      <c r="V1463" s="158"/>
      <c r="W1463" s="158"/>
      <c r="X1463" s="158"/>
      <c r="Y1463" s="158"/>
      <c r="Z1463" s="158"/>
      <c r="AA1463" s="159"/>
      <c r="AB1463" s="242"/>
      <c r="AC1463" s="49"/>
      <c r="AD1463" s="49"/>
    </row>
    <row r="1464" spans="18:30" ht="45" customHeight="1" x14ac:dyDescent="0.25">
      <c r="R1464" s="158"/>
      <c r="S1464" s="158"/>
      <c r="T1464" s="158"/>
      <c r="U1464" s="158"/>
      <c r="V1464" s="158"/>
      <c r="W1464" s="158"/>
      <c r="X1464" s="158"/>
      <c r="Y1464" s="158"/>
      <c r="Z1464" s="158"/>
      <c r="AA1464" s="159"/>
      <c r="AB1464" s="242"/>
      <c r="AC1464" s="49"/>
      <c r="AD1464" s="49"/>
    </row>
    <row r="1465" spans="18:30" ht="45" customHeight="1" x14ac:dyDescent="0.25">
      <c r="R1465" s="158"/>
      <c r="S1465" s="158"/>
      <c r="T1465" s="158"/>
      <c r="U1465" s="158"/>
      <c r="V1465" s="158"/>
      <c r="W1465" s="158"/>
      <c r="X1465" s="158"/>
      <c r="Y1465" s="158"/>
      <c r="Z1465" s="158"/>
      <c r="AA1465" s="159"/>
      <c r="AB1465" s="242"/>
      <c r="AC1465" s="49"/>
      <c r="AD1465" s="49"/>
    </row>
    <row r="1466" spans="18:30" ht="45" customHeight="1" x14ac:dyDescent="0.25">
      <c r="R1466" s="158"/>
      <c r="S1466" s="158"/>
      <c r="T1466" s="158"/>
      <c r="U1466" s="158"/>
      <c r="V1466" s="158"/>
      <c r="W1466" s="158"/>
      <c r="X1466" s="158"/>
      <c r="Y1466" s="158"/>
      <c r="Z1466" s="158"/>
      <c r="AA1466" s="159"/>
      <c r="AB1466" s="242"/>
      <c r="AC1466" s="49"/>
      <c r="AD1466" s="49"/>
    </row>
    <row r="1467" spans="18:30" ht="45" customHeight="1" x14ac:dyDescent="0.25">
      <c r="R1467" s="158"/>
      <c r="S1467" s="158"/>
      <c r="T1467" s="158"/>
      <c r="U1467" s="158"/>
      <c r="V1467" s="158"/>
      <c r="W1467" s="158"/>
      <c r="X1467" s="158"/>
      <c r="Y1467" s="158"/>
      <c r="Z1467" s="158"/>
      <c r="AA1467" s="159"/>
      <c r="AB1467" s="242"/>
      <c r="AC1467" s="49"/>
      <c r="AD1467" s="49"/>
    </row>
    <row r="1468" spans="18:30" ht="45" customHeight="1" x14ac:dyDescent="0.25">
      <c r="R1468" s="158"/>
      <c r="S1468" s="158"/>
      <c r="T1468" s="158"/>
      <c r="U1468" s="158"/>
      <c r="V1468" s="158"/>
      <c r="W1468" s="158"/>
      <c r="X1468" s="158"/>
      <c r="Y1468" s="158"/>
      <c r="Z1468" s="158"/>
      <c r="AA1468" s="159"/>
      <c r="AB1468" s="242"/>
      <c r="AC1468" s="49"/>
      <c r="AD1468" s="49"/>
    </row>
    <row r="1469" spans="18:30" ht="45" customHeight="1" x14ac:dyDescent="0.25">
      <c r="R1469" s="158"/>
      <c r="S1469" s="158"/>
      <c r="T1469" s="158"/>
      <c r="U1469" s="158"/>
      <c r="V1469" s="158"/>
      <c r="W1469" s="158"/>
      <c r="X1469" s="158"/>
      <c r="Y1469" s="158"/>
      <c r="Z1469" s="158"/>
      <c r="AA1469" s="159"/>
      <c r="AB1469" s="242"/>
      <c r="AC1469" s="49"/>
      <c r="AD1469" s="49"/>
    </row>
    <row r="1470" spans="18:30" ht="45" customHeight="1" x14ac:dyDescent="0.25">
      <c r="R1470" s="158"/>
      <c r="S1470" s="158"/>
      <c r="T1470" s="158"/>
      <c r="U1470" s="158"/>
      <c r="V1470" s="158"/>
      <c r="W1470" s="158"/>
      <c r="X1470" s="158"/>
      <c r="Y1470" s="158"/>
      <c r="Z1470" s="158"/>
      <c r="AA1470" s="159"/>
      <c r="AB1470" s="242"/>
      <c r="AC1470" s="49"/>
      <c r="AD1470" s="49"/>
    </row>
    <row r="1471" spans="18:30" ht="45" customHeight="1" x14ac:dyDescent="0.25">
      <c r="R1471" s="158"/>
      <c r="S1471" s="158"/>
      <c r="T1471" s="158"/>
      <c r="U1471" s="158"/>
      <c r="V1471" s="158"/>
      <c r="W1471" s="158"/>
      <c r="X1471" s="158"/>
      <c r="Y1471" s="158"/>
      <c r="Z1471" s="158"/>
      <c r="AA1471" s="159"/>
      <c r="AB1471" s="242"/>
      <c r="AC1471" s="49"/>
      <c r="AD1471" s="49"/>
    </row>
    <row r="1472" spans="18:30" ht="45" customHeight="1" x14ac:dyDescent="0.25">
      <c r="R1472" s="158"/>
      <c r="S1472" s="158"/>
      <c r="T1472" s="158"/>
      <c r="U1472" s="158"/>
      <c r="V1472" s="158"/>
      <c r="W1472" s="158"/>
      <c r="X1472" s="158"/>
      <c r="Y1472" s="158"/>
      <c r="Z1472" s="158"/>
      <c r="AA1472" s="159"/>
      <c r="AB1472" s="242"/>
      <c r="AC1472" s="49"/>
      <c r="AD1472" s="49"/>
    </row>
    <row r="1473" spans="18:30" ht="45" customHeight="1" x14ac:dyDescent="0.25">
      <c r="R1473" s="158"/>
      <c r="S1473" s="158"/>
      <c r="T1473" s="158"/>
      <c r="U1473" s="158"/>
      <c r="V1473" s="158"/>
      <c r="W1473" s="158"/>
      <c r="X1473" s="158"/>
      <c r="Y1473" s="158"/>
      <c r="Z1473" s="158"/>
      <c r="AA1473" s="159"/>
      <c r="AB1473" s="242"/>
      <c r="AC1473" s="49"/>
      <c r="AD1473" s="49"/>
    </row>
    <row r="1474" spans="18:30" ht="45" customHeight="1" x14ac:dyDescent="0.25">
      <c r="R1474" s="158"/>
      <c r="S1474" s="158"/>
      <c r="T1474" s="158"/>
      <c r="U1474" s="158"/>
      <c r="V1474" s="158"/>
      <c r="W1474" s="158"/>
      <c r="X1474" s="158"/>
      <c r="Y1474" s="158"/>
      <c r="Z1474" s="158"/>
      <c r="AA1474" s="159"/>
      <c r="AB1474" s="242"/>
      <c r="AC1474" s="49"/>
      <c r="AD1474" s="49"/>
    </row>
    <row r="1475" spans="18:30" ht="45" customHeight="1" x14ac:dyDescent="0.25">
      <c r="R1475" s="158"/>
      <c r="S1475" s="158"/>
      <c r="T1475" s="158"/>
      <c r="U1475" s="158"/>
      <c r="V1475" s="158"/>
      <c r="W1475" s="158"/>
      <c r="X1475" s="158"/>
      <c r="Y1475" s="158"/>
      <c r="Z1475" s="158"/>
      <c r="AA1475" s="159"/>
      <c r="AB1475" s="242"/>
      <c r="AC1475" s="49"/>
      <c r="AD1475" s="49"/>
    </row>
    <row r="1476" spans="18:30" ht="45" customHeight="1" x14ac:dyDescent="0.25">
      <c r="R1476" s="158"/>
      <c r="S1476" s="158"/>
      <c r="T1476" s="158"/>
      <c r="U1476" s="158"/>
      <c r="V1476" s="158"/>
      <c r="W1476" s="158"/>
      <c r="X1476" s="158"/>
      <c r="Y1476" s="158"/>
      <c r="Z1476" s="158"/>
      <c r="AA1476" s="159"/>
      <c r="AB1476" s="242"/>
      <c r="AC1476" s="49"/>
      <c r="AD1476" s="49"/>
    </row>
    <row r="1477" spans="18:30" ht="45" customHeight="1" x14ac:dyDescent="0.25">
      <c r="R1477" s="158"/>
      <c r="S1477" s="158"/>
      <c r="T1477" s="158"/>
      <c r="U1477" s="158"/>
      <c r="V1477" s="158"/>
      <c r="W1477" s="158"/>
      <c r="X1477" s="158"/>
      <c r="Y1477" s="158"/>
      <c r="Z1477" s="158"/>
      <c r="AA1477" s="159"/>
      <c r="AB1477" s="242"/>
      <c r="AC1477" s="49"/>
      <c r="AD1477" s="49"/>
    </row>
    <row r="1478" spans="18:30" ht="45" customHeight="1" x14ac:dyDescent="0.25">
      <c r="R1478" s="158"/>
      <c r="S1478" s="158"/>
      <c r="T1478" s="158"/>
      <c r="U1478" s="158"/>
      <c r="V1478" s="158"/>
      <c r="W1478" s="158"/>
      <c r="X1478" s="158"/>
      <c r="Y1478" s="158"/>
      <c r="Z1478" s="158"/>
      <c r="AA1478" s="159"/>
      <c r="AB1478" s="242"/>
      <c r="AC1478" s="49"/>
      <c r="AD1478" s="49"/>
    </row>
    <row r="1479" spans="18:30" ht="45" customHeight="1" x14ac:dyDescent="0.25">
      <c r="R1479" s="158"/>
      <c r="S1479" s="158"/>
      <c r="T1479" s="158"/>
      <c r="U1479" s="158"/>
      <c r="V1479" s="158"/>
      <c r="W1479" s="158"/>
      <c r="X1479" s="158"/>
      <c r="Y1479" s="158"/>
      <c r="Z1479" s="158"/>
      <c r="AA1479" s="159"/>
      <c r="AB1479" s="242"/>
      <c r="AC1479" s="49"/>
      <c r="AD1479" s="49"/>
    </row>
    <row r="1480" spans="18:30" ht="45" customHeight="1" x14ac:dyDescent="0.25">
      <c r="R1480" s="158"/>
      <c r="S1480" s="158"/>
      <c r="T1480" s="158"/>
      <c r="U1480" s="158"/>
      <c r="V1480" s="158"/>
      <c r="W1480" s="158"/>
      <c r="X1480" s="158"/>
      <c r="Y1480" s="158"/>
      <c r="Z1480" s="158"/>
      <c r="AA1480" s="159"/>
      <c r="AB1480" s="242"/>
      <c r="AC1480" s="49"/>
      <c r="AD1480" s="49"/>
    </row>
    <row r="1481" spans="18:30" ht="45" customHeight="1" x14ac:dyDescent="0.25">
      <c r="R1481" s="158"/>
      <c r="S1481" s="158"/>
      <c r="T1481" s="158"/>
      <c r="U1481" s="158"/>
      <c r="V1481" s="158"/>
      <c r="W1481" s="158"/>
      <c r="X1481" s="158"/>
      <c r="Y1481" s="158"/>
      <c r="Z1481" s="158"/>
      <c r="AA1481" s="159"/>
      <c r="AB1481" s="242"/>
      <c r="AC1481" s="49"/>
      <c r="AD1481" s="49"/>
    </row>
    <row r="1482" spans="18:30" ht="45" customHeight="1" x14ac:dyDescent="0.25">
      <c r="R1482" s="158"/>
      <c r="S1482" s="158"/>
      <c r="T1482" s="158"/>
      <c r="U1482" s="158"/>
      <c r="V1482" s="158"/>
      <c r="W1482" s="158"/>
      <c r="X1482" s="158"/>
      <c r="Y1482" s="158"/>
      <c r="Z1482" s="158"/>
      <c r="AA1482" s="159"/>
      <c r="AB1482" s="242"/>
      <c r="AC1482" s="49"/>
      <c r="AD1482" s="49"/>
    </row>
    <row r="1483" spans="18:30" ht="45" customHeight="1" x14ac:dyDescent="0.25">
      <c r="R1483" s="158"/>
      <c r="S1483" s="158"/>
      <c r="T1483" s="158"/>
      <c r="U1483" s="158"/>
      <c r="V1483" s="158"/>
      <c r="W1483" s="158"/>
      <c r="X1483" s="158"/>
      <c r="Y1483" s="158"/>
      <c r="Z1483" s="158"/>
      <c r="AA1483" s="159"/>
      <c r="AB1483" s="242"/>
      <c r="AC1483" s="49"/>
      <c r="AD1483" s="49"/>
    </row>
    <row r="1484" spans="18:30" ht="45" customHeight="1" x14ac:dyDescent="0.25">
      <c r="R1484" s="158"/>
      <c r="S1484" s="158"/>
      <c r="T1484" s="158"/>
      <c r="U1484" s="158"/>
      <c r="V1484" s="158"/>
      <c r="W1484" s="158"/>
      <c r="X1484" s="158"/>
      <c r="Y1484" s="158"/>
      <c r="Z1484" s="158"/>
      <c r="AA1484" s="159"/>
      <c r="AB1484" s="242"/>
      <c r="AC1484" s="49"/>
      <c r="AD1484" s="49"/>
    </row>
    <row r="1485" spans="18:30" ht="45" customHeight="1" x14ac:dyDescent="0.25">
      <c r="R1485" s="158"/>
      <c r="S1485" s="158"/>
      <c r="T1485" s="158"/>
      <c r="U1485" s="158"/>
      <c r="V1485" s="158"/>
      <c r="W1485" s="158"/>
      <c r="X1485" s="158"/>
      <c r="Y1485" s="158"/>
      <c r="Z1485" s="158"/>
      <c r="AA1485" s="159"/>
      <c r="AB1485" s="242"/>
      <c r="AC1485" s="49"/>
      <c r="AD1485" s="49"/>
    </row>
    <row r="1486" spans="18:30" ht="45" customHeight="1" x14ac:dyDescent="0.25">
      <c r="R1486" s="158"/>
      <c r="S1486" s="158"/>
      <c r="T1486" s="158"/>
      <c r="U1486" s="158"/>
      <c r="V1486" s="158"/>
      <c r="W1486" s="158"/>
      <c r="X1486" s="158"/>
      <c r="Y1486" s="158"/>
      <c r="Z1486" s="158"/>
      <c r="AA1486" s="159"/>
      <c r="AB1486" s="242"/>
      <c r="AC1486" s="49"/>
      <c r="AD1486" s="49"/>
    </row>
    <row r="1487" spans="18:30" ht="45" customHeight="1" x14ac:dyDescent="0.25">
      <c r="R1487" s="158"/>
      <c r="S1487" s="158"/>
      <c r="T1487" s="158"/>
      <c r="U1487" s="158"/>
      <c r="V1487" s="158"/>
      <c r="W1487" s="158"/>
      <c r="X1487" s="158"/>
      <c r="Y1487" s="158"/>
      <c r="Z1487" s="158"/>
      <c r="AA1487" s="159"/>
      <c r="AB1487" s="242"/>
      <c r="AC1487" s="49"/>
      <c r="AD1487" s="49"/>
    </row>
    <row r="1488" spans="18:30" ht="45" customHeight="1" x14ac:dyDescent="0.25">
      <c r="R1488" s="158"/>
      <c r="S1488" s="158"/>
      <c r="T1488" s="158"/>
      <c r="U1488" s="158"/>
      <c r="V1488" s="158"/>
      <c r="W1488" s="158"/>
      <c r="X1488" s="158"/>
      <c r="Y1488" s="158"/>
      <c r="Z1488" s="158"/>
      <c r="AA1488" s="159"/>
      <c r="AB1488" s="242"/>
      <c r="AC1488" s="49"/>
      <c r="AD1488" s="49"/>
    </row>
    <row r="1489" spans="18:30" ht="45" customHeight="1" x14ac:dyDescent="0.25">
      <c r="R1489" s="158"/>
      <c r="S1489" s="158"/>
      <c r="T1489" s="158"/>
      <c r="U1489" s="158"/>
      <c r="V1489" s="158"/>
      <c r="W1489" s="158"/>
      <c r="X1489" s="158"/>
      <c r="Y1489" s="158"/>
      <c r="Z1489" s="158"/>
      <c r="AA1489" s="159"/>
      <c r="AB1489" s="242"/>
      <c r="AC1489" s="49"/>
      <c r="AD1489" s="49"/>
    </row>
    <row r="1490" spans="18:30" ht="45" customHeight="1" x14ac:dyDescent="0.25">
      <c r="R1490" s="158"/>
      <c r="S1490" s="158"/>
      <c r="T1490" s="158"/>
      <c r="U1490" s="158"/>
      <c r="V1490" s="158"/>
      <c r="W1490" s="158"/>
      <c r="X1490" s="158"/>
      <c r="Y1490" s="158"/>
      <c r="Z1490" s="158"/>
      <c r="AA1490" s="159"/>
      <c r="AB1490" s="242"/>
      <c r="AC1490" s="49"/>
      <c r="AD1490" s="49"/>
    </row>
    <row r="1491" spans="18:30" ht="45" customHeight="1" x14ac:dyDescent="0.25">
      <c r="R1491" s="158"/>
      <c r="S1491" s="158"/>
      <c r="T1491" s="158"/>
      <c r="U1491" s="158"/>
      <c r="V1491" s="158"/>
      <c r="W1491" s="158"/>
      <c r="X1491" s="158"/>
      <c r="Y1491" s="158"/>
      <c r="Z1491" s="158"/>
      <c r="AA1491" s="159"/>
      <c r="AB1491" s="242"/>
      <c r="AC1491" s="49"/>
      <c r="AD1491" s="49"/>
    </row>
    <row r="1492" spans="18:30" ht="45" customHeight="1" x14ac:dyDescent="0.25">
      <c r="R1492" s="158"/>
      <c r="S1492" s="158"/>
      <c r="T1492" s="158"/>
      <c r="U1492" s="158"/>
      <c r="V1492" s="158"/>
      <c r="W1492" s="158"/>
      <c r="X1492" s="158"/>
      <c r="Y1492" s="158"/>
      <c r="Z1492" s="158"/>
      <c r="AA1492" s="159"/>
      <c r="AB1492" s="242"/>
      <c r="AC1492" s="49"/>
      <c r="AD1492" s="49"/>
    </row>
    <row r="1493" spans="18:30" ht="45" customHeight="1" x14ac:dyDescent="0.25">
      <c r="R1493" s="158"/>
      <c r="S1493" s="158"/>
      <c r="T1493" s="158"/>
      <c r="U1493" s="158"/>
      <c r="V1493" s="158"/>
      <c r="W1493" s="158"/>
      <c r="X1493" s="158"/>
      <c r="Y1493" s="158"/>
      <c r="Z1493" s="158"/>
      <c r="AA1493" s="159"/>
      <c r="AB1493" s="242"/>
      <c r="AC1493" s="49"/>
      <c r="AD1493" s="49"/>
    </row>
    <row r="1494" spans="18:30" ht="45" customHeight="1" x14ac:dyDescent="0.25">
      <c r="R1494" s="158"/>
      <c r="S1494" s="158"/>
      <c r="T1494" s="158"/>
      <c r="U1494" s="158"/>
      <c r="V1494" s="158"/>
      <c r="W1494" s="158"/>
      <c r="X1494" s="158"/>
      <c r="Y1494" s="158"/>
      <c r="Z1494" s="158"/>
      <c r="AA1494" s="159"/>
      <c r="AB1494" s="242"/>
      <c r="AC1494" s="49"/>
      <c r="AD1494" s="49"/>
    </row>
    <row r="1495" spans="18:30" ht="45" customHeight="1" x14ac:dyDescent="0.25">
      <c r="R1495" s="158"/>
      <c r="S1495" s="158"/>
      <c r="T1495" s="158"/>
      <c r="U1495" s="158"/>
      <c r="V1495" s="158"/>
      <c r="W1495" s="158"/>
      <c r="X1495" s="158"/>
      <c r="Y1495" s="158"/>
      <c r="Z1495" s="158"/>
      <c r="AA1495" s="159"/>
      <c r="AB1495" s="242"/>
      <c r="AC1495" s="49"/>
      <c r="AD1495" s="49"/>
    </row>
    <row r="1496" spans="18:30" ht="45" customHeight="1" x14ac:dyDescent="0.25">
      <c r="R1496" s="158"/>
      <c r="S1496" s="158"/>
      <c r="T1496" s="158"/>
      <c r="U1496" s="158"/>
      <c r="V1496" s="158"/>
      <c r="W1496" s="158"/>
      <c r="X1496" s="158"/>
      <c r="Y1496" s="158"/>
      <c r="Z1496" s="158"/>
      <c r="AA1496" s="159"/>
      <c r="AB1496" s="242"/>
      <c r="AC1496" s="49"/>
      <c r="AD1496" s="49"/>
    </row>
    <row r="1497" spans="18:30" ht="45" customHeight="1" x14ac:dyDescent="0.25">
      <c r="R1497" s="158"/>
      <c r="S1497" s="158"/>
      <c r="T1497" s="158"/>
      <c r="U1497" s="158"/>
      <c r="V1497" s="158"/>
      <c r="W1497" s="158"/>
      <c r="X1497" s="158"/>
      <c r="Y1497" s="158"/>
      <c r="Z1497" s="158"/>
      <c r="AA1497" s="159"/>
      <c r="AB1497" s="242"/>
      <c r="AC1497" s="49"/>
      <c r="AD1497" s="49"/>
    </row>
    <row r="1498" spans="18:30" ht="45" customHeight="1" x14ac:dyDescent="0.25">
      <c r="R1498" s="158"/>
      <c r="S1498" s="158"/>
      <c r="T1498" s="158"/>
      <c r="U1498" s="158"/>
      <c r="V1498" s="158"/>
      <c r="W1498" s="158"/>
      <c r="X1498" s="158"/>
      <c r="Y1498" s="158"/>
      <c r="Z1498" s="158"/>
      <c r="AA1498" s="159"/>
      <c r="AB1498" s="242"/>
      <c r="AC1498" s="49"/>
      <c r="AD1498" s="49"/>
    </row>
    <row r="1499" spans="18:30" ht="45" customHeight="1" x14ac:dyDescent="0.25">
      <c r="R1499" s="158"/>
      <c r="S1499" s="158"/>
      <c r="T1499" s="158"/>
      <c r="U1499" s="158"/>
      <c r="V1499" s="158"/>
      <c r="W1499" s="158"/>
      <c r="X1499" s="158"/>
      <c r="Y1499" s="158"/>
      <c r="Z1499" s="158"/>
      <c r="AA1499" s="159"/>
      <c r="AB1499" s="242"/>
      <c r="AC1499" s="49"/>
      <c r="AD1499" s="49"/>
    </row>
    <row r="1500" spans="18:30" ht="45" customHeight="1" x14ac:dyDescent="0.25">
      <c r="R1500" s="158"/>
      <c r="S1500" s="158"/>
      <c r="T1500" s="158"/>
      <c r="U1500" s="158"/>
      <c r="V1500" s="158"/>
      <c r="W1500" s="158"/>
      <c r="X1500" s="158"/>
      <c r="Y1500" s="158"/>
      <c r="Z1500" s="158"/>
      <c r="AA1500" s="159"/>
      <c r="AB1500" s="242"/>
      <c r="AC1500" s="49"/>
      <c r="AD1500" s="49"/>
    </row>
    <row r="1501" spans="18:30" ht="45" customHeight="1" x14ac:dyDescent="0.25">
      <c r="R1501" s="158"/>
      <c r="S1501" s="158"/>
      <c r="T1501" s="158"/>
      <c r="U1501" s="158"/>
      <c r="V1501" s="158"/>
      <c r="W1501" s="158"/>
      <c r="X1501" s="158"/>
      <c r="Y1501" s="158"/>
      <c r="Z1501" s="158"/>
      <c r="AA1501" s="159"/>
      <c r="AB1501" s="242"/>
      <c r="AC1501" s="49"/>
      <c r="AD1501" s="49"/>
    </row>
    <row r="1502" spans="18:30" ht="45" customHeight="1" x14ac:dyDescent="0.25">
      <c r="R1502" s="158"/>
      <c r="S1502" s="158"/>
      <c r="T1502" s="158"/>
      <c r="U1502" s="158"/>
      <c r="V1502" s="158"/>
      <c r="W1502" s="158"/>
      <c r="X1502" s="158"/>
      <c r="Y1502" s="158"/>
      <c r="Z1502" s="158"/>
      <c r="AA1502" s="159"/>
      <c r="AB1502" s="242"/>
      <c r="AC1502" s="49"/>
      <c r="AD1502" s="49"/>
    </row>
    <row r="1503" spans="18:30" ht="45" customHeight="1" x14ac:dyDescent="0.25">
      <c r="R1503" s="158"/>
      <c r="S1503" s="158"/>
      <c r="T1503" s="158"/>
      <c r="U1503" s="158"/>
      <c r="V1503" s="158"/>
      <c r="W1503" s="158"/>
      <c r="X1503" s="158"/>
      <c r="Y1503" s="158"/>
      <c r="Z1503" s="158"/>
      <c r="AA1503" s="159"/>
      <c r="AB1503" s="242"/>
      <c r="AC1503" s="49"/>
      <c r="AD1503" s="49"/>
    </row>
    <row r="1504" spans="18:30" ht="45" customHeight="1" x14ac:dyDescent="0.25">
      <c r="R1504" s="158"/>
      <c r="S1504" s="158"/>
      <c r="T1504" s="158"/>
      <c r="U1504" s="158"/>
      <c r="V1504" s="158"/>
      <c r="W1504" s="158"/>
      <c r="X1504" s="158"/>
      <c r="Y1504" s="158"/>
      <c r="Z1504" s="158"/>
      <c r="AA1504" s="159"/>
      <c r="AB1504" s="242"/>
      <c r="AC1504" s="49"/>
      <c r="AD1504" s="49"/>
    </row>
    <row r="1505" spans="18:30" ht="45" customHeight="1" x14ac:dyDescent="0.25">
      <c r="R1505" s="158"/>
      <c r="S1505" s="158"/>
      <c r="T1505" s="158"/>
      <c r="U1505" s="158"/>
      <c r="V1505" s="158"/>
      <c r="W1505" s="158"/>
      <c r="X1505" s="158"/>
      <c r="Y1505" s="158"/>
      <c r="Z1505" s="158"/>
      <c r="AA1505" s="159"/>
      <c r="AB1505" s="242"/>
      <c r="AC1505" s="49"/>
      <c r="AD1505" s="49"/>
    </row>
    <row r="1506" spans="18:30" ht="45" customHeight="1" x14ac:dyDescent="0.25">
      <c r="R1506" s="158"/>
      <c r="S1506" s="158"/>
      <c r="T1506" s="158"/>
      <c r="U1506" s="158"/>
      <c r="V1506" s="158"/>
      <c r="W1506" s="158"/>
      <c r="X1506" s="158"/>
      <c r="Y1506" s="158"/>
      <c r="Z1506" s="158"/>
      <c r="AA1506" s="159"/>
      <c r="AB1506" s="242"/>
      <c r="AC1506" s="49"/>
      <c r="AD1506" s="49"/>
    </row>
    <row r="1507" spans="18:30" ht="45" customHeight="1" x14ac:dyDescent="0.25">
      <c r="R1507" s="158"/>
      <c r="S1507" s="158"/>
      <c r="T1507" s="158"/>
      <c r="U1507" s="158"/>
      <c r="V1507" s="158"/>
      <c r="W1507" s="158"/>
      <c r="X1507" s="158"/>
      <c r="Y1507" s="158"/>
      <c r="Z1507" s="158"/>
      <c r="AA1507" s="159"/>
      <c r="AB1507" s="242"/>
      <c r="AC1507" s="49"/>
      <c r="AD1507" s="49"/>
    </row>
    <row r="1508" spans="18:30" ht="45" customHeight="1" x14ac:dyDescent="0.25">
      <c r="R1508" s="158"/>
      <c r="S1508" s="158"/>
      <c r="T1508" s="158"/>
      <c r="U1508" s="158"/>
      <c r="V1508" s="158"/>
      <c r="W1508" s="158"/>
      <c r="X1508" s="158"/>
      <c r="Y1508" s="158"/>
      <c r="Z1508" s="158"/>
      <c r="AA1508" s="159"/>
      <c r="AB1508" s="242"/>
      <c r="AC1508" s="49"/>
      <c r="AD1508" s="49"/>
    </row>
    <row r="1509" spans="18:30" ht="45" customHeight="1" x14ac:dyDescent="0.25">
      <c r="R1509" s="158"/>
      <c r="S1509" s="158"/>
      <c r="T1509" s="158"/>
      <c r="U1509" s="158"/>
      <c r="V1509" s="158"/>
      <c r="W1509" s="158"/>
      <c r="X1509" s="158"/>
      <c r="Y1509" s="158"/>
      <c r="Z1509" s="158"/>
      <c r="AA1509" s="159"/>
      <c r="AB1509" s="242"/>
      <c r="AC1509" s="49"/>
      <c r="AD1509" s="49"/>
    </row>
    <row r="1510" spans="18:30" ht="45" customHeight="1" x14ac:dyDescent="0.25">
      <c r="R1510" s="158"/>
      <c r="S1510" s="158"/>
      <c r="T1510" s="158"/>
      <c r="U1510" s="158"/>
      <c r="V1510" s="158"/>
      <c r="W1510" s="158"/>
      <c r="X1510" s="158"/>
      <c r="Y1510" s="158"/>
      <c r="Z1510" s="158"/>
      <c r="AA1510" s="159"/>
      <c r="AB1510" s="242"/>
      <c r="AC1510" s="49"/>
      <c r="AD1510" s="49"/>
    </row>
    <row r="1511" spans="18:30" ht="45" customHeight="1" x14ac:dyDescent="0.25">
      <c r="R1511" s="158"/>
      <c r="S1511" s="158"/>
      <c r="T1511" s="158"/>
      <c r="U1511" s="158"/>
      <c r="V1511" s="158"/>
      <c r="W1511" s="158"/>
      <c r="X1511" s="158"/>
      <c r="Y1511" s="158"/>
      <c r="Z1511" s="158"/>
      <c r="AA1511" s="159"/>
      <c r="AB1511" s="242"/>
      <c r="AC1511" s="49"/>
      <c r="AD1511" s="49"/>
    </row>
    <row r="1512" spans="18:30" ht="45" customHeight="1" x14ac:dyDescent="0.25">
      <c r="R1512" s="158"/>
      <c r="S1512" s="158"/>
      <c r="T1512" s="158"/>
      <c r="U1512" s="158"/>
      <c r="V1512" s="158"/>
      <c r="W1512" s="158"/>
      <c r="X1512" s="158"/>
      <c r="Y1512" s="158"/>
      <c r="Z1512" s="158"/>
      <c r="AA1512" s="159"/>
      <c r="AB1512" s="242"/>
      <c r="AC1512" s="49"/>
      <c r="AD1512" s="49"/>
    </row>
    <row r="1513" spans="18:30" ht="45" customHeight="1" x14ac:dyDescent="0.25">
      <c r="R1513" s="158"/>
      <c r="S1513" s="158"/>
      <c r="T1513" s="158"/>
      <c r="U1513" s="158"/>
      <c r="V1513" s="158"/>
      <c r="W1513" s="158"/>
      <c r="X1513" s="158"/>
      <c r="Y1513" s="158"/>
      <c r="Z1513" s="158"/>
      <c r="AA1513" s="159"/>
      <c r="AB1513" s="242"/>
      <c r="AC1513" s="49"/>
      <c r="AD1513" s="49"/>
    </row>
    <row r="1514" spans="18:30" ht="45" customHeight="1" x14ac:dyDescent="0.25">
      <c r="R1514" s="158"/>
      <c r="S1514" s="158"/>
      <c r="T1514" s="158"/>
      <c r="U1514" s="158"/>
      <c r="V1514" s="158"/>
      <c r="W1514" s="158"/>
      <c r="X1514" s="158"/>
      <c r="Y1514" s="158"/>
      <c r="Z1514" s="158"/>
      <c r="AA1514" s="159"/>
      <c r="AB1514" s="242"/>
      <c r="AC1514" s="49"/>
      <c r="AD1514" s="49"/>
    </row>
    <row r="1515" spans="18:30" ht="45" customHeight="1" x14ac:dyDescent="0.25">
      <c r="R1515" s="158"/>
      <c r="S1515" s="158"/>
      <c r="T1515" s="158"/>
      <c r="U1515" s="158"/>
      <c r="V1515" s="158"/>
      <c r="W1515" s="158"/>
      <c r="X1515" s="158"/>
      <c r="Y1515" s="158"/>
      <c r="Z1515" s="158"/>
      <c r="AA1515" s="159"/>
      <c r="AB1515" s="242"/>
      <c r="AC1515" s="49"/>
      <c r="AD1515" s="49"/>
    </row>
    <row r="1516" spans="18:30" ht="45" customHeight="1" x14ac:dyDescent="0.25">
      <c r="R1516" s="158"/>
      <c r="S1516" s="158"/>
      <c r="T1516" s="158"/>
      <c r="U1516" s="158"/>
      <c r="V1516" s="158"/>
      <c r="W1516" s="158"/>
      <c r="X1516" s="158"/>
      <c r="Y1516" s="158"/>
      <c r="Z1516" s="158"/>
      <c r="AA1516" s="159"/>
      <c r="AB1516" s="242"/>
      <c r="AC1516" s="49"/>
      <c r="AD1516" s="49"/>
    </row>
    <row r="1517" spans="18:30" ht="45" customHeight="1" x14ac:dyDescent="0.25">
      <c r="R1517" s="158"/>
      <c r="S1517" s="158"/>
      <c r="T1517" s="158"/>
      <c r="U1517" s="158"/>
      <c r="V1517" s="158"/>
      <c r="W1517" s="158"/>
      <c r="X1517" s="158"/>
      <c r="Y1517" s="158"/>
      <c r="Z1517" s="158"/>
      <c r="AA1517" s="159"/>
      <c r="AB1517" s="242"/>
      <c r="AC1517" s="49"/>
      <c r="AD1517" s="49"/>
    </row>
    <row r="1518" spans="18:30" ht="45" customHeight="1" x14ac:dyDescent="0.25">
      <c r="R1518" s="158"/>
      <c r="S1518" s="158"/>
      <c r="T1518" s="158"/>
      <c r="U1518" s="158"/>
      <c r="V1518" s="158"/>
      <c r="W1518" s="158"/>
      <c r="X1518" s="158"/>
      <c r="Y1518" s="158"/>
      <c r="Z1518" s="158"/>
      <c r="AA1518" s="159"/>
      <c r="AB1518" s="242"/>
      <c r="AC1518" s="49"/>
      <c r="AD1518" s="49"/>
    </row>
    <row r="1519" spans="18:30" ht="45" customHeight="1" x14ac:dyDescent="0.25">
      <c r="R1519" s="158"/>
      <c r="S1519" s="158"/>
      <c r="T1519" s="158"/>
      <c r="U1519" s="158"/>
      <c r="V1519" s="158"/>
      <c r="W1519" s="158"/>
      <c r="X1519" s="158"/>
      <c r="Y1519" s="158"/>
      <c r="Z1519" s="158"/>
      <c r="AA1519" s="159"/>
      <c r="AB1519" s="242"/>
      <c r="AC1519" s="49"/>
      <c r="AD1519" s="49"/>
    </row>
    <row r="1520" spans="18:30" ht="45" customHeight="1" x14ac:dyDescent="0.25">
      <c r="R1520" s="158"/>
      <c r="S1520" s="158"/>
      <c r="T1520" s="158"/>
      <c r="U1520" s="158"/>
      <c r="V1520" s="158"/>
      <c r="W1520" s="158"/>
      <c r="X1520" s="158"/>
      <c r="Y1520" s="158"/>
      <c r="Z1520" s="158"/>
      <c r="AA1520" s="159"/>
      <c r="AB1520" s="242"/>
      <c r="AC1520" s="49"/>
      <c r="AD1520" s="49"/>
    </row>
    <row r="1521" spans="18:30" ht="45" customHeight="1" x14ac:dyDescent="0.25">
      <c r="R1521" s="158"/>
      <c r="S1521" s="158"/>
      <c r="T1521" s="158"/>
      <c r="U1521" s="158"/>
      <c r="V1521" s="158"/>
      <c r="W1521" s="158"/>
      <c r="X1521" s="158"/>
      <c r="Y1521" s="158"/>
      <c r="Z1521" s="158"/>
      <c r="AA1521" s="159"/>
      <c r="AB1521" s="242"/>
      <c r="AC1521" s="49"/>
      <c r="AD1521" s="49"/>
    </row>
    <row r="1522" spans="18:30" ht="45" customHeight="1" x14ac:dyDescent="0.25">
      <c r="R1522" s="158"/>
      <c r="S1522" s="158"/>
      <c r="T1522" s="158"/>
      <c r="U1522" s="158"/>
      <c r="V1522" s="158"/>
      <c r="W1522" s="158"/>
      <c r="X1522" s="158"/>
      <c r="Y1522" s="158"/>
      <c r="Z1522" s="158"/>
      <c r="AA1522" s="159"/>
      <c r="AB1522" s="242"/>
      <c r="AC1522" s="49"/>
      <c r="AD1522" s="49"/>
    </row>
    <row r="1523" spans="18:30" ht="45" customHeight="1" x14ac:dyDescent="0.25">
      <c r="R1523" s="158"/>
      <c r="S1523" s="158"/>
      <c r="T1523" s="158"/>
      <c r="U1523" s="158"/>
      <c r="V1523" s="158"/>
      <c r="W1523" s="158"/>
      <c r="X1523" s="158"/>
      <c r="Y1523" s="158"/>
      <c r="Z1523" s="158"/>
      <c r="AA1523" s="159"/>
      <c r="AB1523" s="242"/>
      <c r="AC1523" s="49"/>
      <c r="AD1523" s="49"/>
    </row>
    <row r="1524" spans="18:30" ht="45" customHeight="1" x14ac:dyDescent="0.25">
      <c r="R1524" s="158"/>
      <c r="S1524" s="158"/>
      <c r="T1524" s="158"/>
      <c r="U1524" s="158"/>
      <c r="V1524" s="158"/>
      <c r="W1524" s="158"/>
      <c r="X1524" s="158"/>
      <c r="Y1524" s="158"/>
      <c r="Z1524" s="158"/>
      <c r="AA1524" s="159"/>
      <c r="AB1524" s="242"/>
      <c r="AC1524" s="49"/>
      <c r="AD1524" s="49"/>
    </row>
    <row r="1525" spans="18:30" ht="45" customHeight="1" x14ac:dyDescent="0.25">
      <c r="R1525" s="158"/>
      <c r="S1525" s="158"/>
      <c r="T1525" s="158"/>
      <c r="U1525" s="158"/>
      <c r="V1525" s="158"/>
      <c r="W1525" s="158"/>
      <c r="X1525" s="158"/>
      <c r="Y1525" s="158"/>
      <c r="Z1525" s="158"/>
      <c r="AA1525" s="159"/>
      <c r="AB1525" s="242"/>
      <c r="AC1525" s="49"/>
      <c r="AD1525" s="49"/>
    </row>
    <row r="1526" spans="18:30" ht="45" customHeight="1" x14ac:dyDescent="0.25">
      <c r="R1526" s="158"/>
      <c r="S1526" s="158"/>
      <c r="T1526" s="158"/>
      <c r="U1526" s="158"/>
      <c r="V1526" s="158"/>
      <c r="W1526" s="158"/>
      <c r="X1526" s="158"/>
      <c r="Y1526" s="158"/>
      <c r="Z1526" s="158"/>
      <c r="AA1526" s="159"/>
      <c r="AB1526" s="242"/>
      <c r="AC1526" s="49"/>
      <c r="AD1526" s="49"/>
    </row>
    <row r="1527" spans="18:30" ht="45" customHeight="1" x14ac:dyDescent="0.25">
      <c r="R1527" s="158"/>
      <c r="S1527" s="158"/>
      <c r="T1527" s="158"/>
      <c r="U1527" s="158"/>
      <c r="V1527" s="158"/>
      <c r="W1527" s="158"/>
      <c r="X1527" s="158"/>
      <c r="Y1527" s="158"/>
      <c r="Z1527" s="158"/>
      <c r="AA1527" s="159"/>
      <c r="AB1527" s="242"/>
      <c r="AC1527" s="49"/>
      <c r="AD1527" s="49"/>
    </row>
    <row r="1528" spans="18:30" ht="45" customHeight="1" x14ac:dyDescent="0.25">
      <c r="R1528" s="158"/>
      <c r="S1528" s="158"/>
      <c r="T1528" s="158"/>
      <c r="U1528" s="158"/>
      <c r="V1528" s="158"/>
      <c r="W1528" s="158"/>
      <c r="X1528" s="158"/>
      <c r="Y1528" s="158"/>
      <c r="Z1528" s="158"/>
      <c r="AA1528" s="159"/>
      <c r="AB1528" s="242"/>
      <c r="AC1528" s="49"/>
      <c r="AD1528" s="49"/>
    </row>
    <row r="1529" spans="18:30" ht="45" customHeight="1" x14ac:dyDescent="0.25">
      <c r="R1529" s="158"/>
      <c r="S1529" s="158"/>
      <c r="T1529" s="158"/>
      <c r="U1529" s="158"/>
      <c r="V1529" s="158"/>
      <c r="W1529" s="158"/>
      <c r="X1529" s="158"/>
      <c r="Y1529" s="158"/>
      <c r="Z1529" s="158"/>
      <c r="AA1529" s="159"/>
      <c r="AB1529" s="242"/>
      <c r="AC1529" s="49"/>
      <c r="AD1529" s="49"/>
    </row>
    <row r="1530" spans="18:30" ht="45" customHeight="1" x14ac:dyDescent="0.25">
      <c r="R1530" s="158"/>
      <c r="S1530" s="158"/>
      <c r="T1530" s="158"/>
      <c r="U1530" s="158"/>
      <c r="V1530" s="158"/>
      <c r="W1530" s="158"/>
      <c r="X1530" s="158"/>
      <c r="Y1530" s="158"/>
      <c r="Z1530" s="158"/>
      <c r="AA1530" s="159"/>
      <c r="AB1530" s="242"/>
      <c r="AC1530" s="49"/>
      <c r="AD1530" s="49"/>
    </row>
    <row r="1531" spans="18:30" ht="45" customHeight="1" x14ac:dyDescent="0.25">
      <c r="R1531" s="158"/>
      <c r="S1531" s="158"/>
      <c r="T1531" s="158"/>
      <c r="U1531" s="158"/>
      <c r="V1531" s="158"/>
      <c r="W1531" s="158"/>
      <c r="X1531" s="158"/>
      <c r="Y1531" s="158"/>
      <c r="Z1531" s="158"/>
      <c r="AA1531" s="159"/>
      <c r="AB1531" s="242"/>
      <c r="AC1531" s="49"/>
      <c r="AD1531" s="49"/>
    </row>
    <row r="1532" spans="18:30" ht="45" customHeight="1" x14ac:dyDescent="0.25">
      <c r="R1532" s="158"/>
      <c r="S1532" s="158"/>
      <c r="T1532" s="158"/>
      <c r="U1532" s="158"/>
      <c r="V1532" s="158"/>
      <c r="W1532" s="158"/>
      <c r="X1532" s="158"/>
      <c r="Y1532" s="158"/>
      <c r="Z1532" s="158"/>
      <c r="AA1532" s="159"/>
      <c r="AB1532" s="242"/>
      <c r="AC1532" s="49"/>
      <c r="AD1532" s="49"/>
    </row>
    <row r="1533" spans="18:30" ht="45" customHeight="1" x14ac:dyDescent="0.25">
      <c r="R1533" s="158"/>
      <c r="S1533" s="158"/>
      <c r="T1533" s="158"/>
      <c r="U1533" s="158"/>
      <c r="V1533" s="158"/>
      <c r="W1533" s="158"/>
      <c r="X1533" s="158"/>
      <c r="Y1533" s="158"/>
      <c r="Z1533" s="158"/>
      <c r="AA1533" s="159"/>
      <c r="AB1533" s="242"/>
      <c r="AC1533" s="49"/>
      <c r="AD1533" s="49"/>
    </row>
    <row r="1534" spans="18:30" ht="45" customHeight="1" x14ac:dyDescent="0.25">
      <c r="R1534" s="158"/>
      <c r="S1534" s="158"/>
      <c r="T1534" s="158"/>
      <c r="U1534" s="158"/>
      <c r="V1534" s="158"/>
      <c r="W1534" s="158"/>
      <c r="X1534" s="158"/>
      <c r="Y1534" s="158"/>
      <c r="Z1534" s="158"/>
      <c r="AA1534" s="159"/>
      <c r="AB1534" s="242"/>
      <c r="AC1534" s="49"/>
      <c r="AD1534" s="49"/>
    </row>
    <row r="1535" spans="18:30" ht="45" customHeight="1" x14ac:dyDescent="0.25">
      <c r="R1535" s="158"/>
      <c r="S1535" s="158"/>
      <c r="T1535" s="158"/>
      <c r="U1535" s="158"/>
      <c r="V1535" s="158"/>
      <c r="W1535" s="158"/>
      <c r="X1535" s="158"/>
      <c r="Y1535" s="158"/>
      <c r="Z1535" s="158"/>
      <c r="AA1535" s="159"/>
      <c r="AB1535" s="242"/>
      <c r="AC1535" s="49"/>
      <c r="AD1535" s="49"/>
    </row>
    <row r="1536" spans="18:30" ht="45" customHeight="1" x14ac:dyDescent="0.25">
      <c r="R1536" s="158"/>
      <c r="S1536" s="158"/>
      <c r="T1536" s="158"/>
      <c r="U1536" s="158"/>
      <c r="V1536" s="158"/>
      <c r="W1536" s="158"/>
      <c r="X1536" s="158"/>
      <c r="Y1536" s="158"/>
      <c r="Z1536" s="158"/>
      <c r="AA1536" s="159"/>
      <c r="AB1536" s="242"/>
      <c r="AC1536" s="49"/>
      <c r="AD1536" s="49"/>
    </row>
    <row r="1537" spans="18:30" ht="45" customHeight="1" x14ac:dyDescent="0.25">
      <c r="R1537" s="158"/>
      <c r="S1537" s="158"/>
      <c r="T1537" s="158"/>
      <c r="U1537" s="158"/>
      <c r="V1537" s="158"/>
      <c r="W1537" s="158"/>
      <c r="X1537" s="158"/>
      <c r="Y1537" s="158"/>
      <c r="Z1537" s="158"/>
      <c r="AA1537" s="159"/>
      <c r="AB1537" s="242"/>
      <c r="AC1537" s="49"/>
      <c r="AD1537" s="49"/>
    </row>
    <row r="1538" spans="18:30" ht="45" customHeight="1" x14ac:dyDescent="0.25">
      <c r="R1538" s="158"/>
      <c r="S1538" s="158"/>
      <c r="T1538" s="158"/>
      <c r="U1538" s="158"/>
      <c r="V1538" s="158"/>
      <c r="W1538" s="158"/>
      <c r="X1538" s="158"/>
      <c r="Y1538" s="158"/>
      <c r="Z1538" s="158"/>
      <c r="AA1538" s="159"/>
      <c r="AB1538" s="242"/>
      <c r="AC1538" s="49"/>
      <c r="AD1538" s="49"/>
    </row>
    <row r="1539" spans="18:30" ht="45" customHeight="1" x14ac:dyDescent="0.25">
      <c r="R1539" s="158"/>
      <c r="S1539" s="158"/>
      <c r="T1539" s="158"/>
      <c r="U1539" s="158"/>
      <c r="V1539" s="158"/>
      <c r="W1539" s="158"/>
      <c r="X1539" s="158"/>
      <c r="Y1539" s="158"/>
      <c r="Z1539" s="158"/>
      <c r="AA1539" s="159"/>
      <c r="AB1539" s="242"/>
      <c r="AC1539" s="49"/>
      <c r="AD1539" s="49"/>
    </row>
    <row r="1540" spans="18:30" ht="45" customHeight="1" x14ac:dyDescent="0.25">
      <c r="R1540" s="158"/>
      <c r="S1540" s="158"/>
      <c r="T1540" s="158"/>
      <c r="U1540" s="158"/>
      <c r="V1540" s="158"/>
      <c r="W1540" s="158"/>
      <c r="X1540" s="158"/>
      <c r="Y1540" s="158"/>
      <c r="Z1540" s="158"/>
      <c r="AA1540" s="159"/>
      <c r="AB1540" s="242"/>
      <c r="AC1540" s="49"/>
      <c r="AD1540" s="49"/>
    </row>
    <row r="1541" spans="18:30" ht="45" customHeight="1" x14ac:dyDescent="0.25">
      <c r="R1541" s="158"/>
      <c r="S1541" s="158"/>
      <c r="T1541" s="158"/>
      <c r="U1541" s="158"/>
      <c r="V1541" s="158"/>
      <c r="W1541" s="158"/>
      <c r="X1541" s="158"/>
      <c r="Y1541" s="158"/>
      <c r="Z1541" s="158"/>
      <c r="AA1541" s="159"/>
      <c r="AB1541" s="242"/>
      <c r="AC1541" s="49"/>
      <c r="AD1541" s="49"/>
    </row>
    <row r="1542" spans="18:30" ht="45" customHeight="1" x14ac:dyDescent="0.25">
      <c r="R1542" s="158"/>
      <c r="S1542" s="158"/>
      <c r="T1542" s="158"/>
      <c r="U1542" s="158"/>
      <c r="V1542" s="158"/>
      <c r="W1542" s="158"/>
      <c r="X1542" s="158"/>
      <c r="Y1542" s="158"/>
      <c r="Z1542" s="158"/>
      <c r="AA1542" s="159"/>
      <c r="AB1542" s="242"/>
      <c r="AC1542" s="49"/>
      <c r="AD1542" s="49"/>
    </row>
    <row r="1543" spans="18:30" ht="45" customHeight="1" x14ac:dyDescent="0.25">
      <c r="R1543" s="158"/>
      <c r="S1543" s="158"/>
      <c r="T1543" s="158"/>
      <c r="U1543" s="158"/>
      <c r="V1543" s="158"/>
      <c r="W1543" s="158"/>
      <c r="X1543" s="158"/>
      <c r="Y1543" s="158"/>
      <c r="Z1543" s="158"/>
      <c r="AA1543" s="159"/>
      <c r="AB1543" s="242"/>
      <c r="AC1543" s="49"/>
      <c r="AD1543" s="49"/>
    </row>
    <row r="1544" spans="18:30" ht="45" customHeight="1" x14ac:dyDescent="0.25">
      <c r="R1544" s="158"/>
      <c r="S1544" s="158"/>
      <c r="T1544" s="158"/>
      <c r="U1544" s="158"/>
      <c r="V1544" s="158"/>
      <c r="W1544" s="158"/>
      <c r="X1544" s="158"/>
      <c r="Y1544" s="158"/>
      <c r="Z1544" s="158"/>
      <c r="AA1544" s="159"/>
      <c r="AB1544" s="242"/>
      <c r="AC1544" s="49"/>
      <c r="AD1544" s="49"/>
    </row>
    <row r="1545" spans="18:30" ht="45" customHeight="1" x14ac:dyDescent="0.25">
      <c r="R1545" s="158"/>
      <c r="S1545" s="158"/>
      <c r="T1545" s="158"/>
      <c r="U1545" s="158"/>
      <c r="V1545" s="158"/>
      <c r="W1545" s="158"/>
      <c r="X1545" s="158"/>
      <c r="Y1545" s="158"/>
      <c r="Z1545" s="158"/>
      <c r="AA1545" s="159"/>
      <c r="AB1545" s="242"/>
      <c r="AC1545" s="49"/>
      <c r="AD1545" s="49"/>
    </row>
    <row r="1546" spans="18:30" ht="45" customHeight="1" x14ac:dyDescent="0.25">
      <c r="R1546" s="158"/>
      <c r="S1546" s="158"/>
      <c r="T1546" s="158"/>
      <c r="U1546" s="158"/>
      <c r="V1546" s="158"/>
      <c r="W1546" s="158"/>
      <c r="X1546" s="158"/>
      <c r="Y1546" s="158"/>
      <c r="Z1546" s="158"/>
      <c r="AA1546" s="159"/>
      <c r="AB1546" s="242"/>
      <c r="AC1546" s="49"/>
      <c r="AD1546" s="49"/>
    </row>
    <row r="1547" spans="18:30" ht="45" customHeight="1" x14ac:dyDescent="0.25">
      <c r="R1547" s="158"/>
      <c r="S1547" s="158"/>
      <c r="T1547" s="158"/>
      <c r="U1547" s="158"/>
      <c r="V1547" s="158"/>
      <c r="W1547" s="158"/>
      <c r="X1547" s="158"/>
      <c r="Y1547" s="158"/>
      <c r="Z1547" s="158"/>
      <c r="AA1547" s="159"/>
      <c r="AB1547" s="242"/>
      <c r="AC1547" s="49"/>
      <c r="AD1547" s="49"/>
    </row>
    <row r="1548" spans="18:30" ht="45" customHeight="1" x14ac:dyDescent="0.25">
      <c r="R1548" s="158"/>
      <c r="S1548" s="158"/>
      <c r="T1548" s="158"/>
      <c r="U1548" s="158"/>
      <c r="V1548" s="158"/>
      <c r="W1548" s="158"/>
      <c r="X1548" s="158"/>
      <c r="Y1548" s="158"/>
      <c r="Z1548" s="158"/>
      <c r="AA1548" s="159"/>
      <c r="AB1548" s="242"/>
      <c r="AC1548" s="49"/>
      <c r="AD1548" s="49"/>
    </row>
    <row r="1549" spans="18:30" ht="45" customHeight="1" x14ac:dyDescent="0.25">
      <c r="R1549" s="158"/>
      <c r="S1549" s="158"/>
      <c r="T1549" s="158"/>
      <c r="U1549" s="158"/>
      <c r="V1549" s="158"/>
      <c r="W1549" s="158"/>
      <c r="X1549" s="158"/>
      <c r="Y1549" s="158"/>
      <c r="Z1549" s="158"/>
      <c r="AA1549" s="159"/>
      <c r="AB1549" s="242"/>
      <c r="AC1549" s="49"/>
      <c r="AD1549" s="49"/>
    </row>
    <row r="1550" spans="18:30" ht="45" customHeight="1" x14ac:dyDescent="0.25">
      <c r="R1550" s="158"/>
      <c r="S1550" s="158"/>
      <c r="T1550" s="158"/>
      <c r="U1550" s="158"/>
      <c r="V1550" s="158"/>
      <c r="W1550" s="158"/>
      <c r="X1550" s="158"/>
      <c r="Y1550" s="158"/>
      <c r="Z1550" s="158"/>
      <c r="AA1550" s="159"/>
      <c r="AB1550" s="242"/>
      <c r="AC1550" s="49"/>
      <c r="AD1550" s="49"/>
    </row>
    <row r="1551" spans="18:30" ht="45" customHeight="1" x14ac:dyDescent="0.25">
      <c r="R1551" s="158"/>
      <c r="S1551" s="158"/>
      <c r="T1551" s="158"/>
      <c r="U1551" s="158"/>
      <c r="V1551" s="158"/>
      <c r="W1551" s="158"/>
      <c r="X1551" s="158"/>
      <c r="Y1551" s="158"/>
      <c r="Z1551" s="158"/>
      <c r="AA1551" s="159"/>
      <c r="AB1551" s="242"/>
      <c r="AC1551" s="49"/>
      <c r="AD1551" s="49"/>
    </row>
    <row r="1552" spans="18:30" ht="45" customHeight="1" x14ac:dyDescent="0.25">
      <c r="R1552" s="158"/>
      <c r="S1552" s="158"/>
      <c r="T1552" s="158"/>
      <c r="U1552" s="158"/>
      <c r="V1552" s="158"/>
      <c r="W1552" s="158"/>
      <c r="X1552" s="158"/>
      <c r="Y1552" s="158"/>
      <c r="Z1552" s="158"/>
      <c r="AA1552" s="159"/>
      <c r="AB1552" s="242"/>
      <c r="AC1552" s="49"/>
      <c r="AD1552" s="49"/>
    </row>
    <row r="1553" spans="18:30" ht="45" customHeight="1" x14ac:dyDescent="0.25">
      <c r="R1553" s="158"/>
      <c r="S1553" s="158"/>
      <c r="T1553" s="158"/>
      <c r="U1553" s="158"/>
      <c r="V1553" s="158"/>
      <c r="W1553" s="158"/>
      <c r="X1553" s="158"/>
      <c r="Y1553" s="158"/>
      <c r="Z1553" s="158"/>
      <c r="AA1553" s="159"/>
      <c r="AB1553" s="242"/>
      <c r="AC1553" s="49"/>
      <c r="AD1553" s="49"/>
    </row>
    <row r="1554" spans="18:30" ht="45" customHeight="1" x14ac:dyDescent="0.25">
      <c r="R1554" s="158"/>
      <c r="S1554" s="158"/>
      <c r="T1554" s="158"/>
      <c r="U1554" s="158"/>
      <c r="V1554" s="158"/>
      <c r="W1554" s="158"/>
      <c r="X1554" s="158"/>
      <c r="Y1554" s="158"/>
      <c r="Z1554" s="158"/>
      <c r="AA1554" s="159"/>
      <c r="AB1554" s="242"/>
      <c r="AC1554" s="49"/>
      <c r="AD1554" s="49"/>
    </row>
    <row r="1555" spans="18:30" ht="45" customHeight="1" x14ac:dyDescent="0.25">
      <c r="R1555" s="158"/>
      <c r="S1555" s="158"/>
      <c r="T1555" s="158"/>
      <c r="U1555" s="158"/>
      <c r="V1555" s="158"/>
      <c r="W1555" s="158"/>
      <c r="X1555" s="158"/>
      <c r="Y1555" s="158"/>
      <c r="Z1555" s="158"/>
      <c r="AA1555" s="159"/>
      <c r="AB1555" s="242"/>
      <c r="AC1555" s="49"/>
      <c r="AD1555" s="49"/>
    </row>
    <row r="1556" spans="18:30" ht="45" customHeight="1" x14ac:dyDescent="0.25">
      <c r="R1556" s="158"/>
      <c r="S1556" s="158"/>
      <c r="T1556" s="158"/>
      <c r="U1556" s="158"/>
      <c r="V1556" s="158"/>
      <c r="W1556" s="158"/>
      <c r="X1556" s="158"/>
      <c r="Y1556" s="158"/>
      <c r="Z1556" s="158"/>
      <c r="AA1556" s="159"/>
      <c r="AB1556" s="242"/>
      <c r="AC1556" s="49"/>
      <c r="AD1556" s="49"/>
    </row>
    <row r="1557" spans="18:30" ht="45" customHeight="1" x14ac:dyDescent="0.25">
      <c r="R1557" s="158"/>
      <c r="S1557" s="158"/>
      <c r="T1557" s="158"/>
      <c r="U1557" s="158"/>
      <c r="V1557" s="158"/>
      <c r="W1557" s="158"/>
      <c r="X1557" s="158"/>
      <c r="Y1557" s="158"/>
      <c r="Z1557" s="158"/>
      <c r="AA1557" s="159"/>
      <c r="AB1557" s="242"/>
      <c r="AC1557" s="49"/>
      <c r="AD1557" s="49"/>
    </row>
    <row r="1558" spans="18:30" ht="45" customHeight="1" x14ac:dyDescent="0.25">
      <c r="R1558" s="158"/>
      <c r="S1558" s="158"/>
      <c r="T1558" s="158"/>
      <c r="U1558" s="158"/>
      <c r="V1558" s="158"/>
      <c r="W1558" s="158"/>
      <c r="X1558" s="158"/>
      <c r="Y1558" s="158"/>
      <c r="Z1558" s="158"/>
      <c r="AA1558" s="159"/>
      <c r="AB1558" s="242"/>
      <c r="AC1558" s="49"/>
      <c r="AD1558" s="49"/>
    </row>
    <row r="1559" spans="18:30" ht="45" customHeight="1" x14ac:dyDescent="0.25">
      <c r="R1559" s="158"/>
      <c r="S1559" s="158"/>
      <c r="T1559" s="158"/>
      <c r="U1559" s="158"/>
      <c r="V1559" s="158"/>
      <c r="W1559" s="158"/>
      <c r="X1559" s="158"/>
      <c r="Y1559" s="158"/>
      <c r="Z1559" s="158"/>
      <c r="AA1559" s="159"/>
      <c r="AB1559" s="242"/>
      <c r="AC1559" s="49"/>
      <c r="AD1559" s="49"/>
    </row>
    <row r="1560" spans="18:30" ht="45" customHeight="1" x14ac:dyDescent="0.25">
      <c r="R1560" s="158"/>
      <c r="S1560" s="158"/>
      <c r="T1560" s="158"/>
      <c r="U1560" s="158"/>
      <c r="V1560" s="158"/>
      <c r="W1560" s="158"/>
      <c r="X1560" s="158"/>
      <c r="Y1560" s="158"/>
      <c r="Z1560" s="158"/>
      <c r="AA1560" s="159"/>
      <c r="AB1560" s="242"/>
      <c r="AC1560" s="49"/>
      <c r="AD1560" s="49"/>
    </row>
    <row r="1561" spans="18:30" ht="45" customHeight="1" x14ac:dyDescent="0.25">
      <c r="R1561" s="158"/>
      <c r="S1561" s="158"/>
      <c r="T1561" s="158"/>
      <c r="U1561" s="158"/>
      <c r="V1561" s="158"/>
      <c r="W1561" s="158"/>
      <c r="X1561" s="158"/>
      <c r="Y1561" s="158"/>
      <c r="Z1561" s="158"/>
      <c r="AA1561" s="159"/>
      <c r="AB1561" s="242"/>
      <c r="AC1561" s="49"/>
      <c r="AD1561" s="49"/>
    </row>
    <row r="1562" spans="18:30" ht="45" customHeight="1" x14ac:dyDescent="0.25">
      <c r="R1562" s="158"/>
      <c r="S1562" s="158"/>
      <c r="T1562" s="158"/>
      <c r="U1562" s="158"/>
      <c r="V1562" s="158"/>
      <c r="W1562" s="158"/>
      <c r="X1562" s="158"/>
      <c r="Y1562" s="158"/>
      <c r="Z1562" s="158"/>
      <c r="AA1562" s="159"/>
      <c r="AB1562" s="242"/>
      <c r="AC1562" s="49"/>
      <c r="AD1562" s="49"/>
    </row>
    <row r="1563" spans="18:30" ht="45" customHeight="1" x14ac:dyDescent="0.25">
      <c r="R1563" s="158"/>
      <c r="S1563" s="158"/>
      <c r="T1563" s="158"/>
      <c r="U1563" s="158"/>
      <c r="V1563" s="158"/>
      <c r="W1563" s="158"/>
      <c r="X1563" s="158"/>
      <c r="Y1563" s="158"/>
      <c r="Z1563" s="158"/>
      <c r="AA1563" s="159"/>
      <c r="AB1563" s="242"/>
      <c r="AC1563" s="49"/>
      <c r="AD1563" s="49"/>
    </row>
    <row r="1564" spans="18:30" ht="45" customHeight="1" x14ac:dyDescent="0.25">
      <c r="R1564" s="158"/>
      <c r="S1564" s="158"/>
      <c r="T1564" s="158"/>
      <c r="U1564" s="158"/>
      <c r="V1564" s="158"/>
      <c r="W1564" s="158"/>
      <c r="X1564" s="158"/>
      <c r="Y1564" s="158"/>
      <c r="Z1564" s="158"/>
      <c r="AA1564" s="159"/>
      <c r="AB1564" s="242"/>
      <c r="AC1564" s="49"/>
      <c r="AD1564" s="49"/>
    </row>
    <row r="1565" spans="18:30" ht="45" customHeight="1" x14ac:dyDescent="0.25">
      <c r="R1565" s="158"/>
      <c r="S1565" s="158"/>
      <c r="T1565" s="158"/>
      <c r="U1565" s="158"/>
      <c r="V1565" s="158"/>
      <c r="W1565" s="158"/>
      <c r="X1565" s="158"/>
      <c r="Y1565" s="158"/>
      <c r="Z1565" s="158"/>
      <c r="AA1565" s="159"/>
      <c r="AB1565" s="242"/>
      <c r="AC1565" s="49"/>
      <c r="AD1565" s="49"/>
    </row>
    <row r="1566" spans="18:30" ht="45" customHeight="1" x14ac:dyDescent="0.25">
      <c r="R1566" s="158"/>
      <c r="S1566" s="158"/>
      <c r="T1566" s="158"/>
      <c r="U1566" s="158"/>
      <c r="V1566" s="158"/>
      <c r="W1566" s="158"/>
      <c r="X1566" s="158"/>
      <c r="Y1566" s="158"/>
      <c r="Z1566" s="158"/>
      <c r="AA1566" s="159"/>
      <c r="AB1566" s="242"/>
      <c r="AC1566" s="49"/>
      <c r="AD1566" s="49"/>
    </row>
    <row r="1567" spans="18:30" ht="45" customHeight="1" x14ac:dyDescent="0.25">
      <c r="R1567" s="158"/>
      <c r="S1567" s="158"/>
      <c r="T1567" s="158"/>
      <c r="U1567" s="158"/>
      <c r="V1567" s="158"/>
      <c r="W1567" s="158"/>
      <c r="X1567" s="158"/>
      <c r="Y1567" s="158"/>
      <c r="Z1567" s="158"/>
      <c r="AA1567" s="159"/>
      <c r="AB1567" s="242"/>
      <c r="AC1567" s="49"/>
      <c r="AD1567" s="49"/>
    </row>
    <row r="1568" spans="18:30" ht="45" customHeight="1" x14ac:dyDescent="0.25">
      <c r="R1568" s="158"/>
      <c r="S1568" s="158"/>
      <c r="T1568" s="158"/>
      <c r="U1568" s="158"/>
      <c r="V1568" s="158"/>
      <c r="W1568" s="158"/>
      <c r="X1568" s="158"/>
      <c r="Y1568" s="158"/>
      <c r="Z1568" s="158"/>
      <c r="AA1568" s="159"/>
      <c r="AB1568" s="242"/>
      <c r="AC1568" s="49"/>
      <c r="AD1568" s="49"/>
    </row>
    <row r="1569" spans="18:30" ht="45" customHeight="1" x14ac:dyDescent="0.25">
      <c r="R1569" s="158"/>
      <c r="S1569" s="158"/>
      <c r="T1569" s="158"/>
      <c r="U1569" s="158"/>
      <c r="V1569" s="158"/>
      <c r="W1569" s="158"/>
      <c r="X1569" s="158"/>
      <c r="Y1569" s="158"/>
      <c r="Z1569" s="158"/>
      <c r="AA1569" s="159"/>
      <c r="AB1569" s="242"/>
      <c r="AC1569" s="49"/>
      <c r="AD1569" s="49"/>
    </row>
    <row r="1570" spans="18:30" ht="45" customHeight="1" x14ac:dyDescent="0.25">
      <c r="R1570" s="158"/>
      <c r="S1570" s="158"/>
      <c r="T1570" s="158"/>
      <c r="U1570" s="158"/>
      <c r="V1570" s="158"/>
      <c r="W1570" s="158"/>
      <c r="X1570" s="158"/>
      <c r="Y1570" s="158"/>
      <c r="Z1570" s="158"/>
      <c r="AA1570" s="159"/>
      <c r="AB1570" s="242"/>
      <c r="AC1570" s="49"/>
      <c r="AD1570" s="49"/>
    </row>
    <row r="1571" spans="18:30" ht="45" customHeight="1" x14ac:dyDescent="0.25">
      <c r="R1571" s="158"/>
      <c r="S1571" s="158"/>
      <c r="T1571" s="158"/>
      <c r="U1571" s="158"/>
      <c r="V1571" s="158"/>
      <c r="W1571" s="158"/>
      <c r="X1571" s="158"/>
      <c r="Y1571" s="158"/>
      <c r="Z1571" s="158"/>
      <c r="AA1571" s="159"/>
      <c r="AB1571" s="242"/>
      <c r="AC1571" s="49"/>
      <c r="AD1571" s="49"/>
    </row>
    <row r="1572" spans="18:30" ht="45" customHeight="1" x14ac:dyDescent="0.25">
      <c r="R1572" s="158"/>
      <c r="S1572" s="158"/>
      <c r="T1572" s="158"/>
      <c r="U1572" s="158"/>
      <c r="V1572" s="158"/>
      <c r="W1572" s="158"/>
      <c r="X1572" s="158"/>
      <c r="Y1572" s="158"/>
      <c r="Z1572" s="158"/>
      <c r="AA1572" s="159"/>
      <c r="AB1572" s="242"/>
      <c r="AC1572" s="49"/>
      <c r="AD1572" s="49"/>
    </row>
    <row r="1573" spans="18:30" ht="45" customHeight="1" x14ac:dyDescent="0.25">
      <c r="R1573" s="158"/>
      <c r="S1573" s="158"/>
      <c r="T1573" s="158"/>
      <c r="U1573" s="158"/>
      <c r="V1573" s="158"/>
      <c r="W1573" s="158"/>
      <c r="X1573" s="158"/>
      <c r="Y1573" s="158"/>
      <c r="Z1573" s="158"/>
      <c r="AA1573" s="159"/>
      <c r="AB1573" s="242"/>
      <c r="AC1573" s="49"/>
      <c r="AD1573" s="49"/>
    </row>
    <row r="1574" spans="18:30" ht="45" customHeight="1" x14ac:dyDescent="0.25">
      <c r="R1574" s="158"/>
      <c r="S1574" s="158"/>
      <c r="T1574" s="158"/>
      <c r="U1574" s="158"/>
      <c r="V1574" s="158"/>
      <c r="W1574" s="158"/>
      <c r="X1574" s="158"/>
      <c r="Y1574" s="158"/>
      <c r="Z1574" s="158"/>
      <c r="AA1574" s="159"/>
      <c r="AB1574" s="242"/>
      <c r="AC1574" s="49"/>
      <c r="AD1574" s="49"/>
    </row>
    <row r="1575" spans="18:30" ht="45" customHeight="1" x14ac:dyDescent="0.25">
      <c r="R1575" s="158"/>
      <c r="S1575" s="158"/>
      <c r="T1575" s="158"/>
      <c r="U1575" s="158"/>
      <c r="V1575" s="158"/>
      <c r="W1575" s="158"/>
      <c r="X1575" s="158"/>
      <c r="Y1575" s="158"/>
      <c r="Z1575" s="158"/>
      <c r="AA1575" s="159"/>
      <c r="AB1575" s="242"/>
      <c r="AC1575" s="49"/>
      <c r="AD1575" s="49"/>
    </row>
    <row r="1576" spans="18:30" ht="45" customHeight="1" x14ac:dyDescent="0.25">
      <c r="R1576" s="158"/>
      <c r="S1576" s="158"/>
      <c r="T1576" s="158"/>
      <c r="U1576" s="158"/>
      <c r="V1576" s="158"/>
      <c r="W1576" s="158"/>
      <c r="X1576" s="158"/>
      <c r="Y1576" s="158"/>
      <c r="Z1576" s="158"/>
      <c r="AA1576" s="159"/>
      <c r="AB1576" s="242"/>
      <c r="AC1576" s="49"/>
      <c r="AD1576" s="49"/>
    </row>
    <row r="1577" spans="18:30" ht="45" customHeight="1" x14ac:dyDescent="0.25">
      <c r="R1577" s="158"/>
      <c r="S1577" s="158"/>
      <c r="T1577" s="158"/>
      <c r="U1577" s="158"/>
      <c r="V1577" s="158"/>
      <c r="W1577" s="158"/>
      <c r="X1577" s="158"/>
      <c r="Y1577" s="158"/>
      <c r="Z1577" s="158"/>
      <c r="AA1577" s="159"/>
      <c r="AB1577" s="242"/>
      <c r="AC1577" s="49"/>
      <c r="AD1577" s="49"/>
    </row>
    <row r="1578" spans="18:30" ht="45" customHeight="1" x14ac:dyDescent="0.25">
      <c r="R1578" s="158"/>
      <c r="S1578" s="158"/>
      <c r="T1578" s="158"/>
      <c r="U1578" s="158"/>
      <c r="V1578" s="158"/>
      <c r="W1578" s="158"/>
      <c r="X1578" s="158"/>
      <c r="Y1578" s="158"/>
      <c r="Z1578" s="158"/>
      <c r="AA1578" s="159"/>
      <c r="AB1578" s="242"/>
      <c r="AC1578" s="49"/>
      <c r="AD1578" s="49"/>
    </row>
    <row r="1579" spans="18:30" ht="45" customHeight="1" x14ac:dyDescent="0.25">
      <c r="R1579" s="158"/>
      <c r="S1579" s="158"/>
      <c r="T1579" s="158"/>
      <c r="U1579" s="158"/>
      <c r="V1579" s="158"/>
      <c r="W1579" s="158"/>
      <c r="X1579" s="158"/>
      <c r="Y1579" s="158"/>
      <c r="Z1579" s="158"/>
      <c r="AA1579" s="159"/>
      <c r="AB1579" s="242"/>
      <c r="AC1579" s="49"/>
      <c r="AD1579" s="49"/>
    </row>
    <row r="1580" spans="18:30" ht="45" customHeight="1" x14ac:dyDescent="0.25">
      <c r="R1580" s="158"/>
      <c r="S1580" s="158"/>
      <c r="T1580" s="158"/>
      <c r="U1580" s="158"/>
      <c r="V1580" s="158"/>
      <c r="W1580" s="158"/>
      <c r="X1580" s="158"/>
      <c r="Y1580" s="158"/>
      <c r="Z1580" s="158"/>
      <c r="AA1580" s="159"/>
      <c r="AB1580" s="242"/>
      <c r="AC1580" s="49"/>
      <c r="AD1580" s="49"/>
    </row>
    <row r="1581" spans="18:30" ht="45" customHeight="1" x14ac:dyDescent="0.25">
      <c r="R1581" s="158"/>
      <c r="S1581" s="158"/>
      <c r="T1581" s="158"/>
      <c r="U1581" s="158"/>
      <c r="V1581" s="158"/>
      <c r="W1581" s="158"/>
      <c r="X1581" s="158"/>
      <c r="Y1581" s="158"/>
      <c r="Z1581" s="158"/>
      <c r="AA1581" s="159"/>
      <c r="AB1581" s="242"/>
      <c r="AC1581" s="49"/>
      <c r="AD1581" s="49"/>
    </row>
    <row r="1582" spans="18:30" ht="45" customHeight="1" x14ac:dyDescent="0.25">
      <c r="R1582" s="158"/>
      <c r="S1582" s="158"/>
      <c r="T1582" s="158"/>
      <c r="U1582" s="158"/>
      <c r="V1582" s="158"/>
      <c r="W1582" s="158"/>
      <c r="X1582" s="158"/>
      <c r="Y1582" s="158"/>
      <c r="Z1582" s="158"/>
      <c r="AA1582" s="159"/>
      <c r="AB1582" s="242"/>
      <c r="AC1582" s="49"/>
      <c r="AD1582" s="49"/>
    </row>
    <row r="1583" spans="18:30" ht="45" customHeight="1" x14ac:dyDescent="0.25">
      <c r="R1583" s="158"/>
      <c r="S1583" s="158"/>
      <c r="T1583" s="158"/>
      <c r="U1583" s="158"/>
      <c r="V1583" s="158"/>
      <c r="W1583" s="158"/>
      <c r="X1583" s="158"/>
      <c r="Y1583" s="158"/>
      <c r="Z1583" s="158"/>
      <c r="AA1583" s="159"/>
      <c r="AB1583" s="242"/>
      <c r="AC1583" s="49"/>
      <c r="AD1583" s="49"/>
    </row>
    <row r="1584" spans="18:30" ht="45" customHeight="1" x14ac:dyDescent="0.25">
      <c r="R1584" s="158"/>
      <c r="S1584" s="158"/>
      <c r="T1584" s="158"/>
      <c r="U1584" s="158"/>
      <c r="V1584" s="158"/>
      <c r="W1584" s="158"/>
      <c r="X1584" s="158"/>
      <c r="Y1584" s="158"/>
      <c r="Z1584" s="158"/>
      <c r="AA1584" s="159"/>
      <c r="AB1584" s="242"/>
      <c r="AC1584" s="49"/>
      <c r="AD1584" s="49"/>
    </row>
    <row r="1585" spans="18:30" ht="45" customHeight="1" x14ac:dyDescent="0.25">
      <c r="R1585" s="158"/>
      <c r="S1585" s="158"/>
      <c r="T1585" s="158"/>
      <c r="U1585" s="158"/>
      <c r="V1585" s="158"/>
      <c r="W1585" s="158"/>
      <c r="X1585" s="158"/>
      <c r="Y1585" s="158"/>
      <c r="Z1585" s="158"/>
      <c r="AA1585" s="159"/>
      <c r="AB1585" s="242"/>
      <c r="AC1585" s="49"/>
      <c r="AD1585" s="49"/>
    </row>
    <row r="1586" spans="18:30" ht="45" customHeight="1" x14ac:dyDescent="0.25">
      <c r="R1586" s="158"/>
      <c r="S1586" s="158"/>
      <c r="T1586" s="158"/>
      <c r="U1586" s="158"/>
      <c r="V1586" s="158"/>
      <c r="W1586" s="158"/>
      <c r="X1586" s="158"/>
      <c r="Y1586" s="158"/>
      <c r="Z1586" s="158"/>
      <c r="AA1586" s="159"/>
      <c r="AB1586" s="242"/>
      <c r="AC1586" s="49"/>
      <c r="AD1586" s="49"/>
    </row>
    <row r="1587" spans="18:30" ht="45" customHeight="1" x14ac:dyDescent="0.25">
      <c r="R1587" s="158"/>
      <c r="S1587" s="158"/>
      <c r="T1587" s="158"/>
      <c r="U1587" s="158"/>
      <c r="V1587" s="158"/>
      <c r="W1587" s="158"/>
      <c r="X1587" s="158"/>
      <c r="Y1587" s="158"/>
      <c r="Z1587" s="158"/>
      <c r="AA1587" s="159"/>
      <c r="AB1587" s="242"/>
      <c r="AC1587" s="49"/>
      <c r="AD1587" s="49"/>
    </row>
    <row r="1588" spans="18:30" ht="45" customHeight="1" x14ac:dyDescent="0.25">
      <c r="R1588" s="158"/>
      <c r="S1588" s="158"/>
      <c r="T1588" s="158"/>
      <c r="U1588" s="158"/>
      <c r="V1588" s="158"/>
      <c r="W1588" s="158"/>
      <c r="X1588" s="158"/>
      <c r="Y1588" s="158"/>
      <c r="Z1588" s="158"/>
      <c r="AA1588" s="159"/>
      <c r="AB1588" s="242"/>
      <c r="AC1588" s="49"/>
      <c r="AD1588" s="49"/>
    </row>
    <row r="1589" spans="18:30" ht="45" customHeight="1" x14ac:dyDescent="0.25">
      <c r="R1589" s="158"/>
      <c r="S1589" s="158"/>
      <c r="T1589" s="158"/>
      <c r="U1589" s="158"/>
      <c r="V1589" s="158"/>
      <c r="W1589" s="158"/>
      <c r="X1589" s="158"/>
      <c r="Y1589" s="158"/>
      <c r="Z1589" s="158"/>
      <c r="AA1589" s="159"/>
      <c r="AB1589" s="242"/>
      <c r="AC1589" s="49"/>
      <c r="AD1589" s="49"/>
    </row>
    <row r="1590" spans="18:30" ht="45" customHeight="1" x14ac:dyDescent="0.25">
      <c r="R1590" s="158"/>
      <c r="S1590" s="158"/>
      <c r="T1590" s="158"/>
      <c r="U1590" s="158"/>
      <c r="V1590" s="158"/>
      <c r="W1590" s="158"/>
      <c r="X1590" s="158"/>
      <c r="Y1590" s="158"/>
      <c r="Z1590" s="158"/>
      <c r="AA1590" s="159"/>
      <c r="AB1590" s="242"/>
      <c r="AC1590" s="49"/>
      <c r="AD1590" s="49"/>
    </row>
    <row r="1591" spans="18:30" ht="45" customHeight="1" x14ac:dyDescent="0.25">
      <c r="R1591" s="158"/>
      <c r="S1591" s="158"/>
      <c r="T1591" s="158"/>
      <c r="U1591" s="158"/>
      <c r="V1591" s="158"/>
      <c r="W1591" s="158"/>
      <c r="X1591" s="158"/>
      <c r="Y1591" s="158"/>
      <c r="Z1591" s="158"/>
      <c r="AA1591" s="159"/>
      <c r="AB1591" s="242"/>
      <c r="AC1591" s="49"/>
      <c r="AD1591" s="49"/>
    </row>
    <row r="1592" spans="18:30" ht="45" customHeight="1" x14ac:dyDescent="0.25">
      <c r="R1592" s="158"/>
      <c r="S1592" s="158"/>
      <c r="T1592" s="158"/>
      <c r="U1592" s="158"/>
      <c r="V1592" s="158"/>
      <c r="W1592" s="158"/>
      <c r="X1592" s="158"/>
      <c r="Y1592" s="158"/>
      <c r="Z1592" s="158"/>
      <c r="AA1592" s="159"/>
      <c r="AB1592" s="242"/>
      <c r="AC1592" s="49"/>
      <c r="AD1592" s="49"/>
    </row>
    <row r="1593" spans="18:30" ht="45" customHeight="1" x14ac:dyDescent="0.25">
      <c r="R1593" s="158"/>
      <c r="S1593" s="158"/>
      <c r="T1593" s="158"/>
      <c r="U1593" s="158"/>
      <c r="V1593" s="158"/>
      <c r="W1593" s="158"/>
      <c r="X1593" s="158"/>
      <c r="Y1593" s="158"/>
      <c r="Z1593" s="158"/>
      <c r="AA1593" s="159"/>
      <c r="AB1593" s="242"/>
      <c r="AC1593" s="49"/>
      <c r="AD1593" s="49"/>
    </row>
    <row r="1594" spans="18:30" ht="45" customHeight="1" x14ac:dyDescent="0.25">
      <c r="R1594" s="158"/>
      <c r="S1594" s="158"/>
      <c r="T1594" s="158"/>
      <c r="U1594" s="158"/>
      <c r="V1594" s="158"/>
      <c r="W1594" s="158"/>
      <c r="X1594" s="158"/>
      <c r="Y1594" s="158"/>
      <c r="Z1594" s="158"/>
      <c r="AA1594" s="159"/>
      <c r="AB1594" s="242"/>
      <c r="AC1594" s="49"/>
      <c r="AD1594" s="49"/>
    </row>
    <row r="1595" spans="18:30" ht="45" customHeight="1" x14ac:dyDescent="0.25">
      <c r="R1595" s="158"/>
      <c r="S1595" s="158"/>
      <c r="T1595" s="158"/>
      <c r="U1595" s="158"/>
      <c r="V1595" s="158"/>
      <c r="W1595" s="158"/>
      <c r="X1595" s="158"/>
      <c r="Y1595" s="158"/>
      <c r="Z1595" s="158"/>
      <c r="AA1595" s="159"/>
      <c r="AB1595" s="242"/>
      <c r="AC1595" s="49"/>
      <c r="AD1595" s="49"/>
    </row>
    <row r="1596" spans="18:30" ht="45" customHeight="1" x14ac:dyDescent="0.25">
      <c r="R1596" s="158"/>
      <c r="S1596" s="158"/>
      <c r="T1596" s="158"/>
      <c r="U1596" s="158"/>
      <c r="V1596" s="158"/>
      <c r="W1596" s="158"/>
      <c r="X1596" s="158"/>
      <c r="Y1596" s="158"/>
      <c r="Z1596" s="158"/>
      <c r="AA1596" s="159"/>
      <c r="AB1596" s="242"/>
      <c r="AC1596" s="49"/>
      <c r="AD1596" s="49"/>
    </row>
    <row r="1597" spans="18:30" ht="45" customHeight="1" x14ac:dyDescent="0.25">
      <c r="R1597" s="158"/>
      <c r="S1597" s="158"/>
      <c r="T1597" s="158"/>
      <c r="U1597" s="158"/>
      <c r="V1597" s="158"/>
      <c r="W1597" s="158"/>
      <c r="X1597" s="158"/>
      <c r="Y1597" s="158"/>
      <c r="Z1597" s="158"/>
      <c r="AA1597" s="159"/>
      <c r="AB1597" s="242"/>
      <c r="AC1597" s="49"/>
      <c r="AD1597" s="49"/>
    </row>
    <row r="1598" spans="18:30" ht="45" customHeight="1" x14ac:dyDescent="0.25">
      <c r="R1598" s="158"/>
      <c r="S1598" s="158"/>
      <c r="T1598" s="158"/>
      <c r="U1598" s="158"/>
      <c r="V1598" s="158"/>
      <c r="W1598" s="158"/>
      <c r="X1598" s="158"/>
      <c r="Y1598" s="158"/>
      <c r="Z1598" s="158"/>
      <c r="AA1598" s="159"/>
      <c r="AB1598" s="242"/>
      <c r="AC1598" s="49"/>
      <c r="AD1598" s="49"/>
    </row>
    <row r="1599" spans="18:30" ht="45" customHeight="1" x14ac:dyDescent="0.25">
      <c r="R1599" s="158"/>
      <c r="S1599" s="158"/>
      <c r="T1599" s="158"/>
      <c r="U1599" s="158"/>
      <c r="V1599" s="158"/>
      <c r="W1599" s="158"/>
      <c r="X1599" s="158"/>
      <c r="Y1599" s="158"/>
      <c r="Z1599" s="158"/>
      <c r="AA1599" s="159"/>
      <c r="AB1599" s="242"/>
      <c r="AC1599" s="49"/>
      <c r="AD1599" s="49"/>
    </row>
    <row r="1600" spans="18:30" ht="45" customHeight="1" x14ac:dyDescent="0.25">
      <c r="R1600" s="158"/>
      <c r="S1600" s="158"/>
      <c r="T1600" s="158"/>
      <c r="U1600" s="158"/>
      <c r="V1600" s="158"/>
      <c r="W1600" s="158"/>
      <c r="X1600" s="158"/>
      <c r="Y1600" s="158"/>
      <c r="Z1600" s="158"/>
      <c r="AA1600" s="159"/>
      <c r="AB1600" s="242"/>
      <c r="AC1600" s="49"/>
      <c r="AD1600" s="49"/>
    </row>
    <row r="1601" spans="18:30" ht="45" customHeight="1" x14ac:dyDescent="0.25">
      <c r="R1601" s="158"/>
      <c r="S1601" s="158"/>
      <c r="T1601" s="158"/>
      <c r="U1601" s="158"/>
      <c r="V1601" s="158"/>
      <c r="W1601" s="158"/>
      <c r="X1601" s="158"/>
      <c r="Y1601" s="158"/>
      <c r="Z1601" s="158"/>
      <c r="AA1601" s="159"/>
      <c r="AB1601" s="242"/>
      <c r="AC1601" s="49"/>
      <c r="AD1601" s="49"/>
    </row>
    <row r="1602" spans="18:30" ht="45" customHeight="1" x14ac:dyDescent="0.25">
      <c r="R1602" s="158"/>
      <c r="S1602" s="158"/>
      <c r="T1602" s="158"/>
      <c r="U1602" s="158"/>
      <c r="V1602" s="158"/>
      <c r="W1602" s="158"/>
      <c r="X1602" s="158"/>
      <c r="Y1602" s="158"/>
      <c r="Z1602" s="158"/>
      <c r="AA1602" s="159"/>
      <c r="AB1602" s="242"/>
      <c r="AC1602" s="49"/>
      <c r="AD1602" s="49"/>
    </row>
    <row r="1603" spans="18:30" ht="45" customHeight="1" x14ac:dyDescent="0.25">
      <c r="R1603" s="158"/>
      <c r="S1603" s="158"/>
      <c r="T1603" s="158"/>
      <c r="U1603" s="158"/>
      <c r="V1603" s="158"/>
      <c r="W1603" s="158"/>
      <c r="X1603" s="158"/>
      <c r="Y1603" s="158"/>
      <c r="Z1603" s="158"/>
      <c r="AA1603" s="159"/>
      <c r="AB1603" s="242"/>
      <c r="AC1603" s="49"/>
      <c r="AD1603" s="49"/>
    </row>
    <row r="1604" spans="18:30" ht="45" customHeight="1" x14ac:dyDescent="0.25">
      <c r="R1604" s="158"/>
      <c r="S1604" s="158"/>
      <c r="T1604" s="158"/>
      <c r="U1604" s="158"/>
      <c r="V1604" s="158"/>
      <c r="W1604" s="158"/>
      <c r="X1604" s="158"/>
      <c r="Y1604" s="158"/>
      <c r="Z1604" s="158"/>
      <c r="AA1604" s="159"/>
      <c r="AB1604" s="242"/>
      <c r="AC1604" s="49"/>
      <c r="AD1604" s="49"/>
    </row>
    <row r="1605" spans="18:30" ht="45" customHeight="1" x14ac:dyDescent="0.25">
      <c r="R1605" s="158"/>
      <c r="S1605" s="158"/>
      <c r="T1605" s="158"/>
      <c r="U1605" s="158"/>
      <c r="V1605" s="158"/>
      <c r="W1605" s="158"/>
      <c r="X1605" s="158"/>
      <c r="Y1605" s="158"/>
      <c r="Z1605" s="158"/>
      <c r="AA1605" s="159"/>
      <c r="AB1605" s="242"/>
      <c r="AC1605" s="49"/>
      <c r="AD1605" s="49"/>
    </row>
    <row r="1606" spans="18:30" ht="45" customHeight="1" x14ac:dyDescent="0.25">
      <c r="R1606" s="158"/>
      <c r="S1606" s="158"/>
      <c r="T1606" s="158"/>
      <c r="U1606" s="158"/>
      <c r="V1606" s="158"/>
      <c r="W1606" s="158"/>
      <c r="X1606" s="158"/>
      <c r="Y1606" s="158"/>
      <c r="Z1606" s="158"/>
      <c r="AA1606" s="159"/>
      <c r="AB1606" s="242"/>
      <c r="AC1606" s="49"/>
      <c r="AD1606" s="49"/>
    </row>
    <row r="1607" spans="18:30" ht="45" customHeight="1" x14ac:dyDescent="0.25">
      <c r="R1607" s="158"/>
      <c r="S1607" s="158"/>
      <c r="T1607" s="158"/>
      <c r="U1607" s="158"/>
      <c r="V1607" s="158"/>
      <c r="W1607" s="158"/>
      <c r="X1607" s="158"/>
      <c r="Y1607" s="158"/>
      <c r="Z1607" s="158"/>
      <c r="AA1607" s="159"/>
      <c r="AB1607" s="242"/>
      <c r="AC1607" s="49"/>
      <c r="AD1607" s="49"/>
    </row>
    <row r="1608" spans="18:30" ht="45" customHeight="1" x14ac:dyDescent="0.25">
      <c r="R1608" s="158"/>
      <c r="S1608" s="158"/>
      <c r="T1608" s="158"/>
      <c r="U1608" s="158"/>
      <c r="V1608" s="158"/>
      <c r="W1608" s="158"/>
      <c r="X1608" s="158"/>
      <c r="Y1608" s="158"/>
      <c r="Z1608" s="158"/>
      <c r="AA1608" s="159"/>
      <c r="AB1608" s="242"/>
      <c r="AC1608" s="49"/>
      <c r="AD1608" s="49"/>
    </row>
    <row r="1609" spans="18:30" ht="45" customHeight="1" x14ac:dyDescent="0.25">
      <c r="R1609" s="158"/>
      <c r="S1609" s="158"/>
      <c r="T1609" s="158"/>
      <c r="U1609" s="158"/>
      <c r="V1609" s="158"/>
      <c r="W1609" s="158"/>
      <c r="X1609" s="158"/>
      <c r="Y1609" s="158"/>
      <c r="Z1609" s="158"/>
      <c r="AA1609" s="159"/>
      <c r="AB1609" s="242"/>
      <c r="AC1609" s="49"/>
      <c r="AD1609" s="49"/>
    </row>
    <row r="1610" spans="18:30" ht="45" customHeight="1" x14ac:dyDescent="0.25">
      <c r="R1610" s="158"/>
      <c r="S1610" s="158"/>
      <c r="T1610" s="158"/>
      <c r="U1610" s="158"/>
      <c r="V1610" s="158"/>
      <c r="W1610" s="158"/>
      <c r="X1610" s="158"/>
      <c r="Y1610" s="158"/>
      <c r="Z1610" s="158"/>
      <c r="AA1610" s="159"/>
      <c r="AB1610" s="242"/>
      <c r="AC1610" s="49"/>
      <c r="AD1610" s="49"/>
    </row>
    <row r="1611" spans="18:30" ht="45" customHeight="1" x14ac:dyDescent="0.25">
      <c r="R1611" s="158"/>
      <c r="S1611" s="158"/>
      <c r="T1611" s="158"/>
      <c r="U1611" s="158"/>
      <c r="V1611" s="158"/>
      <c r="W1611" s="158"/>
      <c r="X1611" s="158"/>
      <c r="Y1611" s="158"/>
      <c r="Z1611" s="158"/>
      <c r="AA1611" s="159"/>
      <c r="AB1611" s="242"/>
      <c r="AC1611" s="49"/>
      <c r="AD1611" s="49"/>
    </row>
    <row r="1612" spans="18:30" ht="45" customHeight="1" x14ac:dyDescent="0.25">
      <c r="R1612" s="158"/>
      <c r="S1612" s="158"/>
      <c r="T1612" s="158"/>
      <c r="U1612" s="158"/>
      <c r="V1612" s="158"/>
      <c r="W1612" s="158"/>
      <c r="X1612" s="158"/>
      <c r="Y1612" s="158"/>
      <c r="Z1612" s="158"/>
      <c r="AA1612" s="159"/>
      <c r="AB1612" s="242"/>
      <c r="AC1612" s="49"/>
      <c r="AD1612" s="49"/>
    </row>
    <row r="1613" spans="18:30" ht="45" customHeight="1" x14ac:dyDescent="0.25">
      <c r="R1613" s="158"/>
      <c r="S1613" s="158"/>
      <c r="T1613" s="158"/>
      <c r="U1613" s="158"/>
      <c r="V1613" s="158"/>
      <c r="W1613" s="158"/>
      <c r="X1613" s="158"/>
      <c r="Y1613" s="158"/>
      <c r="Z1613" s="158"/>
      <c r="AA1613" s="159"/>
      <c r="AB1613" s="242"/>
      <c r="AC1613" s="49"/>
      <c r="AD1613" s="49"/>
    </row>
    <row r="1614" spans="18:30" ht="45" customHeight="1" x14ac:dyDescent="0.25">
      <c r="R1614" s="158"/>
      <c r="S1614" s="158"/>
      <c r="T1614" s="158"/>
      <c r="U1614" s="158"/>
      <c r="V1614" s="158"/>
      <c r="W1614" s="158"/>
      <c r="X1614" s="158"/>
      <c r="Y1614" s="158"/>
      <c r="Z1614" s="158"/>
      <c r="AA1614" s="159"/>
      <c r="AB1614" s="242"/>
      <c r="AC1614" s="49"/>
      <c r="AD1614" s="49"/>
    </row>
    <row r="1615" spans="18:30" ht="45" customHeight="1" x14ac:dyDescent="0.25">
      <c r="R1615" s="158"/>
      <c r="S1615" s="158"/>
      <c r="T1615" s="158"/>
      <c r="U1615" s="158"/>
      <c r="V1615" s="158"/>
      <c r="W1615" s="158"/>
      <c r="X1615" s="158"/>
      <c r="Y1615" s="158"/>
      <c r="Z1615" s="158"/>
      <c r="AA1615" s="159"/>
      <c r="AB1615" s="242"/>
      <c r="AC1615" s="49"/>
      <c r="AD1615" s="49"/>
    </row>
    <row r="1616" spans="18:30" ht="45" customHeight="1" x14ac:dyDescent="0.25">
      <c r="R1616" s="158"/>
      <c r="S1616" s="158"/>
      <c r="T1616" s="158"/>
      <c r="U1616" s="158"/>
      <c r="V1616" s="158"/>
      <c r="W1616" s="158"/>
      <c r="X1616" s="158"/>
      <c r="Y1616" s="158"/>
      <c r="Z1616" s="158"/>
      <c r="AA1616" s="159"/>
      <c r="AB1616" s="242"/>
      <c r="AC1616" s="49"/>
      <c r="AD1616" s="49"/>
    </row>
    <row r="1617" spans="18:30" ht="45" customHeight="1" x14ac:dyDescent="0.25">
      <c r="R1617" s="158"/>
      <c r="S1617" s="158"/>
      <c r="T1617" s="158"/>
      <c r="U1617" s="158"/>
      <c r="V1617" s="158"/>
      <c r="W1617" s="158"/>
      <c r="X1617" s="158"/>
      <c r="Y1617" s="158"/>
      <c r="Z1617" s="158"/>
      <c r="AA1617" s="159"/>
      <c r="AB1617" s="242"/>
      <c r="AC1617" s="49"/>
      <c r="AD1617" s="49"/>
    </row>
    <row r="1618" spans="18:30" ht="45" customHeight="1" x14ac:dyDescent="0.25">
      <c r="R1618" s="158"/>
      <c r="S1618" s="158"/>
      <c r="T1618" s="158"/>
      <c r="U1618" s="158"/>
      <c r="V1618" s="158"/>
      <c r="W1618" s="158"/>
      <c r="X1618" s="158"/>
      <c r="Y1618" s="158"/>
      <c r="Z1618" s="158"/>
      <c r="AA1618" s="159"/>
      <c r="AB1618" s="242"/>
      <c r="AC1618" s="49"/>
      <c r="AD1618" s="49"/>
    </row>
    <row r="1619" spans="18:30" ht="45" customHeight="1" x14ac:dyDescent="0.25">
      <c r="R1619" s="158"/>
      <c r="S1619" s="158"/>
      <c r="T1619" s="158"/>
      <c r="U1619" s="158"/>
      <c r="V1619" s="158"/>
      <c r="W1619" s="158"/>
      <c r="X1619" s="158"/>
      <c r="Y1619" s="158"/>
      <c r="Z1619" s="158"/>
      <c r="AA1619" s="159"/>
      <c r="AB1619" s="242"/>
      <c r="AC1619" s="49"/>
      <c r="AD1619" s="49"/>
    </row>
    <row r="1620" spans="18:30" ht="45" customHeight="1" x14ac:dyDescent="0.25">
      <c r="R1620" s="158"/>
      <c r="S1620" s="158"/>
      <c r="T1620" s="158"/>
      <c r="U1620" s="158"/>
      <c r="V1620" s="158"/>
      <c r="W1620" s="158"/>
      <c r="X1620" s="158"/>
      <c r="Y1620" s="158"/>
      <c r="Z1620" s="158"/>
      <c r="AA1620" s="159"/>
      <c r="AB1620" s="242"/>
      <c r="AC1620" s="49"/>
      <c r="AD1620" s="49"/>
    </row>
    <row r="1621" spans="18:30" ht="45" customHeight="1" x14ac:dyDescent="0.25">
      <c r="R1621" s="158"/>
      <c r="S1621" s="158"/>
      <c r="T1621" s="158"/>
      <c r="U1621" s="158"/>
      <c r="V1621" s="158"/>
      <c r="W1621" s="158"/>
      <c r="X1621" s="158"/>
      <c r="Y1621" s="158"/>
      <c r="Z1621" s="158"/>
      <c r="AA1621" s="159"/>
      <c r="AB1621" s="242"/>
      <c r="AC1621" s="49"/>
      <c r="AD1621" s="49"/>
    </row>
    <row r="1622" spans="18:30" ht="45" customHeight="1" x14ac:dyDescent="0.25">
      <c r="R1622" s="158"/>
      <c r="S1622" s="158"/>
      <c r="T1622" s="158"/>
      <c r="U1622" s="158"/>
      <c r="V1622" s="158"/>
      <c r="W1622" s="158"/>
      <c r="X1622" s="158"/>
      <c r="Y1622" s="158"/>
      <c r="Z1622" s="158"/>
      <c r="AA1622" s="159"/>
      <c r="AB1622" s="242"/>
      <c r="AC1622" s="49"/>
      <c r="AD1622" s="49"/>
    </row>
    <row r="1623" spans="18:30" ht="45" customHeight="1" x14ac:dyDescent="0.25">
      <c r="R1623" s="158"/>
      <c r="S1623" s="158"/>
      <c r="T1623" s="158"/>
      <c r="U1623" s="158"/>
      <c r="V1623" s="158"/>
      <c r="W1623" s="158"/>
      <c r="X1623" s="158"/>
      <c r="Y1623" s="158"/>
      <c r="Z1623" s="158"/>
      <c r="AA1623" s="159"/>
      <c r="AB1623" s="242"/>
      <c r="AC1623" s="49"/>
      <c r="AD1623" s="49"/>
    </row>
    <row r="1624" spans="18:30" ht="45" customHeight="1" x14ac:dyDescent="0.25">
      <c r="R1624" s="158"/>
      <c r="S1624" s="158"/>
      <c r="T1624" s="158"/>
      <c r="U1624" s="158"/>
      <c r="V1624" s="158"/>
      <c r="W1624" s="158"/>
      <c r="X1624" s="158"/>
      <c r="Y1624" s="158"/>
      <c r="Z1624" s="158"/>
      <c r="AA1624" s="159"/>
      <c r="AB1624" s="242"/>
      <c r="AC1624" s="49"/>
      <c r="AD1624" s="49"/>
    </row>
    <row r="1625" spans="18:30" ht="45" customHeight="1" x14ac:dyDescent="0.25">
      <c r="R1625" s="158"/>
      <c r="S1625" s="158"/>
      <c r="T1625" s="158"/>
      <c r="U1625" s="158"/>
      <c r="V1625" s="158"/>
      <c r="W1625" s="158"/>
      <c r="X1625" s="158"/>
      <c r="Y1625" s="158"/>
      <c r="Z1625" s="158"/>
      <c r="AA1625" s="159"/>
      <c r="AB1625" s="242"/>
      <c r="AC1625" s="49"/>
      <c r="AD1625" s="49"/>
    </row>
    <row r="1626" spans="18:30" ht="45" customHeight="1" x14ac:dyDescent="0.25">
      <c r="R1626" s="158"/>
      <c r="S1626" s="158"/>
      <c r="T1626" s="158"/>
      <c r="U1626" s="158"/>
      <c r="V1626" s="158"/>
      <c r="W1626" s="158"/>
      <c r="X1626" s="158"/>
      <c r="Y1626" s="158"/>
      <c r="Z1626" s="158"/>
      <c r="AA1626" s="159"/>
      <c r="AB1626" s="242"/>
      <c r="AC1626" s="49"/>
      <c r="AD1626" s="49"/>
    </row>
    <row r="1627" spans="18:30" ht="45" customHeight="1" x14ac:dyDescent="0.25">
      <c r="R1627" s="158"/>
      <c r="S1627" s="158"/>
      <c r="T1627" s="158"/>
      <c r="U1627" s="158"/>
      <c r="V1627" s="158"/>
      <c r="W1627" s="158"/>
      <c r="X1627" s="158"/>
      <c r="Y1627" s="158"/>
      <c r="Z1627" s="158"/>
      <c r="AA1627" s="159"/>
      <c r="AB1627" s="242"/>
      <c r="AC1627" s="49"/>
      <c r="AD1627" s="49"/>
    </row>
    <row r="1628" spans="18:30" ht="45" customHeight="1" x14ac:dyDescent="0.25">
      <c r="R1628" s="158"/>
      <c r="S1628" s="158"/>
      <c r="T1628" s="158"/>
      <c r="U1628" s="158"/>
      <c r="V1628" s="158"/>
      <c r="W1628" s="158"/>
      <c r="X1628" s="158"/>
      <c r="Y1628" s="158"/>
      <c r="Z1628" s="158"/>
      <c r="AA1628" s="159"/>
      <c r="AB1628" s="242"/>
      <c r="AC1628" s="49"/>
      <c r="AD1628" s="49"/>
    </row>
    <row r="1629" spans="18:30" ht="45" customHeight="1" x14ac:dyDescent="0.25">
      <c r="R1629" s="158"/>
      <c r="S1629" s="158"/>
      <c r="T1629" s="158"/>
      <c r="U1629" s="158"/>
      <c r="V1629" s="158"/>
      <c r="W1629" s="158"/>
      <c r="X1629" s="158"/>
      <c r="Y1629" s="158"/>
      <c r="Z1629" s="158"/>
      <c r="AA1629" s="159"/>
      <c r="AB1629" s="242"/>
      <c r="AC1629" s="49"/>
      <c r="AD1629" s="49"/>
    </row>
    <row r="1630" spans="18:30" ht="45" customHeight="1" x14ac:dyDescent="0.25">
      <c r="R1630" s="158"/>
      <c r="S1630" s="158"/>
      <c r="T1630" s="158"/>
      <c r="U1630" s="158"/>
      <c r="V1630" s="158"/>
      <c r="W1630" s="158"/>
      <c r="X1630" s="158"/>
      <c r="Y1630" s="158"/>
      <c r="Z1630" s="158"/>
      <c r="AA1630" s="159"/>
      <c r="AB1630" s="242"/>
      <c r="AC1630" s="49"/>
      <c r="AD1630" s="49"/>
    </row>
    <row r="1631" spans="18:30" ht="45" customHeight="1" x14ac:dyDescent="0.25">
      <c r="R1631" s="158"/>
      <c r="S1631" s="158"/>
      <c r="T1631" s="158"/>
      <c r="U1631" s="158"/>
      <c r="V1631" s="158"/>
      <c r="W1631" s="158"/>
      <c r="X1631" s="158"/>
      <c r="Y1631" s="158"/>
      <c r="Z1631" s="158"/>
      <c r="AA1631" s="159"/>
      <c r="AB1631" s="242"/>
      <c r="AC1631" s="49"/>
      <c r="AD1631" s="49"/>
    </row>
    <row r="1632" spans="18:30" ht="45" customHeight="1" x14ac:dyDescent="0.25">
      <c r="R1632" s="158"/>
      <c r="S1632" s="158"/>
      <c r="T1632" s="158"/>
      <c r="U1632" s="158"/>
      <c r="V1632" s="158"/>
      <c r="W1632" s="158"/>
      <c r="X1632" s="158"/>
      <c r="Y1632" s="158"/>
      <c r="Z1632" s="158"/>
      <c r="AA1632" s="159"/>
      <c r="AB1632" s="242"/>
      <c r="AC1632" s="49"/>
      <c r="AD1632" s="49"/>
    </row>
    <row r="1633" spans="18:30" ht="45" customHeight="1" x14ac:dyDescent="0.25">
      <c r="R1633" s="158"/>
      <c r="S1633" s="158"/>
      <c r="T1633" s="158"/>
      <c r="U1633" s="158"/>
      <c r="V1633" s="158"/>
      <c r="W1633" s="158"/>
      <c r="X1633" s="158"/>
      <c r="Y1633" s="158"/>
      <c r="Z1633" s="158"/>
      <c r="AA1633" s="159"/>
      <c r="AB1633" s="242"/>
      <c r="AC1633" s="49"/>
      <c r="AD1633" s="49"/>
    </row>
    <row r="1634" spans="18:30" ht="45" customHeight="1" x14ac:dyDescent="0.25">
      <c r="R1634" s="158"/>
      <c r="S1634" s="158"/>
      <c r="T1634" s="158"/>
      <c r="U1634" s="158"/>
      <c r="V1634" s="158"/>
      <c r="W1634" s="158"/>
      <c r="X1634" s="158"/>
      <c r="Y1634" s="158"/>
      <c r="Z1634" s="158"/>
      <c r="AA1634" s="159"/>
      <c r="AB1634" s="242"/>
      <c r="AC1634" s="49"/>
      <c r="AD1634" s="49"/>
    </row>
    <row r="1635" spans="18:30" ht="45" customHeight="1" x14ac:dyDescent="0.25">
      <c r="R1635" s="158"/>
      <c r="S1635" s="158"/>
      <c r="T1635" s="158"/>
      <c r="U1635" s="158"/>
      <c r="V1635" s="158"/>
      <c r="W1635" s="158"/>
      <c r="X1635" s="158"/>
      <c r="Y1635" s="158"/>
      <c r="Z1635" s="158"/>
      <c r="AA1635" s="159"/>
      <c r="AB1635" s="242"/>
      <c r="AC1635" s="49"/>
      <c r="AD1635" s="49"/>
    </row>
    <row r="1636" spans="18:30" ht="45" customHeight="1" x14ac:dyDescent="0.25">
      <c r="R1636" s="158"/>
      <c r="S1636" s="158"/>
      <c r="T1636" s="158"/>
      <c r="U1636" s="158"/>
      <c r="V1636" s="158"/>
      <c r="W1636" s="158"/>
      <c r="X1636" s="158"/>
      <c r="Y1636" s="158"/>
      <c r="Z1636" s="158"/>
      <c r="AA1636" s="159"/>
      <c r="AB1636" s="242"/>
      <c r="AC1636" s="49"/>
      <c r="AD1636" s="49"/>
    </row>
    <row r="1637" spans="18:30" ht="45" customHeight="1" x14ac:dyDescent="0.25">
      <c r="R1637" s="158"/>
      <c r="S1637" s="158"/>
      <c r="T1637" s="158"/>
      <c r="U1637" s="158"/>
      <c r="V1637" s="158"/>
      <c r="W1637" s="158"/>
      <c r="X1637" s="158"/>
      <c r="Y1637" s="158"/>
      <c r="Z1637" s="158"/>
      <c r="AA1637" s="159"/>
      <c r="AB1637" s="242"/>
      <c r="AC1637" s="49"/>
      <c r="AD1637" s="49"/>
    </row>
    <row r="1638" spans="18:30" ht="45" customHeight="1" x14ac:dyDescent="0.25">
      <c r="R1638" s="158"/>
      <c r="S1638" s="158"/>
      <c r="T1638" s="158"/>
      <c r="U1638" s="158"/>
      <c r="V1638" s="158"/>
      <c r="W1638" s="158"/>
      <c r="X1638" s="158"/>
      <c r="Y1638" s="158"/>
      <c r="Z1638" s="158"/>
      <c r="AA1638" s="159"/>
      <c r="AB1638" s="242"/>
      <c r="AC1638" s="49"/>
      <c r="AD1638" s="49"/>
    </row>
    <row r="1639" spans="18:30" ht="45" customHeight="1" x14ac:dyDescent="0.25">
      <c r="R1639" s="158"/>
      <c r="S1639" s="158"/>
      <c r="T1639" s="158"/>
      <c r="U1639" s="158"/>
      <c r="V1639" s="158"/>
      <c r="W1639" s="158"/>
      <c r="X1639" s="158"/>
      <c r="Y1639" s="158"/>
      <c r="Z1639" s="158"/>
      <c r="AA1639" s="159"/>
      <c r="AB1639" s="242"/>
      <c r="AC1639" s="49"/>
      <c r="AD1639" s="49"/>
    </row>
    <row r="1640" spans="18:30" ht="45" customHeight="1" x14ac:dyDescent="0.25">
      <c r="R1640" s="158"/>
      <c r="S1640" s="158"/>
      <c r="T1640" s="158"/>
      <c r="U1640" s="158"/>
      <c r="V1640" s="158"/>
      <c r="W1640" s="158"/>
      <c r="X1640" s="158"/>
      <c r="Y1640" s="158"/>
      <c r="Z1640" s="158"/>
      <c r="AA1640" s="159"/>
      <c r="AB1640" s="242"/>
      <c r="AC1640" s="49"/>
      <c r="AD1640" s="49"/>
    </row>
    <row r="1641" spans="18:30" ht="45" customHeight="1" x14ac:dyDescent="0.25">
      <c r="R1641" s="158"/>
      <c r="S1641" s="158"/>
      <c r="T1641" s="158"/>
      <c r="U1641" s="158"/>
      <c r="V1641" s="158"/>
      <c r="W1641" s="158"/>
      <c r="X1641" s="158"/>
      <c r="Y1641" s="158"/>
      <c r="Z1641" s="158"/>
      <c r="AA1641" s="159"/>
      <c r="AB1641" s="242"/>
      <c r="AC1641" s="49"/>
      <c r="AD1641" s="49"/>
    </row>
    <row r="1642" spans="18:30" ht="45" customHeight="1" x14ac:dyDescent="0.25">
      <c r="R1642" s="158"/>
      <c r="S1642" s="158"/>
      <c r="T1642" s="158"/>
      <c r="U1642" s="158"/>
      <c r="V1642" s="158"/>
      <c r="W1642" s="158"/>
      <c r="X1642" s="158"/>
      <c r="Y1642" s="158"/>
      <c r="Z1642" s="158"/>
      <c r="AA1642" s="159"/>
      <c r="AB1642" s="242"/>
      <c r="AC1642" s="49"/>
      <c r="AD1642" s="49"/>
    </row>
    <row r="1643" spans="18:30" ht="45" customHeight="1" x14ac:dyDescent="0.25">
      <c r="R1643" s="158"/>
      <c r="S1643" s="158"/>
      <c r="T1643" s="158"/>
      <c r="U1643" s="158"/>
      <c r="V1643" s="158"/>
      <c r="W1643" s="158"/>
      <c r="X1643" s="158"/>
      <c r="Y1643" s="158"/>
      <c r="Z1643" s="158"/>
      <c r="AA1643" s="159"/>
      <c r="AB1643" s="242"/>
      <c r="AC1643" s="49"/>
      <c r="AD1643" s="49"/>
    </row>
    <row r="1644" spans="18:30" ht="45" customHeight="1" x14ac:dyDescent="0.25">
      <c r="R1644" s="158"/>
      <c r="S1644" s="158"/>
      <c r="T1644" s="158"/>
      <c r="U1644" s="158"/>
      <c r="V1644" s="158"/>
      <c r="W1644" s="158"/>
      <c r="X1644" s="158"/>
      <c r="Y1644" s="158"/>
      <c r="Z1644" s="158"/>
      <c r="AA1644" s="159"/>
      <c r="AB1644" s="242"/>
      <c r="AC1644" s="49"/>
      <c r="AD1644" s="49"/>
    </row>
    <row r="1645" spans="18:30" ht="45" customHeight="1" x14ac:dyDescent="0.25">
      <c r="R1645" s="158"/>
      <c r="S1645" s="158"/>
      <c r="T1645" s="158"/>
      <c r="U1645" s="158"/>
      <c r="V1645" s="158"/>
      <c r="W1645" s="158"/>
      <c r="X1645" s="158"/>
      <c r="Y1645" s="158"/>
      <c r="Z1645" s="158"/>
      <c r="AA1645" s="159"/>
      <c r="AB1645" s="242"/>
      <c r="AC1645" s="49"/>
      <c r="AD1645" s="49"/>
    </row>
    <row r="1646" spans="18:30" ht="45" customHeight="1" x14ac:dyDescent="0.25">
      <c r="R1646" s="158"/>
      <c r="S1646" s="158"/>
      <c r="T1646" s="158"/>
      <c r="U1646" s="158"/>
      <c r="V1646" s="158"/>
      <c r="W1646" s="158"/>
      <c r="X1646" s="158"/>
      <c r="Y1646" s="158"/>
      <c r="Z1646" s="158"/>
      <c r="AA1646" s="159"/>
      <c r="AB1646" s="242"/>
      <c r="AC1646" s="49"/>
      <c r="AD1646" s="49"/>
    </row>
    <row r="1647" spans="18:30" ht="45" customHeight="1" x14ac:dyDescent="0.25">
      <c r="R1647" s="158"/>
      <c r="S1647" s="158"/>
      <c r="T1647" s="158"/>
      <c r="U1647" s="158"/>
      <c r="V1647" s="158"/>
      <c r="W1647" s="158"/>
      <c r="X1647" s="158"/>
      <c r="Y1647" s="158"/>
      <c r="Z1647" s="158"/>
      <c r="AA1647" s="159"/>
      <c r="AB1647" s="242"/>
      <c r="AC1647" s="49"/>
      <c r="AD1647" s="49"/>
    </row>
    <row r="1648" spans="18:30" ht="45" customHeight="1" x14ac:dyDescent="0.25">
      <c r="R1648" s="158"/>
      <c r="S1648" s="158"/>
      <c r="T1648" s="158"/>
      <c r="U1648" s="158"/>
      <c r="V1648" s="158"/>
      <c r="W1648" s="158"/>
      <c r="X1648" s="158"/>
      <c r="Y1648" s="158"/>
      <c r="Z1648" s="158"/>
      <c r="AA1648" s="159"/>
      <c r="AB1648" s="242"/>
      <c r="AC1648" s="49"/>
      <c r="AD1648" s="49"/>
    </row>
    <row r="1649" spans="18:30" ht="45" customHeight="1" x14ac:dyDescent="0.25">
      <c r="R1649" s="158"/>
      <c r="S1649" s="158"/>
      <c r="T1649" s="158"/>
      <c r="U1649" s="158"/>
      <c r="V1649" s="158"/>
      <c r="W1649" s="158"/>
      <c r="X1649" s="158"/>
      <c r="Y1649" s="158"/>
      <c r="Z1649" s="158"/>
      <c r="AA1649" s="159"/>
      <c r="AB1649" s="242"/>
      <c r="AC1649" s="49"/>
      <c r="AD1649" s="49"/>
    </row>
    <row r="1650" spans="18:30" ht="45" customHeight="1" x14ac:dyDescent="0.25">
      <c r="R1650" s="158"/>
      <c r="S1650" s="158"/>
      <c r="T1650" s="158"/>
      <c r="U1650" s="158"/>
      <c r="V1650" s="158"/>
      <c r="W1650" s="158"/>
      <c r="X1650" s="158"/>
      <c r="Y1650" s="158"/>
      <c r="Z1650" s="158"/>
      <c r="AA1650" s="159"/>
      <c r="AB1650" s="242"/>
      <c r="AC1650" s="49"/>
      <c r="AD1650" s="49"/>
    </row>
    <row r="1651" spans="18:30" ht="45" customHeight="1" x14ac:dyDescent="0.25">
      <c r="R1651" s="158"/>
      <c r="S1651" s="158"/>
      <c r="T1651" s="158"/>
      <c r="U1651" s="158"/>
      <c r="V1651" s="158"/>
      <c r="W1651" s="158"/>
      <c r="X1651" s="158"/>
      <c r="Y1651" s="158"/>
      <c r="Z1651" s="158"/>
      <c r="AA1651" s="159"/>
      <c r="AB1651" s="242"/>
      <c r="AC1651" s="49"/>
      <c r="AD1651" s="49"/>
    </row>
    <row r="1652" spans="18:30" ht="45" customHeight="1" x14ac:dyDescent="0.25">
      <c r="R1652" s="158"/>
      <c r="S1652" s="158"/>
      <c r="T1652" s="158"/>
      <c r="U1652" s="158"/>
      <c r="V1652" s="158"/>
      <c r="W1652" s="158"/>
      <c r="X1652" s="158"/>
      <c r="Y1652" s="158"/>
      <c r="Z1652" s="158"/>
      <c r="AA1652" s="159"/>
      <c r="AB1652" s="242"/>
      <c r="AC1652" s="49"/>
      <c r="AD1652" s="49"/>
    </row>
    <row r="1653" spans="18:30" ht="45" customHeight="1" x14ac:dyDescent="0.25">
      <c r="R1653" s="158"/>
      <c r="S1653" s="158"/>
      <c r="T1653" s="158"/>
      <c r="U1653" s="158"/>
      <c r="V1653" s="158"/>
      <c r="W1653" s="158"/>
      <c r="X1653" s="158"/>
      <c r="Y1653" s="158"/>
      <c r="Z1653" s="158"/>
      <c r="AA1653" s="159"/>
      <c r="AB1653" s="242"/>
      <c r="AC1653" s="49"/>
      <c r="AD1653" s="49"/>
    </row>
    <row r="1654" spans="18:30" ht="45" customHeight="1" x14ac:dyDescent="0.25">
      <c r="R1654" s="158"/>
      <c r="S1654" s="158"/>
      <c r="T1654" s="158"/>
      <c r="U1654" s="158"/>
      <c r="V1654" s="158"/>
      <c r="W1654" s="158"/>
      <c r="X1654" s="158"/>
      <c r="Y1654" s="158"/>
      <c r="Z1654" s="158"/>
      <c r="AA1654" s="159"/>
      <c r="AB1654" s="242"/>
      <c r="AC1654" s="49"/>
      <c r="AD1654" s="49"/>
    </row>
    <row r="1655" spans="18:30" ht="45" customHeight="1" x14ac:dyDescent="0.25">
      <c r="R1655" s="158"/>
      <c r="S1655" s="158"/>
      <c r="T1655" s="158"/>
      <c r="U1655" s="158"/>
      <c r="V1655" s="158"/>
      <c r="W1655" s="158"/>
      <c r="X1655" s="158"/>
      <c r="Y1655" s="158"/>
      <c r="Z1655" s="158"/>
      <c r="AA1655" s="159"/>
      <c r="AB1655" s="242"/>
      <c r="AC1655" s="49"/>
      <c r="AD1655" s="49"/>
    </row>
    <row r="1656" spans="18:30" ht="45" customHeight="1" x14ac:dyDescent="0.25">
      <c r="R1656" s="158"/>
      <c r="S1656" s="158"/>
      <c r="T1656" s="158"/>
      <c r="U1656" s="158"/>
      <c r="V1656" s="158"/>
      <c r="W1656" s="158"/>
      <c r="X1656" s="158"/>
      <c r="Y1656" s="158"/>
      <c r="Z1656" s="158"/>
      <c r="AA1656" s="159"/>
      <c r="AB1656" s="242"/>
      <c r="AC1656" s="49"/>
      <c r="AD1656" s="49"/>
    </row>
    <row r="1657" spans="18:30" ht="45" customHeight="1" x14ac:dyDescent="0.25">
      <c r="R1657" s="158"/>
      <c r="S1657" s="158"/>
      <c r="T1657" s="158"/>
      <c r="U1657" s="158"/>
      <c r="V1657" s="158"/>
      <c r="W1657" s="158"/>
      <c r="X1657" s="158"/>
      <c r="Y1657" s="158"/>
      <c r="Z1657" s="158"/>
      <c r="AA1657" s="159"/>
      <c r="AB1657" s="242"/>
      <c r="AC1657" s="49"/>
      <c r="AD1657" s="49"/>
    </row>
    <row r="1658" spans="18:30" ht="45" customHeight="1" x14ac:dyDescent="0.25">
      <c r="R1658" s="158"/>
      <c r="S1658" s="158"/>
      <c r="T1658" s="158"/>
      <c r="U1658" s="158"/>
      <c r="V1658" s="158"/>
      <c r="W1658" s="158"/>
      <c r="X1658" s="158"/>
      <c r="Y1658" s="158"/>
      <c r="Z1658" s="158"/>
      <c r="AA1658" s="159"/>
      <c r="AB1658" s="242"/>
      <c r="AC1658" s="49"/>
      <c r="AD1658" s="49"/>
    </row>
    <row r="1659" spans="18:30" ht="45" customHeight="1" x14ac:dyDescent="0.25">
      <c r="R1659" s="158"/>
      <c r="S1659" s="158"/>
      <c r="T1659" s="158"/>
      <c r="U1659" s="158"/>
      <c r="V1659" s="158"/>
      <c r="W1659" s="158"/>
      <c r="X1659" s="158"/>
      <c r="Y1659" s="158"/>
      <c r="Z1659" s="158"/>
      <c r="AA1659" s="159"/>
      <c r="AB1659" s="242"/>
      <c r="AC1659" s="49"/>
      <c r="AD1659" s="49"/>
    </row>
    <row r="1660" spans="18:30" ht="45" customHeight="1" x14ac:dyDescent="0.25">
      <c r="R1660" s="158"/>
      <c r="S1660" s="158"/>
      <c r="T1660" s="158"/>
      <c r="U1660" s="158"/>
      <c r="V1660" s="158"/>
      <c r="W1660" s="158"/>
      <c r="X1660" s="158"/>
      <c r="Y1660" s="158"/>
      <c r="Z1660" s="158"/>
      <c r="AA1660" s="159"/>
      <c r="AB1660" s="242"/>
      <c r="AC1660" s="49"/>
      <c r="AD1660" s="49"/>
    </row>
    <row r="1661" spans="18:30" ht="45" customHeight="1" x14ac:dyDescent="0.25">
      <c r="R1661" s="158"/>
      <c r="S1661" s="158"/>
      <c r="T1661" s="158"/>
      <c r="U1661" s="158"/>
      <c r="V1661" s="158"/>
      <c r="W1661" s="158"/>
      <c r="X1661" s="158"/>
      <c r="Y1661" s="158"/>
      <c r="Z1661" s="158"/>
      <c r="AA1661" s="159"/>
      <c r="AB1661" s="242"/>
      <c r="AC1661" s="49"/>
      <c r="AD1661" s="49"/>
    </row>
    <row r="1662" spans="18:30" ht="45" customHeight="1" x14ac:dyDescent="0.25">
      <c r="R1662" s="158"/>
      <c r="S1662" s="158"/>
      <c r="T1662" s="158"/>
      <c r="U1662" s="158"/>
      <c r="V1662" s="158"/>
      <c r="W1662" s="158"/>
      <c r="X1662" s="158"/>
      <c r="Y1662" s="158"/>
      <c r="Z1662" s="158"/>
      <c r="AA1662" s="159"/>
      <c r="AB1662" s="242"/>
      <c r="AC1662" s="49"/>
      <c r="AD1662" s="49"/>
    </row>
    <row r="1663" spans="18:30" ht="45" customHeight="1" x14ac:dyDescent="0.25">
      <c r="R1663" s="158"/>
      <c r="S1663" s="158"/>
      <c r="T1663" s="158"/>
      <c r="U1663" s="158"/>
      <c r="V1663" s="158"/>
      <c r="W1663" s="158"/>
      <c r="X1663" s="158"/>
      <c r="Y1663" s="158"/>
      <c r="Z1663" s="158"/>
      <c r="AA1663" s="159"/>
      <c r="AB1663" s="242"/>
      <c r="AC1663" s="49"/>
      <c r="AD1663" s="49"/>
    </row>
    <row r="1664" spans="18:30" ht="45" customHeight="1" x14ac:dyDescent="0.25">
      <c r="R1664" s="158"/>
      <c r="S1664" s="158"/>
      <c r="T1664" s="158"/>
      <c r="U1664" s="158"/>
      <c r="V1664" s="158"/>
      <c r="W1664" s="158"/>
      <c r="X1664" s="158"/>
      <c r="Y1664" s="158"/>
      <c r="Z1664" s="158"/>
      <c r="AA1664" s="159"/>
      <c r="AB1664" s="242"/>
      <c r="AC1664" s="49"/>
      <c r="AD1664" s="49"/>
    </row>
    <row r="1665" spans="18:30" ht="45" customHeight="1" x14ac:dyDescent="0.25">
      <c r="R1665" s="158"/>
      <c r="S1665" s="158"/>
      <c r="T1665" s="158"/>
      <c r="U1665" s="158"/>
      <c r="V1665" s="158"/>
      <c r="W1665" s="158"/>
      <c r="X1665" s="158"/>
      <c r="Y1665" s="158"/>
      <c r="Z1665" s="158"/>
      <c r="AA1665" s="159"/>
      <c r="AB1665" s="242"/>
      <c r="AC1665" s="49"/>
      <c r="AD1665" s="49"/>
    </row>
    <row r="1666" spans="18:30" ht="45" customHeight="1" x14ac:dyDescent="0.25">
      <c r="R1666" s="158"/>
      <c r="S1666" s="158"/>
      <c r="T1666" s="158"/>
      <c r="U1666" s="158"/>
      <c r="V1666" s="158"/>
      <c r="W1666" s="158"/>
      <c r="X1666" s="158"/>
      <c r="Y1666" s="158"/>
      <c r="Z1666" s="158"/>
      <c r="AA1666" s="159"/>
      <c r="AB1666" s="242"/>
      <c r="AC1666" s="49"/>
      <c r="AD1666" s="49"/>
    </row>
    <row r="1667" spans="18:30" ht="45" customHeight="1" x14ac:dyDescent="0.25">
      <c r="R1667" s="158"/>
      <c r="S1667" s="158"/>
      <c r="T1667" s="158"/>
      <c r="U1667" s="158"/>
      <c r="V1667" s="158"/>
      <c r="W1667" s="158"/>
      <c r="X1667" s="158"/>
      <c r="Y1667" s="158"/>
      <c r="Z1667" s="158"/>
      <c r="AA1667" s="159"/>
      <c r="AB1667" s="242"/>
      <c r="AC1667" s="49"/>
      <c r="AD1667" s="49"/>
    </row>
    <row r="1668" spans="18:30" ht="45" customHeight="1" x14ac:dyDescent="0.25">
      <c r="R1668" s="158"/>
      <c r="S1668" s="158"/>
      <c r="T1668" s="158"/>
      <c r="U1668" s="158"/>
      <c r="V1668" s="158"/>
      <c r="W1668" s="158"/>
      <c r="X1668" s="158"/>
      <c r="Y1668" s="158"/>
      <c r="Z1668" s="158"/>
      <c r="AA1668" s="159"/>
      <c r="AB1668" s="242"/>
      <c r="AC1668" s="49"/>
      <c r="AD1668" s="49"/>
    </row>
    <row r="1669" spans="18:30" ht="45" customHeight="1" x14ac:dyDescent="0.25">
      <c r="R1669" s="158"/>
      <c r="S1669" s="158"/>
      <c r="T1669" s="158"/>
      <c r="U1669" s="158"/>
      <c r="V1669" s="158"/>
      <c r="W1669" s="158"/>
      <c r="X1669" s="158"/>
      <c r="Y1669" s="158"/>
      <c r="Z1669" s="158"/>
      <c r="AA1669" s="159"/>
      <c r="AB1669" s="242"/>
      <c r="AC1669" s="49"/>
      <c r="AD1669" s="49"/>
    </row>
    <row r="1670" spans="18:30" ht="45" customHeight="1" x14ac:dyDescent="0.25">
      <c r="R1670" s="158"/>
      <c r="S1670" s="158"/>
      <c r="T1670" s="158"/>
      <c r="U1670" s="158"/>
      <c r="V1670" s="158"/>
      <c r="W1670" s="158"/>
      <c r="X1670" s="158"/>
      <c r="Y1670" s="158"/>
      <c r="Z1670" s="158"/>
      <c r="AA1670" s="159"/>
      <c r="AB1670" s="242"/>
      <c r="AC1670" s="49"/>
      <c r="AD1670" s="49"/>
    </row>
    <row r="1671" spans="18:30" ht="45" customHeight="1" x14ac:dyDescent="0.25">
      <c r="R1671" s="158"/>
      <c r="S1671" s="158"/>
      <c r="T1671" s="158"/>
      <c r="U1671" s="158"/>
      <c r="V1671" s="158"/>
      <c r="W1671" s="158"/>
      <c r="X1671" s="158"/>
      <c r="Y1671" s="158"/>
      <c r="Z1671" s="158"/>
      <c r="AA1671" s="159"/>
      <c r="AB1671" s="242"/>
      <c r="AC1671" s="49"/>
      <c r="AD1671" s="49"/>
    </row>
    <row r="1672" spans="18:30" ht="45" customHeight="1" x14ac:dyDescent="0.25">
      <c r="R1672" s="158"/>
      <c r="S1672" s="158"/>
      <c r="T1672" s="158"/>
      <c r="U1672" s="158"/>
      <c r="V1672" s="158"/>
      <c r="W1672" s="158"/>
      <c r="X1672" s="158"/>
      <c r="Y1672" s="158"/>
      <c r="Z1672" s="158"/>
      <c r="AA1672" s="159"/>
      <c r="AB1672" s="242"/>
      <c r="AC1672" s="49"/>
      <c r="AD1672" s="49"/>
    </row>
    <row r="1673" spans="18:30" ht="45" customHeight="1" x14ac:dyDescent="0.25">
      <c r="R1673" s="158"/>
      <c r="S1673" s="158"/>
      <c r="T1673" s="158"/>
      <c r="U1673" s="158"/>
      <c r="V1673" s="158"/>
      <c r="W1673" s="158"/>
      <c r="X1673" s="158"/>
      <c r="Y1673" s="158"/>
      <c r="Z1673" s="158"/>
      <c r="AA1673" s="159"/>
      <c r="AB1673" s="242"/>
      <c r="AC1673" s="49"/>
      <c r="AD1673" s="49"/>
    </row>
    <row r="1674" spans="18:30" ht="45" customHeight="1" x14ac:dyDescent="0.25">
      <c r="R1674" s="158"/>
      <c r="S1674" s="158"/>
      <c r="T1674" s="158"/>
      <c r="U1674" s="158"/>
      <c r="V1674" s="158"/>
      <c r="W1674" s="158"/>
      <c r="X1674" s="158"/>
      <c r="Y1674" s="158"/>
      <c r="Z1674" s="158"/>
      <c r="AA1674" s="159"/>
      <c r="AB1674" s="242"/>
      <c r="AC1674" s="49"/>
      <c r="AD1674" s="49"/>
    </row>
    <row r="1675" spans="18:30" ht="45" customHeight="1" x14ac:dyDescent="0.25">
      <c r="R1675" s="158"/>
      <c r="S1675" s="158"/>
      <c r="T1675" s="158"/>
      <c r="U1675" s="158"/>
      <c r="V1675" s="158"/>
      <c r="W1675" s="158"/>
      <c r="X1675" s="158"/>
      <c r="Y1675" s="158"/>
      <c r="Z1675" s="158"/>
      <c r="AA1675" s="159"/>
      <c r="AB1675" s="242"/>
      <c r="AC1675" s="49"/>
      <c r="AD1675" s="49"/>
    </row>
    <row r="1676" spans="18:30" ht="45" customHeight="1" x14ac:dyDescent="0.25">
      <c r="R1676" s="158"/>
      <c r="S1676" s="158"/>
      <c r="T1676" s="158"/>
      <c r="U1676" s="158"/>
      <c r="V1676" s="158"/>
      <c r="W1676" s="158"/>
      <c r="X1676" s="158"/>
      <c r="Y1676" s="158"/>
      <c r="Z1676" s="158"/>
      <c r="AA1676" s="159"/>
      <c r="AB1676" s="242"/>
      <c r="AC1676" s="49"/>
      <c r="AD1676" s="49"/>
    </row>
    <row r="1677" spans="18:30" ht="45" customHeight="1" x14ac:dyDescent="0.25">
      <c r="R1677" s="158"/>
      <c r="S1677" s="158"/>
      <c r="T1677" s="158"/>
      <c r="U1677" s="158"/>
      <c r="V1677" s="158"/>
      <c r="W1677" s="158"/>
      <c r="X1677" s="158"/>
      <c r="Y1677" s="158"/>
      <c r="Z1677" s="158"/>
      <c r="AA1677" s="159"/>
      <c r="AB1677" s="242"/>
      <c r="AC1677" s="49"/>
      <c r="AD1677" s="49"/>
    </row>
    <row r="1678" spans="18:30" ht="45" customHeight="1" x14ac:dyDescent="0.25">
      <c r="R1678" s="158"/>
      <c r="S1678" s="158"/>
      <c r="T1678" s="158"/>
      <c r="U1678" s="158"/>
      <c r="V1678" s="158"/>
      <c r="W1678" s="158"/>
      <c r="X1678" s="158"/>
      <c r="Y1678" s="158"/>
      <c r="Z1678" s="158"/>
      <c r="AA1678" s="159"/>
      <c r="AB1678" s="242"/>
      <c r="AC1678" s="49"/>
      <c r="AD1678" s="49"/>
    </row>
    <row r="1679" spans="18:30" ht="45" customHeight="1" x14ac:dyDescent="0.25">
      <c r="R1679" s="158"/>
      <c r="S1679" s="158"/>
      <c r="T1679" s="158"/>
      <c r="U1679" s="158"/>
      <c r="V1679" s="158"/>
      <c r="W1679" s="158"/>
      <c r="X1679" s="158"/>
      <c r="Y1679" s="158"/>
      <c r="Z1679" s="158"/>
      <c r="AA1679" s="159"/>
      <c r="AB1679" s="242"/>
      <c r="AC1679" s="49"/>
      <c r="AD1679" s="49"/>
    </row>
    <row r="1680" spans="18:30" ht="45" customHeight="1" x14ac:dyDescent="0.25">
      <c r="R1680" s="158"/>
      <c r="S1680" s="158"/>
      <c r="T1680" s="158"/>
      <c r="U1680" s="158"/>
      <c r="V1680" s="158"/>
      <c r="W1680" s="158"/>
      <c r="X1680" s="158"/>
      <c r="Y1680" s="158"/>
      <c r="Z1680" s="158"/>
      <c r="AA1680" s="159"/>
      <c r="AB1680" s="242"/>
      <c r="AC1680" s="49"/>
      <c r="AD1680" s="49"/>
    </row>
    <row r="1681" spans="18:30" ht="45" customHeight="1" x14ac:dyDescent="0.25">
      <c r="R1681" s="158"/>
      <c r="S1681" s="158"/>
      <c r="T1681" s="158"/>
      <c r="U1681" s="158"/>
      <c r="V1681" s="158"/>
      <c r="W1681" s="158"/>
      <c r="X1681" s="158"/>
      <c r="Y1681" s="158"/>
      <c r="Z1681" s="158"/>
      <c r="AA1681" s="159"/>
      <c r="AB1681" s="242"/>
      <c r="AC1681" s="49"/>
      <c r="AD1681" s="49"/>
    </row>
    <row r="1682" spans="18:30" ht="45" customHeight="1" x14ac:dyDescent="0.25">
      <c r="R1682" s="158"/>
      <c r="S1682" s="158"/>
      <c r="T1682" s="158"/>
      <c r="U1682" s="158"/>
      <c r="V1682" s="158"/>
      <c r="W1682" s="158"/>
      <c r="X1682" s="158"/>
      <c r="Y1682" s="158"/>
      <c r="Z1682" s="158"/>
      <c r="AA1682" s="159"/>
      <c r="AB1682" s="242"/>
      <c r="AC1682" s="49"/>
      <c r="AD1682" s="49"/>
    </row>
    <row r="1683" spans="18:30" ht="45" customHeight="1" x14ac:dyDescent="0.25">
      <c r="R1683" s="158"/>
      <c r="S1683" s="158"/>
      <c r="T1683" s="158"/>
      <c r="U1683" s="158"/>
      <c r="V1683" s="158"/>
      <c r="W1683" s="158"/>
      <c r="X1683" s="158"/>
      <c r="Y1683" s="158"/>
      <c r="Z1683" s="158"/>
      <c r="AA1683" s="159"/>
      <c r="AB1683" s="242"/>
      <c r="AC1683" s="49"/>
      <c r="AD1683" s="49"/>
    </row>
    <row r="1684" spans="18:30" ht="45" customHeight="1" x14ac:dyDescent="0.25">
      <c r="R1684" s="158"/>
      <c r="S1684" s="158"/>
      <c r="T1684" s="158"/>
      <c r="U1684" s="158"/>
      <c r="V1684" s="158"/>
      <c r="W1684" s="158"/>
      <c r="X1684" s="158"/>
      <c r="Y1684" s="158"/>
      <c r="Z1684" s="158"/>
      <c r="AA1684" s="159"/>
      <c r="AB1684" s="242"/>
      <c r="AC1684" s="49"/>
      <c r="AD1684" s="49"/>
    </row>
    <row r="1685" spans="18:30" ht="45" customHeight="1" x14ac:dyDescent="0.25">
      <c r="R1685" s="158"/>
      <c r="S1685" s="158"/>
      <c r="T1685" s="158"/>
      <c r="U1685" s="158"/>
      <c r="V1685" s="158"/>
      <c r="W1685" s="158"/>
      <c r="X1685" s="158"/>
      <c r="Y1685" s="158"/>
      <c r="Z1685" s="158"/>
      <c r="AA1685" s="159"/>
      <c r="AB1685" s="242"/>
      <c r="AC1685" s="49"/>
      <c r="AD1685" s="49"/>
    </row>
    <row r="1686" spans="18:30" ht="45" customHeight="1" x14ac:dyDescent="0.25">
      <c r="R1686" s="158"/>
      <c r="S1686" s="158"/>
      <c r="T1686" s="158"/>
      <c r="U1686" s="158"/>
      <c r="V1686" s="158"/>
      <c r="W1686" s="158"/>
      <c r="X1686" s="158"/>
      <c r="Y1686" s="158"/>
      <c r="Z1686" s="158"/>
      <c r="AA1686" s="159"/>
      <c r="AB1686" s="242"/>
      <c r="AC1686" s="49"/>
      <c r="AD1686" s="49"/>
    </row>
    <row r="1687" spans="18:30" ht="45" customHeight="1" x14ac:dyDescent="0.25">
      <c r="R1687" s="158"/>
      <c r="S1687" s="158"/>
      <c r="T1687" s="158"/>
      <c r="U1687" s="158"/>
      <c r="V1687" s="158"/>
      <c r="W1687" s="158"/>
      <c r="X1687" s="158"/>
      <c r="Y1687" s="158"/>
      <c r="Z1687" s="158"/>
      <c r="AA1687" s="159"/>
      <c r="AB1687" s="242"/>
      <c r="AC1687" s="49"/>
      <c r="AD1687" s="49"/>
    </row>
    <row r="1688" spans="18:30" ht="45" customHeight="1" x14ac:dyDescent="0.25">
      <c r="R1688" s="158"/>
      <c r="S1688" s="158"/>
      <c r="T1688" s="158"/>
      <c r="U1688" s="158"/>
      <c r="V1688" s="158"/>
      <c r="W1688" s="158"/>
      <c r="X1688" s="158"/>
      <c r="Y1688" s="158"/>
      <c r="Z1688" s="158"/>
      <c r="AA1688" s="159"/>
      <c r="AB1688" s="242"/>
      <c r="AC1688" s="49"/>
      <c r="AD1688" s="49"/>
    </row>
    <row r="1689" spans="18:30" ht="45" customHeight="1" x14ac:dyDescent="0.25">
      <c r="R1689" s="158"/>
      <c r="S1689" s="158"/>
      <c r="T1689" s="158"/>
      <c r="U1689" s="158"/>
      <c r="V1689" s="158"/>
      <c r="W1689" s="158"/>
      <c r="X1689" s="158"/>
      <c r="Y1689" s="158"/>
      <c r="Z1689" s="158"/>
      <c r="AA1689" s="159"/>
      <c r="AB1689" s="242"/>
      <c r="AC1689" s="49"/>
      <c r="AD1689" s="49"/>
    </row>
    <row r="1690" spans="18:30" ht="45" customHeight="1" x14ac:dyDescent="0.25">
      <c r="R1690" s="158"/>
      <c r="S1690" s="158"/>
      <c r="T1690" s="158"/>
      <c r="U1690" s="158"/>
      <c r="V1690" s="158"/>
      <c r="W1690" s="158"/>
      <c r="X1690" s="158"/>
      <c r="Y1690" s="158"/>
      <c r="Z1690" s="158"/>
      <c r="AA1690" s="159"/>
      <c r="AB1690" s="242"/>
      <c r="AC1690" s="49"/>
      <c r="AD1690" s="49"/>
    </row>
    <row r="1691" spans="18:30" ht="45" customHeight="1" x14ac:dyDescent="0.25">
      <c r="R1691" s="158"/>
      <c r="S1691" s="158"/>
      <c r="T1691" s="158"/>
      <c r="U1691" s="158"/>
      <c r="V1691" s="158"/>
      <c r="W1691" s="158"/>
      <c r="X1691" s="158"/>
      <c r="Y1691" s="158"/>
      <c r="Z1691" s="158"/>
      <c r="AA1691" s="159"/>
      <c r="AB1691" s="242"/>
      <c r="AC1691" s="49"/>
      <c r="AD1691" s="49"/>
    </row>
    <row r="1692" spans="18:30" ht="45" customHeight="1" x14ac:dyDescent="0.25">
      <c r="R1692" s="158"/>
      <c r="S1692" s="158"/>
      <c r="T1692" s="158"/>
      <c r="U1692" s="158"/>
      <c r="V1692" s="158"/>
      <c r="W1692" s="158"/>
      <c r="X1692" s="158"/>
      <c r="Y1692" s="158"/>
      <c r="Z1692" s="158"/>
      <c r="AA1692" s="159"/>
      <c r="AB1692" s="242"/>
      <c r="AC1692" s="49"/>
      <c r="AD1692" s="49"/>
    </row>
    <row r="1693" spans="18:30" ht="45" customHeight="1" x14ac:dyDescent="0.25">
      <c r="R1693" s="158"/>
      <c r="S1693" s="158"/>
      <c r="T1693" s="158"/>
      <c r="U1693" s="158"/>
      <c r="V1693" s="158"/>
      <c r="W1693" s="158"/>
      <c r="X1693" s="158"/>
      <c r="Y1693" s="158"/>
      <c r="Z1693" s="158"/>
      <c r="AA1693" s="159"/>
      <c r="AB1693" s="242"/>
      <c r="AC1693" s="49"/>
      <c r="AD1693" s="49"/>
    </row>
    <row r="1694" spans="18:30" ht="45" customHeight="1" x14ac:dyDescent="0.25">
      <c r="R1694" s="158"/>
      <c r="S1694" s="158"/>
      <c r="T1694" s="158"/>
      <c r="U1694" s="158"/>
      <c r="V1694" s="158"/>
      <c r="W1694" s="158"/>
      <c r="X1694" s="158"/>
      <c r="Y1694" s="158"/>
      <c r="Z1694" s="158"/>
      <c r="AA1694" s="159"/>
      <c r="AB1694" s="242"/>
      <c r="AC1694" s="49"/>
      <c r="AD1694" s="49"/>
    </row>
    <row r="1695" spans="18:30" ht="45" customHeight="1" x14ac:dyDescent="0.25">
      <c r="R1695" s="158"/>
      <c r="S1695" s="158"/>
      <c r="T1695" s="158"/>
      <c r="U1695" s="158"/>
      <c r="V1695" s="158"/>
      <c r="W1695" s="158"/>
      <c r="X1695" s="158"/>
      <c r="Y1695" s="158"/>
      <c r="Z1695" s="158"/>
      <c r="AA1695" s="159"/>
      <c r="AB1695" s="242"/>
      <c r="AC1695" s="49"/>
      <c r="AD1695" s="49"/>
    </row>
    <row r="1696" spans="18:30" ht="45" customHeight="1" x14ac:dyDescent="0.25">
      <c r="R1696" s="158"/>
      <c r="S1696" s="158"/>
      <c r="T1696" s="158"/>
      <c r="U1696" s="158"/>
      <c r="V1696" s="158"/>
      <c r="W1696" s="158"/>
      <c r="X1696" s="158"/>
      <c r="Y1696" s="158"/>
      <c r="Z1696" s="158"/>
      <c r="AA1696" s="159"/>
      <c r="AB1696" s="242"/>
      <c r="AC1696" s="49"/>
      <c r="AD1696" s="49"/>
    </row>
    <row r="1697" spans="18:30" ht="45" customHeight="1" x14ac:dyDescent="0.25">
      <c r="R1697" s="158"/>
      <c r="S1697" s="158"/>
      <c r="T1697" s="158"/>
      <c r="U1697" s="158"/>
      <c r="V1697" s="158"/>
      <c r="W1697" s="158"/>
      <c r="X1697" s="158"/>
      <c r="Y1697" s="158"/>
      <c r="Z1697" s="158"/>
      <c r="AA1697" s="159"/>
      <c r="AB1697" s="242"/>
      <c r="AC1697" s="49"/>
      <c r="AD1697" s="49"/>
    </row>
    <row r="1698" spans="18:30" ht="45" customHeight="1" x14ac:dyDescent="0.25">
      <c r="R1698" s="158"/>
      <c r="S1698" s="158"/>
      <c r="T1698" s="158"/>
      <c r="U1698" s="158"/>
      <c r="V1698" s="158"/>
      <c r="W1698" s="158"/>
      <c r="X1698" s="158"/>
      <c r="Y1698" s="158"/>
      <c r="Z1698" s="158"/>
      <c r="AA1698" s="159"/>
      <c r="AB1698" s="242"/>
      <c r="AC1698" s="49"/>
      <c r="AD1698" s="49"/>
    </row>
    <row r="1699" spans="18:30" ht="45" customHeight="1" x14ac:dyDescent="0.25">
      <c r="R1699" s="158"/>
      <c r="S1699" s="158"/>
      <c r="T1699" s="158"/>
      <c r="U1699" s="158"/>
      <c r="V1699" s="158"/>
      <c r="W1699" s="158"/>
      <c r="X1699" s="158"/>
      <c r="Y1699" s="158"/>
      <c r="Z1699" s="158"/>
      <c r="AA1699" s="159"/>
      <c r="AB1699" s="242"/>
      <c r="AC1699" s="49"/>
      <c r="AD1699" s="49"/>
    </row>
    <row r="1700" spans="18:30" ht="45" customHeight="1" x14ac:dyDescent="0.25">
      <c r="R1700" s="158"/>
      <c r="S1700" s="158"/>
      <c r="T1700" s="158"/>
      <c r="U1700" s="158"/>
      <c r="V1700" s="158"/>
      <c r="W1700" s="158"/>
      <c r="X1700" s="158"/>
      <c r="Y1700" s="158"/>
      <c r="Z1700" s="158"/>
      <c r="AA1700" s="159"/>
      <c r="AB1700" s="242"/>
      <c r="AC1700" s="49"/>
      <c r="AD1700" s="49"/>
    </row>
    <row r="1701" spans="18:30" ht="45" customHeight="1" x14ac:dyDescent="0.25">
      <c r="R1701" s="158"/>
      <c r="S1701" s="158"/>
      <c r="T1701" s="158"/>
      <c r="U1701" s="158"/>
      <c r="V1701" s="158"/>
      <c r="W1701" s="158"/>
      <c r="X1701" s="158"/>
      <c r="Y1701" s="158"/>
      <c r="Z1701" s="158"/>
      <c r="AA1701" s="159"/>
      <c r="AB1701" s="242"/>
      <c r="AC1701" s="49"/>
      <c r="AD1701" s="49"/>
    </row>
    <row r="1702" spans="18:30" ht="45" customHeight="1" x14ac:dyDescent="0.25">
      <c r="R1702" s="158"/>
      <c r="S1702" s="158"/>
      <c r="T1702" s="158"/>
      <c r="U1702" s="158"/>
      <c r="V1702" s="158"/>
      <c r="W1702" s="158"/>
      <c r="X1702" s="158"/>
      <c r="Y1702" s="158"/>
      <c r="Z1702" s="158"/>
      <c r="AA1702" s="159"/>
      <c r="AB1702" s="242"/>
      <c r="AC1702" s="49"/>
      <c r="AD1702" s="49"/>
    </row>
    <row r="1703" spans="18:30" ht="45" customHeight="1" x14ac:dyDescent="0.25">
      <c r="R1703" s="158"/>
      <c r="S1703" s="158"/>
      <c r="T1703" s="158"/>
      <c r="U1703" s="158"/>
      <c r="V1703" s="158"/>
      <c r="W1703" s="158"/>
      <c r="X1703" s="158"/>
      <c r="Y1703" s="158"/>
      <c r="Z1703" s="158"/>
      <c r="AA1703" s="159"/>
      <c r="AB1703" s="242"/>
      <c r="AC1703" s="49"/>
      <c r="AD1703" s="49"/>
    </row>
    <row r="1704" spans="18:30" ht="45" customHeight="1" x14ac:dyDescent="0.25">
      <c r="R1704" s="158"/>
      <c r="S1704" s="158"/>
      <c r="T1704" s="158"/>
      <c r="U1704" s="158"/>
      <c r="V1704" s="158"/>
      <c r="W1704" s="158"/>
      <c r="X1704" s="158"/>
      <c r="Y1704" s="158"/>
      <c r="Z1704" s="158"/>
      <c r="AA1704" s="159"/>
      <c r="AB1704" s="242"/>
      <c r="AC1704" s="49"/>
      <c r="AD1704" s="49"/>
    </row>
    <row r="1705" spans="18:30" ht="45" customHeight="1" x14ac:dyDescent="0.25">
      <c r="R1705" s="158"/>
      <c r="S1705" s="158"/>
      <c r="T1705" s="158"/>
      <c r="U1705" s="158"/>
      <c r="V1705" s="158"/>
      <c r="W1705" s="158"/>
      <c r="X1705" s="158"/>
      <c r="Y1705" s="158"/>
      <c r="Z1705" s="158"/>
      <c r="AA1705" s="159"/>
      <c r="AB1705" s="242"/>
      <c r="AC1705" s="49"/>
      <c r="AD1705" s="49"/>
    </row>
    <row r="1706" spans="18:30" ht="45" customHeight="1" x14ac:dyDescent="0.25">
      <c r="R1706" s="158"/>
      <c r="S1706" s="158"/>
      <c r="T1706" s="158"/>
      <c r="U1706" s="158"/>
      <c r="V1706" s="158"/>
      <c r="W1706" s="158"/>
      <c r="X1706" s="158"/>
      <c r="Y1706" s="158"/>
      <c r="Z1706" s="158"/>
      <c r="AA1706" s="159"/>
      <c r="AB1706" s="242"/>
      <c r="AC1706" s="49"/>
      <c r="AD1706" s="49"/>
    </row>
    <row r="1707" spans="18:30" ht="45" customHeight="1" x14ac:dyDescent="0.25">
      <c r="R1707" s="158"/>
      <c r="S1707" s="158"/>
      <c r="T1707" s="158"/>
      <c r="U1707" s="158"/>
      <c r="V1707" s="158"/>
      <c r="W1707" s="158"/>
      <c r="X1707" s="158"/>
      <c r="Y1707" s="158"/>
      <c r="Z1707" s="158"/>
      <c r="AA1707" s="159"/>
      <c r="AB1707" s="242"/>
      <c r="AC1707" s="49"/>
      <c r="AD1707" s="49"/>
    </row>
    <row r="1708" spans="18:30" ht="45" customHeight="1" x14ac:dyDescent="0.25">
      <c r="R1708" s="158"/>
      <c r="S1708" s="158"/>
      <c r="T1708" s="158"/>
      <c r="U1708" s="158"/>
      <c r="V1708" s="158"/>
      <c r="W1708" s="158"/>
      <c r="X1708" s="158"/>
      <c r="Y1708" s="158"/>
      <c r="Z1708" s="158"/>
      <c r="AA1708" s="159"/>
      <c r="AB1708" s="242"/>
      <c r="AC1708" s="49"/>
      <c r="AD1708" s="49"/>
    </row>
    <row r="1709" spans="18:30" ht="45" customHeight="1" x14ac:dyDescent="0.25">
      <c r="R1709" s="158"/>
      <c r="S1709" s="158"/>
      <c r="T1709" s="158"/>
      <c r="U1709" s="158"/>
      <c r="V1709" s="158"/>
      <c r="W1709" s="158"/>
      <c r="X1709" s="158"/>
      <c r="Y1709" s="158"/>
      <c r="Z1709" s="158"/>
      <c r="AA1709" s="159"/>
      <c r="AB1709" s="242"/>
      <c r="AC1709" s="49"/>
      <c r="AD1709" s="49"/>
    </row>
    <row r="1710" spans="18:30" ht="45" customHeight="1" x14ac:dyDescent="0.25">
      <c r="R1710" s="158"/>
      <c r="S1710" s="158"/>
      <c r="T1710" s="158"/>
      <c r="U1710" s="158"/>
      <c r="V1710" s="158"/>
      <c r="W1710" s="158"/>
      <c r="X1710" s="158"/>
      <c r="Y1710" s="158"/>
      <c r="Z1710" s="158"/>
      <c r="AA1710" s="159"/>
      <c r="AB1710" s="242"/>
      <c r="AC1710" s="49"/>
      <c r="AD1710" s="49"/>
    </row>
    <row r="1711" spans="18:30" ht="45" customHeight="1" x14ac:dyDescent="0.25">
      <c r="R1711" s="158"/>
      <c r="S1711" s="158"/>
      <c r="T1711" s="158"/>
      <c r="U1711" s="158"/>
      <c r="V1711" s="158"/>
      <c r="W1711" s="158"/>
      <c r="X1711" s="158"/>
      <c r="Y1711" s="158"/>
      <c r="Z1711" s="158"/>
      <c r="AA1711" s="159"/>
      <c r="AB1711" s="242"/>
      <c r="AC1711" s="49"/>
      <c r="AD1711" s="49"/>
    </row>
    <row r="1712" spans="18:30" ht="45" customHeight="1" x14ac:dyDescent="0.25">
      <c r="R1712" s="158"/>
      <c r="S1712" s="158"/>
      <c r="T1712" s="158"/>
      <c r="U1712" s="158"/>
      <c r="V1712" s="158"/>
      <c r="W1712" s="158"/>
      <c r="X1712" s="158"/>
      <c r="Y1712" s="158"/>
      <c r="Z1712" s="158"/>
      <c r="AA1712" s="159"/>
      <c r="AB1712" s="242"/>
      <c r="AC1712" s="49"/>
      <c r="AD1712" s="49"/>
    </row>
    <row r="1713" spans="18:30" ht="45" customHeight="1" x14ac:dyDescent="0.25">
      <c r="R1713" s="158"/>
      <c r="S1713" s="158"/>
      <c r="T1713" s="158"/>
      <c r="U1713" s="158"/>
      <c r="V1713" s="158"/>
      <c r="W1713" s="158"/>
      <c r="X1713" s="158"/>
      <c r="Y1713" s="158"/>
      <c r="Z1713" s="158"/>
      <c r="AA1713" s="159"/>
      <c r="AB1713" s="242"/>
      <c r="AC1713" s="49"/>
      <c r="AD1713" s="49"/>
    </row>
    <row r="1714" spans="18:30" ht="45" customHeight="1" x14ac:dyDescent="0.25">
      <c r="R1714" s="158"/>
      <c r="S1714" s="158"/>
      <c r="T1714" s="158"/>
      <c r="U1714" s="158"/>
      <c r="V1714" s="158"/>
      <c r="W1714" s="158"/>
      <c r="X1714" s="158"/>
      <c r="Y1714" s="158"/>
      <c r="Z1714" s="158"/>
      <c r="AA1714" s="159"/>
      <c r="AB1714" s="242"/>
      <c r="AC1714" s="49"/>
      <c r="AD1714" s="49"/>
    </row>
    <row r="1715" spans="18:30" ht="45" customHeight="1" x14ac:dyDescent="0.25">
      <c r="R1715" s="158"/>
      <c r="S1715" s="158"/>
      <c r="T1715" s="158"/>
      <c r="U1715" s="158"/>
      <c r="V1715" s="158"/>
      <c r="W1715" s="158"/>
      <c r="X1715" s="158"/>
      <c r="Y1715" s="158"/>
      <c r="Z1715" s="158"/>
      <c r="AA1715" s="159"/>
      <c r="AB1715" s="242"/>
      <c r="AC1715" s="49"/>
      <c r="AD1715" s="49"/>
    </row>
    <row r="1716" spans="18:30" ht="45" customHeight="1" x14ac:dyDescent="0.25">
      <c r="R1716" s="158"/>
      <c r="S1716" s="158"/>
      <c r="T1716" s="158"/>
      <c r="U1716" s="158"/>
      <c r="V1716" s="158"/>
      <c r="W1716" s="158"/>
      <c r="X1716" s="158"/>
      <c r="Y1716" s="158"/>
      <c r="Z1716" s="158"/>
      <c r="AA1716" s="159"/>
      <c r="AB1716" s="242"/>
      <c r="AC1716" s="49"/>
      <c r="AD1716" s="49"/>
    </row>
    <row r="1717" spans="18:30" ht="45" customHeight="1" x14ac:dyDescent="0.25">
      <c r="R1717" s="158"/>
      <c r="S1717" s="158"/>
      <c r="T1717" s="158"/>
      <c r="U1717" s="158"/>
      <c r="V1717" s="158"/>
      <c r="W1717" s="158"/>
      <c r="X1717" s="158"/>
      <c r="Y1717" s="158"/>
      <c r="Z1717" s="158"/>
      <c r="AA1717" s="159"/>
      <c r="AB1717" s="242"/>
      <c r="AC1717" s="49"/>
      <c r="AD1717" s="49"/>
    </row>
    <row r="1718" spans="18:30" ht="45" customHeight="1" x14ac:dyDescent="0.25">
      <c r="R1718" s="158"/>
      <c r="S1718" s="158"/>
      <c r="T1718" s="158"/>
      <c r="U1718" s="158"/>
      <c r="V1718" s="158"/>
      <c r="W1718" s="158"/>
      <c r="X1718" s="158"/>
      <c r="Y1718" s="158"/>
      <c r="Z1718" s="158"/>
      <c r="AA1718" s="159"/>
      <c r="AB1718" s="242"/>
      <c r="AC1718" s="49"/>
      <c r="AD1718" s="49"/>
    </row>
    <row r="1719" spans="18:30" ht="45" customHeight="1" x14ac:dyDescent="0.25">
      <c r="R1719" s="158"/>
      <c r="S1719" s="158"/>
      <c r="T1719" s="158"/>
      <c r="U1719" s="158"/>
      <c r="V1719" s="158"/>
      <c r="W1719" s="158"/>
      <c r="X1719" s="158"/>
      <c r="Y1719" s="158"/>
      <c r="Z1719" s="158"/>
      <c r="AA1719" s="159"/>
      <c r="AB1719" s="242"/>
      <c r="AC1719" s="49"/>
      <c r="AD1719" s="49"/>
    </row>
    <row r="1720" spans="18:30" ht="45" customHeight="1" x14ac:dyDescent="0.25">
      <c r="R1720" s="158"/>
      <c r="S1720" s="158"/>
      <c r="T1720" s="158"/>
      <c r="U1720" s="158"/>
      <c r="V1720" s="158"/>
      <c r="W1720" s="158"/>
      <c r="X1720" s="158"/>
      <c r="Y1720" s="158"/>
      <c r="Z1720" s="158"/>
      <c r="AA1720" s="159"/>
      <c r="AB1720" s="242"/>
      <c r="AC1720" s="49"/>
      <c r="AD1720" s="49"/>
    </row>
    <row r="1721" spans="18:30" ht="45" customHeight="1" x14ac:dyDescent="0.25">
      <c r="R1721" s="158"/>
      <c r="S1721" s="158"/>
      <c r="T1721" s="158"/>
      <c r="U1721" s="158"/>
      <c r="V1721" s="158"/>
      <c r="W1721" s="158"/>
      <c r="X1721" s="158"/>
      <c r="Y1721" s="158"/>
      <c r="Z1721" s="158"/>
      <c r="AA1721" s="159"/>
      <c r="AB1721" s="242"/>
      <c r="AC1721" s="49"/>
      <c r="AD1721" s="49"/>
    </row>
    <row r="1722" spans="18:30" ht="45" customHeight="1" x14ac:dyDescent="0.25">
      <c r="R1722" s="158"/>
      <c r="S1722" s="158"/>
      <c r="T1722" s="158"/>
      <c r="U1722" s="158"/>
      <c r="V1722" s="158"/>
      <c r="W1722" s="158"/>
      <c r="X1722" s="158"/>
      <c r="Y1722" s="158"/>
      <c r="Z1722" s="158"/>
      <c r="AA1722" s="159"/>
      <c r="AB1722" s="242"/>
      <c r="AC1722" s="49"/>
      <c r="AD1722" s="49"/>
    </row>
    <row r="1723" spans="18:30" ht="45" customHeight="1" x14ac:dyDescent="0.25">
      <c r="R1723" s="158"/>
      <c r="S1723" s="158"/>
      <c r="T1723" s="158"/>
      <c r="U1723" s="158"/>
      <c r="V1723" s="158"/>
      <c r="W1723" s="158"/>
      <c r="X1723" s="158"/>
      <c r="Y1723" s="158"/>
      <c r="Z1723" s="158"/>
      <c r="AA1723" s="159"/>
      <c r="AB1723" s="242"/>
      <c r="AC1723" s="49"/>
      <c r="AD1723" s="49"/>
    </row>
    <row r="1724" spans="18:30" ht="45" customHeight="1" x14ac:dyDescent="0.25">
      <c r="R1724" s="158"/>
      <c r="S1724" s="158"/>
      <c r="T1724" s="158"/>
      <c r="U1724" s="158"/>
      <c r="V1724" s="158"/>
      <c r="W1724" s="158"/>
      <c r="X1724" s="158"/>
      <c r="Y1724" s="158"/>
      <c r="Z1724" s="158"/>
      <c r="AA1724" s="159"/>
      <c r="AB1724" s="242"/>
      <c r="AC1724" s="49"/>
      <c r="AD1724" s="49"/>
    </row>
    <row r="1725" spans="18:30" ht="45" customHeight="1" x14ac:dyDescent="0.25">
      <c r="R1725" s="158"/>
      <c r="S1725" s="158"/>
      <c r="T1725" s="158"/>
      <c r="U1725" s="158"/>
      <c r="V1725" s="158"/>
      <c r="W1725" s="158"/>
      <c r="X1725" s="158"/>
      <c r="Y1725" s="158"/>
      <c r="Z1725" s="158"/>
      <c r="AA1725" s="159"/>
      <c r="AB1725" s="242"/>
      <c r="AC1725" s="49"/>
      <c r="AD1725" s="49"/>
    </row>
    <row r="1726" spans="18:30" ht="45" customHeight="1" x14ac:dyDescent="0.25">
      <c r="R1726" s="158"/>
      <c r="S1726" s="158"/>
      <c r="T1726" s="158"/>
      <c r="U1726" s="158"/>
      <c r="V1726" s="158"/>
      <c r="W1726" s="158"/>
      <c r="X1726" s="158"/>
      <c r="Y1726" s="158"/>
      <c r="Z1726" s="158"/>
      <c r="AA1726" s="159"/>
      <c r="AB1726" s="242"/>
      <c r="AC1726" s="49"/>
      <c r="AD1726" s="49"/>
    </row>
    <row r="1727" spans="18:30" ht="45" customHeight="1" x14ac:dyDescent="0.25">
      <c r="R1727" s="158"/>
      <c r="S1727" s="158"/>
      <c r="T1727" s="158"/>
      <c r="U1727" s="158"/>
      <c r="V1727" s="158"/>
      <c r="W1727" s="158"/>
      <c r="X1727" s="158"/>
      <c r="Y1727" s="158"/>
      <c r="Z1727" s="158"/>
      <c r="AA1727" s="159"/>
      <c r="AB1727" s="242"/>
      <c r="AC1727" s="49"/>
      <c r="AD1727" s="49"/>
    </row>
    <row r="1728" spans="18:30" ht="45" customHeight="1" x14ac:dyDescent="0.25">
      <c r="R1728" s="158"/>
      <c r="S1728" s="158"/>
      <c r="T1728" s="158"/>
      <c r="U1728" s="158"/>
      <c r="V1728" s="158"/>
      <c r="W1728" s="158"/>
      <c r="X1728" s="158"/>
      <c r="Y1728" s="158"/>
      <c r="Z1728" s="158"/>
      <c r="AA1728" s="159"/>
      <c r="AB1728" s="242"/>
      <c r="AC1728" s="49"/>
      <c r="AD1728" s="49"/>
    </row>
    <row r="1729" spans="18:30" ht="45" customHeight="1" x14ac:dyDescent="0.25">
      <c r="R1729" s="158"/>
      <c r="S1729" s="158"/>
      <c r="T1729" s="158"/>
      <c r="U1729" s="158"/>
      <c r="V1729" s="158"/>
      <c r="W1729" s="158"/>
      <c r="X1729" s="158"/>
      <c r="Y1729" s="158"/>
      <c r="Z1729" s="158"/>
      <c r="AA1729" s="159"/>
      <c r="AB1729" s="242"/>
      <c r="AC1729" s="49"/>
      <c r="AD1729" s="49"/>
    </row>
    <row r="1730" spans="18:30" ht="45" customHeight="1" x14ac:dyDescent="0.25">
      <c r="R1730" s="158"/>
      <c r="S1730" s="158"/>
      <c r="T1730" s="158"/>
      <c r="U1730" s="158"/>
      <c r="V1730" s="158"/>
      <c r="W1730" s="158"/>
      <c r="X1730" s="158"/>
      <c r="Y1730" s="158"/>
      <c r="Z1730" s="158"/>
      <c r="AA1730" s="159"/>
      <c r="AB1730" s="242"/>
      <c r="AC1730" s="49"/>
      <c r="AD1730" s="49"/>
    </row>
    <row r="1731" spans="18:30" ht="45" customHeight="1" x14ac:dyDescent="0.25">
      <c r="R1731" s="158"/>
      <c r="S1731" s="158"/>
      <c r="T1731" s="158"/>
      <c r="U1731" s="158"/>
      <c r="V1731" s="158"/>
      <c r="W1731" s="158"/>
      <c r="X1731" s="158"/>
      <c r="Y1731" s="158"/>
      <c r="Z1731" s="158"/>
      <c r="AA1731" s="159"/>
      <c r="AB1731" s="242"/>
      <c r="AC1731" s="49"/>
      <c r="AD1731" s="49"/>
    </row>
    <row r="1732" spans="18:30" ht="45" customHeight="1" x14ac:dyDescent="0.25">
      <c r="R1732" s="158"/>
      <c r="S1732" s="158"/>
      <c r="T1732" s="158"/>
      <c r="U1732" s="158"/>
      <c r="V1732" s="158"/>
      <c r="W1732" s="158"/>
      <c r="X1732" s="158"/>
      <c r="Y1732" s="158"/>
      <c r="Z1732" s="158"/>
      <c r="AA1732" s="159"/>
      <c r="AB1732" s="242"/>
      <c r="AC1732" s="49"/>
      <c r="AD1732" s="49"/>
    </row>
    <row r="1733" spans="18:30" ht="45" customHeight="1" x14ac:dyDescent="0.25">
      <c r="R1733" s="158"/>
      <c r="S1733" s="158"/>
      <c r="T1733" s="158"/>
      <c r="U1733" s="158"/>
      <c r="V1733" s="158"/>
      <c r="W1733" s="158"/>
      <c r="X1733" s="158"/>
      <c r="Y1733" s="158"/>
      <c r="Z1733" s="158"/>
      <c r="AA1733" s="159"/>
      <c r="AB1733" s="242"/>
      <c r="AC1733" s="49"/>
      <c r="AD1733" s="49"/>
    </row>
    <row r="1734" spans="18:30" ht="45" customHeight="1" x14ac:dyDescent="0.25">
      <c r="R1734" s="158"/>
      <c r="S1734" s="158"/>
      <c r="T1734" s="158"/>
      <c r="U1734" s="158"/>
      <c r="V1734" s="158"/>
      <c r="W1734" s="158"/>
      <c r="X1734" s="158"/>
      <c r="Y1734" s="158"/>
      <c r="Z1734" s="158"/>
      <c r="AA1734" s="159"/>
      <c r="AB1734" s="242"/>
      <c r="AC1734" s="49"/>
      <c r="AD1734" s="49"/>
    </row>
    <row r="1735" spans="18:30" ht="45" customHeight="1" x14ac:dyDescent="0.25">
      <c r="R1735" s="158"/>
      <c r="S1735" s="158"/>
      <c r="T1735" s="158"/>
      <c r="U1735" s="158"/>
      <c r="V1735" s="158"/>
      <c r="W1735" s="158"/>
      <c r="X1735" s="158"/>
      <c r="Y1735" s="158"/>
      <c r="Z1735" s="158"/>
      <c r="AA1735" s="159"/>
      <c r="AB1735" s="242"/>
      <c r="AC1735" s="49"/>
      <c r="AD1735" s="49"/>
    </row>
    <row r="1736" spans="18:30" ht="45" customHeight="1" x14ac:dyDescent="0.25">
      <c r="R1736" s="158"/>
      <c r="S1736" s="158"/>
      <c r="T1736" s="158"/>
      <c r="U1736" s="158"/>
      <c r="V1736" s="158"/>
      <c r="W1736" s="158"/>
      <c r="X1736" s="158"/>
      <c r="Y1736" s="158"/>
      <c r="Z1736" s="158"/>
      <c r="AA1736" s="159"/>
      <c r="AB1736" s="242"/>
      <c r="AC1736" s="49"/>
      <c r="AD1736" s="49"/>
    </row>
    <row r="1737" spans="18:30" ht="45" customHeight="1" x14ac:dyDescent="0.25">
      <c r="R1737" s="158"/>
      <c r="S1737" s="158"/>
      <c r="T1737" s="158"/>
      <c r="U1737" s="158"/>
      <c r="V1737" s="158"/>
      <c r="W1737" s="158"/>
      <c r="X1737" s="158"/>
      <c r="Y1737" s="158"/>
      <c r="Z1737" s="158"/>
      <c r="AA1737" s="159"/>
      <c r="AB1737" s="242"/>
      <c r="AC1737" s="49"/>
      <c r="AD1737" s="49"/>
    </row>
    <row r="1738" spans="18:30" ht="45" customHeight="1" x14ac:dyDescent="0.25">
      <c r="R1738" s="158"/>
      <c r="S1738" s="158"/>
      <c r="T1738" s="158"/>
      <c r="U1738" s="158"/>
      <c r="V1738" s="158"/>
      <c r="W1738" s="158"/>
      <c r="X1738" s="158"/>
      <c r="Y1738" s="158"/>
      <c r="Z1738" s="158"/>
      <c r="AA1738" s="159"/>
      <c r="AB1738" s="242"/>
      <c r="AC1738" s="49"/>
      <c r="AD1738" s="49"/>
    </row>
    <row r="1739" spans="18:30" ht="45" customHeight="1" x14ac:dyDescent="0.25">
      <c r="R1739" s="158"/>
      <c r="S1739" s="158"/>
      <c r="T1739" s="158"/>
      <c r="U1739" s="158"/>
      <c r="V1739" s="158"/>
      <c r="W1739" s="158"/>
      <c r="X1739" s="158"/>
      <c r="Y1739" s="158"/>
      <c r="Z1739" s="158"/>
      <c r="AA1739" s="159"/>
      <c r="AB1739" s="242"/>
      <c r="AC1739" s="49"/>
      <c r="AD1739" s="49"/>
    </row>
    <row r="1740" spans="18:30" ht="45" customHeight="1" x14ac:dyDescent="0.25">
      <c r="R1740" s="158"/>
      <c r="S1740" s="158"/>
      <c r="T1740" s="158"/>
      <c r="U1740" s="158"/>
      <c r="V1740" s="158"/>
      <c r="W1740" s="158"/>
      <c r="X1740" s="158"/>
      <c r="Y1740" s="158"/>
      <c r="Z1740" s="158"/>
      <c r="AA1740" s="159"/>
      <c r="AB1740" s="242"/>
      <c r="AC1740" s="49"/>
      <c r="AD1740" s="49"/>
    </row>
    <row r="1741" spans="18:30" ht="45" customHeight="1" x14ac:dyDescent="0.25">
      <c r="R1741" s="158"/>
      <c r="S1741" s="158"/>
      <c r="T1741" s="158"/>
      <c r="U1741" s="158"/>
      <c r="V1741" s="158"/>
      <c r="W1741" s="158"/>
      <c r="X1741" s="158"/>
      <c r="Y1741" s="158"/>
      <c r="Z1741" s="158"/>
      <c r="AA1741" s="159"/>
      <c r="AB1741" s="242"/>
      <c r="AC1741" s="49"/>
      <c r="AD1741" s="49"/>
    </row>
    <row r="1742" spans="18:30" ht="45" customHeight="1" x14ac:dyDescent="0.25">
      <c r="R1742" s="158"/>
      <c r="S1742" s="158"/>
      <c r="T1742" s="158"/>
      <c r="U1742" s="158"/>
      <c r="V1742" s="158"/>
      <c r="W1742" s="158"/>
      <c r="X1742" s="158"/>
      <c r="Y1742" s="158"/>
      <c r="Z1742" s="158"/>
      <c r="AA1742" s="159"/>
      <c r="AB1742" s="242"/>
      <c r="AC1742" s="49"/>
      <c r="AD1742" s="49"/>
    </row>
    <row r="1743" spans="18:30" ht="45" customHeight="1" x14ac:dyDescent="0.25">
      <c r="R1743" s="158"/>
      <c r="S1743" s="158"/>
      <c r="T1743" s="158"/>
      <c r="U1743" s="158"/>
      <c r="V1743" s="158"/>
      <c r="W1743" s="158"/>
      <c r="X1743" s="158"/>
      <c r="Y1743" s="158"/>
      <c r="Z1743" s="158"/>
      <c r="AA1743" s="159"/>
      <c r="AB1743" s="242"/>
      <c r="AC1743" s="49"/>
      <c r="AD1743" s="49"/>
    </row>
    <row r="1744" spans="18:30" ht="45" customHeight="1" x14ac:dyDescent="0.25">
      <c r="R1744" s="158"/>
      <c r="S1744" s="158"/>
      <c r="T1744" s="158"/>
      <c r="U1744" s="158"/>
      <c r="V1744" s="158"/>
      <c r="W1744" s="158"/>
      <c r="X1744" s="158"/>
      <c r="Y1744" s="158"/>
      <c r="Z1744" s="158"/>
      <c r="AA1744" s="159"/>
      <c r="AB1744" s="242"/>
      <c r="AC1744" s="49"/>
      <c r="AD1744" s="49"/>
    </row>
    <row r="1745" spans="18:30" ht="45" customHeight="1" x14ac:dyDescent="0.25">
      <c r="R1745" s="158"/>
      <c r="S1745" s="158"/>
      <c r="T1745" s="158"/>
      <c r="U1745" s="158"/>
      <c r="V1745" s="158"/>
      <c r="W1745" s="158"/>
      <c r="X1745" s="158"/>
      <c r="Y1745" s="158"/>
      <c r="Z1745" s="158"/>
      <c r="AA1745" s="159"/>
      <c r="AB1745" s="242"/>
      <c r="AC1745" s="49"/>
      <c r="AD1745" s="49"/>
    </row>
    <row r="1746" spans="18:30" ht="45" customHeight="1" x14ac:dyDescent="0.25">
      <c r="R1746" s="158"/>
      <c r="S1746" s="158"/>
      <c r="T1746" s="158"/>
      <c r="U1746" s="158"/>
      <c r="V1746" s="158"/>
      <c r="W1746" s="158"/>
      <c r="X1746" s="158"/>
      <c r="Y1746" s="158"/>
      <c r="Z1746" s="158"/>
      <c r="AA1746" s="159"/>
      <c r="AB1746" s="242"/>
      <c r="AC1746" s="49"/>
      <c r="AD1746" s="49"/>
    </row>
    <row r="1747" spans="18:30" ht="45" customHeight="1" x14ac:dyDescent="0.25">
      <c r="R1747" s="158"/>
      <c r="S1747" s="158"/>
      <c r="T1747" s="158"/>
      <c r="U1747" s="158"/>
      <c r="V1747" s="158"/>
      <c r="W1747" s="158"/>
      <c r="X1747" s="158"/>
      <c r="Y1747" s="158"/>
      <c r="Z1747" s="158"/>
      <c r="AA1747" s="159"/>
      <c r="AB1747" s="242"/>
      <c r="AC1747" s="49"/>
      <c r="AD1747" s="49"/>
    </row>
    <row r="1748" spans="18:30" ht="45" customHeight="1" x14ac:dyDescent="0.25">
      <c r="R1748" s="158"/>
      <c r="S1748" s="158"/>
      <c r="T1748" s="158"/>
      <c r="U1748" s="158"/>
      <c r="V1748" s="158"/>
      <c r="W1748" s="158"/>
      <c r="X1748" s="158"/>
      <c r="Y1748" s="158"/>
      <c r="Z1748" s="158"/>
      <c r="AA1748" s="159"/>
      <c r="AB1748" s="242"/>
      <c r="AC1748" s="49"/>
      <c r="AD1748" s="49"/>
    </row>
    <row r="1749" spans="18:30" ht="45" customHeight="1" x14ac:dyDescent="0.25">
      <c r="R1749" s="158"/>
      <c r="S1749" s="158"/>
      <c r="T1749" s="158"/>
      <c r="U1749" s="158"/>
      <c r="V1749" s="158"/>
      <c r="W1749" s="158"/>
      <c r="X1749" s="158"/>
      <c r="Y1749" s="158"/>
      <c r="Z1749" s="158"/>
      <c r="AA1749" s="159"/>
      <c r="AB1749" s="242"/>
      <c r="AC1749" s="49"/>
      <c r="AD1749" s="49"/>
    </row>
    <row r="1750" spans="18:30" ht="45" customHeight="1" x14ac:dyDescent="0.25">
      <c r="R1750" s="158"/>
      <c r="S1750" s="158"/>
      <c r="T1750" s="158"/>
      <c r="U1750" s="158"/>
      <c r="V1750" s="158"/>
      <c r="W1750" s="158"/>
      <c r="X1750" s="158"/>
      <c r="Y1750" s="158"/>
      <c r="Z1750" s="158"/>
      <c r="AA1750" s="159"/>
      <c r="AB1750" s="242"/>
      <c r="AC1750" s="49"/>
      <c r="AD1750" s="49"/>
    </row>
    <row r="1751" spans="18:30" ht="45" customHeight="1" x14ac:dyDescent="0.25">
      <c r="R1751" s="158"/>
      <c r="S1751" s="158"/>
      <c r="T1751" s="158"/>
      <c r="U1751" s="158"/>
      <c r="V1751" s="158"/>
      <c r="W1751" s="158"/>
      <c r="X1751" s="158"/>
      <c r="Y1751" s="158"/>
      <c r="Z1751" s="158"/>
      <c r="AA1751" s="159"/>
      <c r="AB1751" s="242"/>
      <c r="AC1751" s="49"/>
      <c r="AD1751" s="49"/>
    </row>
    <row r="1752" spans="18:30" ht="45" customHeight="1" x14ac:dyDescent="0.25">
      <c r="R1752" s="158"/>
      <c r="S1752" s="158"/>
      <c r="T1752" s="158"/>
      <c r="U1752" s="158"/>
      <c r="V1752" s="158"/>
      <c r="W1752" s="158"/>
      <c r="X1752" s="158"/>
      <c r="Y1752" s="158"/>
      <c r="Z1752" s="158"/>
      <c r="AA1752" s="159"/>
      <c r="AB1752" s="242"/>
      <c r="AC1752" s="49"/>
      <c r="AD1752" s="49"/>
    </row>
    <row r="1753" spans="18:30" ht="45" customHeight="1" x14ac:dyDescent="0.25">
      <c r="R1753" s="158"/>
      <c r="S1753" s="158"/>
      <c r="T1753" s="158"/>
      <c r="U1753" s="158"/>
      <c r="V1753" s="158"/>
      <c r="W1753" s="158"/>
      <c r="X1753" s="158"/>
      <c r="Y1753" s="158"/>
      <c r="Z1753" s="158"/>
      <c r="AA1753" s="159"/>
      <c r="AB1753" s="242"/>
      <c r="AC1753" s="49"/>
      <c r="AD1753" s="49"/>
    </row>
    <row r="1754" spans="18:30" ht="45" customHeight="1" x14ac:dyDescent="0.25">
      <c r="R1754" s="158"/>
      <c r="S1754" s="158"/>
      <c r="T1754" s="158"/>
      <c r="U1754" s="158"/>
      <c r="V1754" s="158"/>
      <c r="W1754" s="158"/>
      <c r="X1754" s="158"/>
      <c r="Y1754" s="158"/>
      <c r="Z1754" s="158"/>
      <c r="AA1754" s="159"/>
      <c r="AB1754" s="242"/>
      <c r="AC1754" s="49"/>
      <c r="AD1754" s="49"/>
    </row>
    <row r="1755" spans="18:30" ht="45" customHeight="1" x14ac:dyDescent="0.25">
      <c r="R1755" s="158"/>
      <c r="S1755" s="158"/>
      <c r="T1755" s="158"/>
      <c r="U1755" s="158"/>
      <c r="V1755" s="158"/>
      <c r="W1755" s="158"/>
      <c r="X1755" s="158"/>
      <c r="Y1755" s="158"/>
      <c r="Z1755" s="158"/>
      <c r="AA1755" s="159"/>
      <c r="AB1755" s="242"/>
      <c r="AC1755" s="49"/>
      <c r="AD1755" s="49"/>
    </row>
    <row r="1756" spans="18:30" ht="45" customHeight="1" x14ac:dyDescent="0.25">
      <c r="R1756" s="158"/>
      <c r="S1756" s="158"/>
      <c r="T1756" s="158"/>
      <c r="U1756" s="158"/>
      <c r="V1756" s="158"/>
      <c r="W1756" s="158"/>
      <c r="X1756" s="158"/>
      <c r="Y1756" s="158"/>
      <c r="Z1756" s="158"/>
      <c r="AA1756" s="159"/>
      <c r="AB1756" s="242"/>
      <c r="AC1756" s="49"/>
      <c r="AD1756" s="49"/>
    </row>
    <row r="1757" spans="18:30" ht="45" customHeight="1" x14ac:dyDescent="0.25">
      <c r="R1757" s="158"/>
      <c r="S1757" s="158"/>
      <c r="T1757" s="158"/>
      <c r="U1757" s="158"/>
      <c r="V1757" s="158"/>
      <c r="W1757" s="158"/>
      <c r="X1757" s="158"/>
      <c r="Y1757" s="158"/>
      <c r="Z1757" s="158"/>
      <c r="AA1757" s="159"/>
      <c r="AB1757" s="242"/>
      <c r="AC1757" s="49"/>
      <c r="AD1757" s="49"/>
    </row>
    <row r="1758" spans="18:30" ht="45" customHeight="1" x14ac:dyDescent="0.25">
      <c r="R1758" s="158"/>
      <c r="S1758" s="158"/>
      <c r="T1758" s="158"/>
      <c r="U1758" s="158"/>
      <c r="V1758" s="158"/>
      <c r="W1758" s="158"/>
      <c r="X1758" s="158"/>
      <c r="Y1758" s="158"/>
      <c r="Z1758" s="158"/>
      <c r="AA1758" s="159"/>
      <c r="AB1758" s="242"/>
      <c r="AC1758" s="49"/>
      <c r="AD1758" s="49"/>
    </row>
    <row r="1759" spans="18:30" ht="45" customHeight="1" x14ac:dyDescent="0.25">
      <c r="R1759" s="158"/>
      <c r="S1759" s="158"/>
      <c r="T1759" s="158"/>
      <c r="U1759" s="158"/>
      <c r="V1759" s="158"/>
      <c r="W1759" s="158"/>
      <c r="X1759" s="158"/>
      <c r="Y1759" s="158"/>
      <c r="Z1759" s="158"/>
      <c r="AA1759" s="159"/>
      <c r="AB1759" s="242"/>
      <c r="AC1759" s="49"/>
      <c r="AD1759" s="49"/>
    </row>
    <row r="1760" spans="18:30" ht="45" customHeight="1" x14ac:dyDescent="0.25">
      <c r="R1760" s="158"/>
      <c r="S1760" s="158"/>
      <c r="T1760" s="158"/>
      <c r="U1760" s="158"/>
      <c r="V1760" s="158"/>
      <c r="W1760" s="158"/>
      <c r="X1760" s="158"/>
      <c r="Y1760" s="158"/>
      <c r="Z1760" s="158"/>
      <c r="AA1760" s="159"/>
      <c r="AB1760" s="242"/>
      <c r="AC1760" s="49"/>
      <c r="AD1760" s="49"/>
    </row>
    <row r="1761" spans="18:30" ht="45" customHeight="1" x14ac:dyDescent="0.25">
      <c r="R1761" s="158"/>
      <c r="S1761" s="158"/>
      <c r="T1761" s="158"/>
      <c r="U1761" s="158"/>
      <c r="V1761" s="158"/>
      <c r="W1761" s="158"/>
      <c r="X1761" s="158"/>
      <c r="Y1761" s="158"/>
      <c r="Z1761" s="158"/>
      <c r="AA1761" s="159"/>
      <c r="AB1761" s="242"/>
      <c r="AC1761" s="49"/>
      <c r="AD1761" s="49"/>
    </row>
    <row r="1762" spans="18:30" ht="45" customHeight="1" x14ac:dyDescent="0.25">
      <c r="R1762" s="158"/>
      <c r="S1762" s="158"/>
      <c r="T1762" s="158"/>
      <c r="U1762" s="158"/>
      <c r="V1762" s="158"/>
      <c r="W1762" s="158"/>
      <c r="X1762" s="158"/>
      <c r="Y1762" s="158"/>
      <c r="Z1762" s="158"/>
      <c r="AA1762" s="159"/>
      <c r="AB1762" s="242"/>
      <c r="AC1762" s="49"/>
      <c r="AD1762" s="49"/>
    </row>
    <row r="1763" spans="18:30" ht="45" customHeight="1" x14ac:dyDescent="0.25">
      <c r="R1763" s="158"/>
      <c r="S1763" s="158"/>
      <c r="T1763" s="158"/>
      <c r="U1763" s="158"/>
      <c r="V1763" s="158"/>
      <c r="W1763" s="158"/>
      <c r="X1763" s="158"/>
      <c r="Y1763" s="158"/>
      <c r="Z1763" s="158"/>
      <c r="AA1763" s="159"/>
      <c r="AB1763" s="242"/>
      <c r="AC1763" s="49"/>
      <c r="AD1763" s="49"/>
    </row>
    <row r="1764" spans="18:30" ht="45" customHeight="1" x14ac:dyDescent="0.25">
      <c r="R1764" s="158"/>
      <c r="S1764" s="158"/>
      <c r="T1764" s="158"/>
      <c r="U1764" s="158"/>
      <c r="V1764" s="158"/>
      <c r="W1764" s="158"/>
      <c r="X1764" s="158"/>
      <c r="Y1764" s="158"/>
      <c r="Z1764" s="158"/>
      <c r="AA1764" s="159"/>
      <c r="AB1764" s="242"/>
      <c r="AC1764" s="49"/>
      <c r="AD1764" s="49"/>
    </row>
    <row r="1765" spans="18:30" ht="45" customHeight="1" x14ac:dyDescent="0.25">
      <c r="R1765" s="158"/>
      <c r="S1765" s="158"/>
      <c r="T1765" s="158"/>
      <c r="U1765" s="158"/>
      <c r="V1765" s="158"/>
      <c r="W1765" s="158"/>
      <c r="X1765" s="158"/>
      <c r="Y1765" s="158"/>
      <c r="Z1765" s="158"/>
      <c r="AA1765" s="159"/>
      <c r="AB1765" s="242"/>
      <c r="AC1765" s="49"/>
      <c r="AD1765" s="49"/>
    </row>
    <row r="1766" spans="18:30" ht="45" customHeight="1" x14ac:dyDescent="0.25">
      <c r="R1766" s="158"/>
      <c r="S1766" s="158"/>
      <c r="T1766" s="158"/>
      <c r="U1766" s="158"/>
      <c r="V1766" s="158"/>
      <c r="W1766" s="158"/>
      <c r="X1766" s="158"/>
      <c r="Y1766" s="158"/>
      <c r="Z1766" s="158"/>
      <c r="AA1766" s="159"/>
      <c r="AB1766" s="242"/>
      <c r="AC1766" s="49"/>
      <c r="AD1766" s="49"/>
    </row>
    <row r="1767" spans="18:30" ht="45" customHeight="1" x14ac:dyDescent="0.25">
      <c r="R1767" s="158"/>
      <c r="S1767" s="158"/>
      <c r="T1767" s="158"/>
      <c r="U1767" s="158"/>
      <c r="V1767" s="158"/>
      <c r="W1767" s="158"/>
      <c r="X1767" s="158"/>
      <c r="Y1767" s="158"/>
      <c r="Z1767" s="158"/>
      <c r="AA1767" s="159"/>
      <c r="AB1767" s="242"/>
      <c r="AC1767" s="49"/>
      <c r="AD1767" s="49"/>
    </row>
    <row r="1768" spans="18:30" ht="45" customHeight="1" x14ac:dyDescent="0.25">
      <c r="R1768" s="158"/>
      <c r="S1768" s="158"/>
      <c r="T1768" s="158"/>
      <c r="U1768" s="158"/>
      <c r="V1768" s="158"/>
      <c r="W1768" s="158"/>
      <c r="X1768" s="158"/>
      <c r="Y1768" s="158"/>
      <c r="Z1768" s="158"/>
      <c r="AA1768" s="159"/>
      <c r="AB1768" s="242"/>
      <c r="AC1768" s="49"/>
      <c r="AD1768" s="49"/>
    </row>
    <row r="1769" spans="18:30" ht="45" customHeight="1" x14ac:dyDescent="0.25">
      <c r="R1769" s="158"/>
      <c r="S1769" s="158"/>
      <c r="T1769" s="158"/>
      <c r="U1769" s="158"/>
      <c r="V1769" s="158"/>
      <c r="W1769" s="158"/>
      <c r="X1769" s="158"/>
      <c r="Y1769" s="158"/>
      <c r="Z1769" s="158"/>
      <c r="AA1769" s="159"/>
      <c r="AB1769" s="242"/>
      <c r="AC1769" s="49"/>
      <c r="AD1769" s="49"/>
    </row>
    <row r="1770" spans="18:30" ht="45" customHeight="1" x14ac:dyDescent="0.25">
      <c r="R1770" s="158"/>
      <c r="S1770" s="158"/>
      <c r="T1770" s="158"/>
      <c r="U1770" s="158"/>
      <c r="V1770" s="158"/>
      <c r="W1770" s="158"/>
      <c r="X1770" s="158"/>
      <c r="Y1770" s="158"/>
      <c r="Z1770" s="158"/>
      <c r="AA1770" s="159"/>
      <c r="AB1770" s="242"/>
      <c r="AC1770" s="49"/>
      <c r="AD1770" s="49"/>
    </row>
    <row r="1771" spans="18:30" ht="45" customHeight="1" x14ac:dyDescent="0.25">
      <c r="R1771" s="158"/>
      <c r="S1771" s="158"/>
      <c r="T1771" s="158"/>
      <c r="U1771" s="158"/>
      <c r="V1771" s="158"/>
      <c r="W1771" s="158"/>
      <c r="X1771" s="158"/>
      <c r="Y1771" s="158"/>
      <c r="Z1771" s="158"/>
      <c r="AA1771" s="159"/>
      <c r="AB1771" s="242"/>
      <c r="AC1771" s="49"/>
      <c r="AD1771" s="49"/>
    </row>
    <row r="1772" spans="18:30" ht="45" customHeight="1" x14ac:dyDescent="0.25">
      <c r="R1772" s="158"/>
      <c r="S1772" s="158"/>
      <c r="T1772" s="158"/>
      <c r="U1772" s="158"/>
      <c r="V1772" s="158"/>
      <c r="W1772" s="158"/>
      <c r="X1772" s="158"/>
      <c r="Y1772" s="158"/>
      <c r="Z1772" s="158"/>
      <c r="AA1772" s="159"/>
      <c r="AB1772" s="242"/>
      <c r="AC1772" s="49"/>
      <c r="AD1772" s="49"/>
    </row>
    <row r="1773" spans="18:30" ht="45" customHeight="1" x14ac:dyDescent="0.25">
      <c r="R1773" s="158"/>
      <c r="S1773" s="158"/>
      <c r="T1773" s="158"/>
      <c r="U1773" s="158"/>
      <c r="V1773" s="158"/>
      <c r="W1773" s="158"/>
      <c r="X1773" s="158"/>
      <c r="Y1773" s="158"/>
      <c r="Z1773" s="158"/>
      <c r="AA1773" s="159"/>
      <c r="AB1773" s="242"/>
      <c r="AC1773" s="49"/>
      <c r="AD1773" s="49"/>
    </row>
    <row r="1774" spans="18:30" ht="45" customHeight="1" x14ac:dyDescent="0.25">
      <c r="R1774" s="158"/>
      <c r="S1774" s="158"/>
      <c r="T1774" s="158"/>
      <c r="U1774" s="158"/>
      <c r="V1774" s="158"/>
      <c r="W1774" s="158"/>
      <c r="X1774" s="158"/>
      <c r="Y1774" s="158"/>
      <c r="Z1774" s="158"/>
      <c r="AA1774" s="159"/>
      <c r="AB1774" s="242"/>
      <c r="AC1774" s="49"/>
      <c r="AD1774" s="49"/>
    </row>
    <row r="1775" spans="18:30" ht="45" customHeight="1" x14ac:dyDescent="0.25">
      <c r="R1775" s="158"/>
      <c r="S1775" s="158"/>
      <c r="T1775" s="158"/>
      <c r="U1775" s="158"/>
      <c r="V1775" s="158"/>
      <c r="W1775" s="158"/>
      <c r="X1775" s="158"/>
      <c r="Y1775" s="158"/>
      <c r="Z1775" s="158"/>
      <c r="AA1775" s="159"/>
      <c r="AB1775" s="242"/>
      <c r="AC1775" s="49"/>
      <c r="AD1775" s="49"/>
    </row>
    <row r="1776" spans="18:30" ht="45" customHeight="1" x14ac:dyDescent="0.25">
      <c r="R1776" s="158"/>
      <c r="S1776" s="158"/>
      <c r="T1776" s="158"/>
      <c r="U1776" s="158"/>
      <c r="V1776" s="158"/>
      <c r="W1776" s="158"/>
      <c r="X1776" s="158"/>
      <c r="Y1776" s="158"/>
      <c r="Z1776" s="158"/>
      <c r="AA1776" s="159"/>
      <c r="AB1776" s="242"/>
      <c r="AC1776" s="49"/>
      <c r="AD1776" s="49"/>
    </row>
    <row r="1777" spans="18:30" ht="45" customHeight="1" x14ac:dyDescent="0.25">
      <c r="R1777" s="158"/>
      <c r="S1777" s="158"/>
      <c r="T1777" s="158"/>
      <c r="U1777" s="158"/>
      <c r="V1777" s="158"/>
      <c r="W1777" s="158"/>
      <c r="X1777" s="158"/>
      <c r="Y1777" s="158"/>
      <c r="Z1777" s="158"/>
      <c r="AA1777" s="159"/>
      <c r="AB1777" s="242"/>
      <c r="AC1777" s="49"/>
      <c r="AD1777" s="49"/>
    </row>
    <row r="1778" spans="18:30" ht="45" customHeight="1" x14ac:dyDescent="0.25">
      <c r="R1778" s="158"/>
      <c r="S1778" s="158"/>
      <c r="T1778" s="158"/>
      <c r="U1778" s="158"/>
      <c r="V1778" s="158"/>
      <c r="W1778" s="158"/>
      <c r="X1778" s="158"/>
      <c r="Y1778" s="158"/>
      <c r="Z1778" s="158"/>
      <c r="AA1778" s="159"/>
      <c r="AB1778" s="242"/>
      <c r="AC1778" s="49"/>
      <c r="AD1778" s="49"/>
    </row>
    <row r="1779" spans="18:30" ht="45" customHeight="1" x14ac:dyDescent="0.25">
      <c r="R1779" s="158"/>
      <c r="S1779" s="158"/>
      <c r="T1779" s="158"/>
      <c r="U1779" s="158"/>
      <c r="V1779" s="158"/>
      <c r="W1779" s="158"/>
      <c r="X1779" s="158"/>
      <c r="Y1779" s="158"/>
      <c r="Z1779" s="158"/>
      <c r="AA1779" s="159"/>
      <c r="AB1779" s="242"/>
      <c r="AC1779" s="49"/>
      <c r="AD1779" s="49"/>
    </row>
    <row r="1780" spans="18:30" ht="45" customHeight="1" x14ac:dyDescent="0.25">
      <c r="R1780" s="158"/>
      <c r="S1780" s="158"/>
      <c r="T1780" s="158"/>
      <c r="U1780" s="158"/>
      <c r="V1780" s="158"/>
      <c r="W1780" s="158"/>
      <c r="X1780" s="158"/>
      <c r="Y1780" s="158"/>
      <c r="Z1780" s="158"/>
      <c r="AA1780" s="159"/>
      <c r="AB1780" s="242"/>
      <c r="AC1780" s="49"/>
      <c r="AD1780" s="49"/>
    </row>
    <row r="1781" spans="18:30" ht="45" customHeight="1" x14ac:dyDescent="0.25">
      <c r="R1781" s="158"/>
      <c r="S1781" s="158"/>
      <c r="T1781" s="158"/>
      <c r="U1781" s="158"/>
      <c r="V1781" s="158"/>
      <c r="W1781" s="158"/>
      <c r="X1781" s="158"/>
      <c r="Y1781" s="158"/>
      <c r="Z1781" s="158"/>
      <c r="AA1781" s="159"/>
      <c r="AB1781" s="242"/>
      <c r="AC1781" s="49"/>
      <c r="AD1781" s="49"/>
    </row>
    <row r="1782" spans="18:30" ht="45" customHeight="1" x14ac:dyDescent="0.25">
      <c r="R1782" s="158"/>
      <c r="S1782" s="158"/>
      <c r="T1782" s="158"/>
      <c r="U1782" s="158"/>
      <c r="V1782" s="158"/>
      <c r="W1782" s="158"/>
      <c r="X1782" s="158"/>
      <c r="Y1782" s="158"/>
      <c r="Z1782" s="158"/>
      <c r="AA1782" s="159"/>
      <c r="AB1782" s="242"/>
      <c r="AC1782" s="49"/>
      <c r="AD1782" s="49"/>
    </row>
    <row r="1783" spans="18:30" ht="45" customHeight="1" x14ac:dyDescent="0.25">
      <c r="R1783" s="158"/>
      <c r="S1783" s="158"/>
      <c r="T1783" s="158"/>
      <c r="U1783" s="158"/>
      <c r="V1783" s="158"/>
      <c r="W1783" s="158"/>
      <c r="X1783" s="158"/>
      <c r="Y1783" s="158"/>
      <c r="Z1783" s="158"/>
      <c r="AA1783" s="159"/>
      <c r="AB1783" s="242"/>
      <c r="AC1783" s="49"/>
      <c r="AD1783" s="49"/>
    </row>
    <row r="1784" spans="18:30" ht="45" customHeight="1" x14ac:dyDescent="0.25">
      <c r="R1784" s="158"/>
      <c r="S1784" s="158"/>
      <c r="T1784" s="158"/>
      <c r="U1784" s="158"/>
      <c r="V1784" s="158"/>
      <c r="W1784" s="158"/>
      <c r="X1784" s="158"/>
      <c r="Y1784" s="158"/>
      <c r="Z1784" s="158"/>
      <c r="AA1784" s="159"/>
      <c r="AB1784" s="242"/>
      <c r="AC1784" s="49"/>
      <c r="AD1784" s="49"/>
    </row>
    <row r="1785" spans="18:30" ht="45" customHeight="1" x14ac:dyDescent="0.25">
      <c r="R1785" s="158"/>
      <c r="S1785" s="158"/>
      <c r="T1785" s="158"/>
      <c r="U1785" s="158"/>
      <c r="V1785" s="158"/>
      <c r="W1785" s="158"/>
      <c r="X1785" s="158"/>
      <c r="Y1785" s="158"/>
      <c r="Z1785" s="158"/>
      <c r="AA1785" s="159"/>
      <c r="AB1785" s="242"/>
      <c r="AC1785" s="49"/>
      <c r="AD1785" s="49"/>
    </row>
    <row r="1786" spans="18:30" ht="45" customHeight="1" x14ac:dyDescent="0.25">
      <c r="R1786" s="158"/>
      <c r="S1786" s="158"/>
      <c r="T1786" s="158"/>
      <c r="U1786" s="158"/>
      <c r="V1786" s="158"/>
      <c r="W1786" s="158"/>
      <c r="X1786" s="158"/>
      <c r="Y1786" s="158"/>
      <c r="Z1786" s="158"/>
      <c r="AA1786" s="159"/>
      <c r="AB1786" s="242"/>
      <c r="AC1786" s="49"/>
      <c r="AD1786" s="49"/>
    </row>
    <row r="1787" spans="18:30" ht="45" customHeight="1" x14ac:dyDescent="0.25">
      <c r="R1787" s="158"/>
      <c r="S1787" s="158"/>
      <c r="T1787" s="158"/>
      <c r="U1787" s="158"/>
      <c r="V1787" s="158"/>
      <c r="W1787" s="158"/>
      <c r="X1787" s="158"/>
      <c r="Y1787" s="158"/>
      <c r="Z1787" s="158"/>
      <c r="AA1787" s="159"/>
      <c r="AB1787" s="242"/>
      <c r="AC1787" s="49"/>
      <c r="AD1787" s="49"/>
    </row>
    <row r="1788" spans="18:30" ht="45" customHeight="1" x14ac:dyDescent="0.25">
      <c r="R1788" s="158"/>
      <c r="S1788" s="158"/>
      <c r="T1788" s="158"/>
      <c r="U1788" s="158"/>
      <c r="V1788" s="158"/>
      <c r="W1788" s="158"/>
      <c r="X1788" s="158"/>
      <c r="Y1788" s="158"/>
      <c r="Z1788" s="158"/>
      <c r="AA1788" s="159"/>
      <c r="AB1788" s="242"/>
      <c r="AC1788" s="49"/>
      <c r="AD1788" s="49"/>
    </row>
    <row r="1789" spans="18:30" ht="45" customHeight="1" x14ac:dyDescent="0.25">
      <c r="R1789" s="158"/>
      <c r="S1789" s="158"/>
      <c r="T1789" s="158"/>
      <c r="U1789" s="158"/>
      <c r="V1789" s="158"/>
      <c r="W1789" s="158"/>
      <c r="X1789" s="158"/>
      <c r="Y1789" s="158"/>
      <c r="Z1789" s="158"/>
      <c r="AA1789" s="159"/>
      <c r="AB1789" s="242"/>
      <c r="AC1789" s="49"/>
      <c r="AD1789" s="49"/>
    </row>
    <row r="1790" spans="18:30" ht="45" customHeight="1" x14ac:dyDescent="0.25">
      <c r="R1790" s="158"/>
      <c r="S1790" s="158"/>
      <c r="T1790" s="158"/>
      <c r="U1790" s="158"/>
      <c r="V1790" s="158"/>
      <c r="W1790" s="158"/>
      <c r="X1790" s="158"/>
      <c r="Y1790" s="158"/>
      <c r="Z1790" s="158"/>
      <c r="AA1790" s="159"/>
      <c r="AB1790" s="242"/>
      <c r="AC1790" s="49"/>
      <c r="AD1790" s="49"/>
    </row>
    <row r="1791" spans="18:30" ht="45" customHeight="1" x14ac:dyDescent="0.25">
      <c r="R1791" s="158"/>
      <c r="S1791" s="158"/>
      <c r="T1791" s="158"/>
      <c r="U1791" s="158"/>
      <c r="V1791" s="158"/>
      <c r="W1791" s="158"/>
      <c r="X1791" s="158"/>
      <c r="Y1791" s="158"/>
      <c r="Z1791" s="158"/>
      <c r="AA1791" s="159"/>
      <c r="AB1791" s="242"/>
      <c r="AC1791" s="49"/>
      <c r="AD1791" s="49"/>
    </row>
    <row r="1792" spans="18:30" ht="45" customHeight="1" x14ac:dyDescent="0.25">
      <c r="R1792" s="158"/>
      <c r="S1792" s="158"/>
      <c r="T1792" s="158"/>
      <c r="U1792" s="158"/>
      <c r="V1792" s="158"/>
      <c r="W1792" s="158"/>
      <c r="X1792" s="158"/>
      <c r="Y1792" s="158"/>
      <c r="Z1792" s="158"/>
      <c r="AA1792" s="159"/>
      <c r="AB1792" s="242"/>
      <c r="AC1792" s="49"/>
      <c r="AD1792" s="49"/>
    </row>
    <row r="1793" spans="18:30" ht="45" customHeight="1" x14ac:dyDescent="0.25">
      <c r="R1793" s="158"/>
      <c r="S1793" s="158"/>
      <c r="T1793" s="158"/>
      <c r="U1793" s="158"/>
      <c r="V1793" s="158"/>
      <c r="W1793" s="158"/>
      <c r="X1793" s="158"/>
      <c r="Y1793" s="158"/>
      <c r="Z1793" s="158"/>
      <c r="AA1793" s="159"/>
      <c r="AB1793" s="242"/>
      <c r="AC1793" s="49"/>
      <c r="AD1793" s="49"/>
    </row>
    <row r="1794" spans="18:30" ht="45" customHeight="1" x14ac:dyDescent="0.25">
      <c r="R1794" s="158"/>
      <c r="S1794" s="158"/>
      <c r="T1794" s="158"/>
      <c r="U1794" s="158"/>
      <c r="V1794" s="158"/>
      <c r="W1794" s="158"/>
      <c r="X1794" s="158"/>
      <c r="Y1794" s="158"/>
      <c r="Z1794" s="158"/>
      <c r="AA1794" s="159"/>
      <c r="AB1794" s="242"/>
      <c r="AC1794" s="49"/>
      <c r="AD1794" s="49"/>
    </row>
    <row r="1795" spans="18:30" ht="45" customHeight="1" x14ac:dyDescent="0.25">
      <c r="R1795" s="158"/>
      <c r="S1795" s="158"/>
      <c r="T1795" s="158"/>
      <c r="U1795" s="158"/>
      <c r="V1795" s="158"/>
      <c r="W1795" s="158"/>
      <c r="X1795" s="158"/>
      <c r="Y1795" s="158"/>
      <c r="Z1795" s="158"/>
      <c r="AA1795" s="159"/>
      <c r="AB1795" s="242"/>
      <c r="AC1795" s="49"/>
      <c r="AD1795" s="49"/>
    </row>
    <row r="1796" spans="18:30" ht="45" customHeight="1" x14ac:dyDescent="0.25">
      <c r="R1796" s="158"/>
      <c r="S1796" s="158"/>
      <c r="T1796" s="158"/>
      <c r="U1796" s="158"/>
      <c r="V1796" s="158"/>
      <c r="W1796" s="158"/>
      <c r="X1796" s="158"/>
      <c r="Y1796" s="158"/>
      <c r="Z1796" s="158"/>
      <c r="AA1796" s="159"/>
      <c r="AB1796" s="242"/>
      <c r="AC1796" s="49"/>
      <c r="AD1796" s="49"/>
    </row>
    <row r="1797" spans="18:30" ht="45" customHeight="1" x14ac:dyDescent="0.25">
      <c r="R1797" s="158"/>
      <c r="S1797" s="158"/>
      <c r="T1797" s="158"/>
      <c r="U1797" s="158"/>
      <c r="V1797" s="158"/>
      <c r="W1797" s="158"/>
      <c r="X1797" s="158"/>
      <c r="Y1797" s="158"/>
      <c r="Z1797" s="158"/>
      <c r="AA1797" s="159"/>
      <c r="AB1797" s="242"/>
      <c r="AC1797" s="49"/>
      <c r="AD1797" s="49"/>
    </row>
    <row r="1798" spans="18:30" ht="45" customHeight="1" x14ac:dyDescent="0.25">
      <c r="R1798" s="158"/>
      <c r="S1798" s="158"/>
      <c r="T1798" s="158"/>
      <c r="U1798" s="158"/>
      <c r="V1798" s="158"/>
      <c r="W1798" s="158"/>
      <c r="X1798" s="158"/>
      <c r="Y1798" s="158"/>
      <c r="Z1798" s="158"/>
      <c r="AA1798" s="159"/>
      <c r="AB1798" s="242"/>
      <c r="AC1798" s="49"/>
      <c r="AD1798" s="49"/>
    </row>
    <row r="1799" spans="18:30" ht="45" customHeight="1" x14ac:dyDescent="0.25">
      <c r="R1799" s="158"/>
      <c r="S1799" s="158"/>
      <c r="T1799" s="158"/>
      <c r="U1799" s="158"/>
      <c r="V1799" s="158"/>
      <c r="W1799" s="158"/>
      <c r="X1799" s="158"/>
      <c r="Y1799" s="158"/>
      <c r="Z1799" s="158"/>
      <c r="AA1799" s="159"/>
      <c r="AB1799" s="242"/>
      <c r="AC1799" s="49"/>
      <c r="AD1799" s="49"/>
    </row>
    <row r="1800" spans="18:30" ht="45" customHeight="1" x14ac:dyDescent="0.25">
      <c r="R1800" s="158"/>
      <c r="S1800" s="158"/>
      <c r="T1800" s="158"/>
      <c r="U1800" s="158"/>
      <c r="V1800" s="158"/>
      <c r="W1800" s="158"/>
      <c r="X1800" s="158"/>
      <c r="Y1800" s="158"/>
      <c r="Z1800" s="158"/>
      <c r="AA1800" s="159"/>
      <c r="AB1800" s="242"/>
      <c r="AC1800" s="49"/>
      <c r="AD1800" s="49"/>
    </row>
    <row r="1801" spans="18:30" ht="45" customHeight="1" x14ac:dyDescent="0.25">
      <c r="R1801" s="158"/>
      <c r="S1801" s="158"/>
      <c r="T1801" s="158"/>
      <c r="U1801" s="158"/>
      <c r="V1801" s="158"/>
      <c r="W1801" s="158"/>
      <c r="X1801" s="158"/>
      <c r="Y1801" s="158"/>
      <c r="Z1801" s="158"/>
      <c r="AA1801" s="159"/>
      <c r="AB1801" s="242"/>
      <c r="AC1801" s="49"/>
      <c r="AD1801" s="49"/>
    </row>
    <row r="1802" spans="18:30" ht="45" customHeight="1" x14ac:dyDescent="0.25">
      <c r="R1802" s="158"/>
      <c r="S1802" s="158"/>
      <c r="T1802" s="158"/>
      <c r="U1802" s="158"/>
      <c r="V1802" s="158"/>
      <c r="W1802" s="158"/>
      <c r="X1802" s="158"/>
      <c r="Y1802" s="158"/>
      <c r="Z1802" s="158"/>
      <c r="AA1802" s="159"/>
      <c r="AB1802" s="242"/>
      <c r="AC1802" s="49"/>
      <c r="AD1802" s="49"/>
    </row>
    <row r="1803" spans="18:30" ht="45" customHeight="1" x14ac:dyDescent="0.25">
      <c r="R1803" s="158"/>
      <c r="S1803" s="158"/>
      <c r="T1803" s="158"/>
      <c r="U1803" s="158"/>
      <c r="V1803" s="158"/>
      <c r="W1803" s="158"/>
      <c r="X1803" s="158"/>
      <c r="Y1803" s="158"/>
      <c r="Z1803" s="158"/>
      <c r="AA1803" s="159"/>
      <c r="AB1803" s="242"/>
      <c r="AC1803" s="49"/>
      <c r="AD1803" s="49"/>
    </row>
    <row r="1804" spans="18:30" ht="45" customHeight="1" x14ac:dyDescent="0.25">
      <c r="R1804" s="158"/>
      <c r="S1804" s="158"/>
      <c r="T1804" s="158"/>
      <c r="U1804" s="158"/>
      <c r="V1804" s="158"/>
      <c r="W1804" s="158"/>
      <c r="X1804" s="158"/>
      <c r="Y1804" s="158"/>
      <c r="Z1804" s="158"/>
      <c r="AA1804" s="159"/>
      <c r="AB1804" s="242"/>
      <c r="AC1804" s="49"/>
      <c r="AD1804" s="49"/>
    </row>
    <row r="1805" spans="18:30" ht="45" customHeight="1" x14ac:dyDescent="0.25">
      <c r="R1805" s="158"/>
      <c r="S1805" s="158"/>
      <c r="T1805" s="158"/>
      <c r="U1805" s="158"/>
      <c r="V1805" s="158"/>
      <c r="W1805" s="158"/>
      <c r="X1805" s="158"/>
      <c r="Y1805" s="158"/>
      <c r="Z1805" s="158"/>
      <c r="AA1805" s="159"/>
      <c r="AB1805" s="242"/>
      <c r="AC1805" s="49"/>
      <c r="AD1805" s="49"/>
    </row>
    <row r="1806" spans="18:30" ht="45" customHeight="1" x14ac:dyDescent="0.25">
      <c r="R1806" s="158"/>
      <c r="S1806" s="158"/>
      <c r="T1806" s="158"/>
      <c r="U1806" s="158"/>
      <c r="V1806" s="158"/>
      <c r="W1806" s="158"/>
      <c r="X1806" s="158"/>
      <c r="Y1806" s="158"/>
      <c r="Z1806" s="158"/>
      <c r="AA1806" s="159"/>
      <c r="AB1806" s="242"/>
      <c r="AC1806" s="49"/>
      <c r="AD1806" s="49"/>
    </row>
    <row r="1807" spans="18:30" ht="45" customHeight="1" x14ac:dyDescent="0.25">
      <c r="R1807" s="158"/>
      <c r="S1807" s="158"/>
      <c r="T1807" s="158"/>
      <c r="U1807" s="158"/>
      <c r="V1807" s="158"/>
      <c r="W1807" s="158"/>
      <c r="X1807" s="158"/>
      <c r="Y1807" s="158"/>
      <c r="Z1807" s="158"/>
      <c r="AA1807" s="159"/>
      <c r="AB1807" s="242"/>
      <c r="AC1807" s="49"/>
      <c r="AD1807" s="49"/>
    </row>
    <row r="1808" spans="18:30" ht="45" customHeight="1" x14ac:dyDescent="0.25">
      <c r="R1808" s="158"/>
      <c r="S1808" s="158"/>
      <c r="T1808" s="158"/>
      <c r="U1808" s="158"/>
      <c r="V1808" s="158"/>
      <c r="W1808" s="158"/>
      <c r="X1808" s="158"/>
      <c r="Y1808" s="158"/>
      <c r="Z1808" s="158"/>
      <c r="AA1808" s="159"/>
      <c r="AB1808" s="242"/>
      <c r="AC1808" s="49"/>
      <c r="AD1808" s="49"/>
    </row>
    <row r="1809" spans="18:30" ht="45" customHeight="1" x14ac:dyDescent="0.25">
      <c r="R1809" s="158"/>
      <c r="S1809" s="158"/>
      <c r="T1809" s="158"/>
      <c r="U1809" s="158"/>
      <c r="V1809" s="158"/>
      <c r="W1809" s="158"/>
      <c r="X1809" s="158"/>
      <c r="Y1809" s="158"/>
      <c r="Z1809" s="158"/>
      <c r="AA1809" s="159"/>
      <c r="AB1809" s="242"/>
      <c r="AC1809" s="49"/>
      <c r="AD1809" s="49"/>
    </row>
    <row r="1810" spans="18:30" ht="45" customHeight="1" x14ac:dyDescent="0.25">
      <c r="R1810" s="158"/>
      <c r="S1810" s="158"/>
      <c r="T1810" s="158"/>
      <c r="U1810" s="158"/>
      <c r="V1810" s="158"/>
      <c r="W1810" s="158"/>
      <c r="X1810" s="158"/>
      <c r="Y1810" s="158"/>
      <c r="Z1810" s="158"/>
      <c r="AA1810" s="159"/>
      <c r="AB1810" s="242"/>
      <c r="AC1810" s="49"/>
      <c r="AD1810" s="49"/>
    </row>
    <row r="1811" spans="18:30" ht="45" customHeight="1" x14ac:dyDescent="0.25">
      <c r="R1811" s="158"/>
      <c r="S1811" s="158"/>
      <c r="T1811" s="158"/>
      <c r="U1811" s="158"/>
      <c r="V1811" s="158"/>
      <c r="W1811" s="158"/>
      <c r="X1811" s="158"/>
      <c r="Y1811" s="158"/>
      <c r="Z1811" s="158"/>
      <c r="AA1811" s="159"/>
      <c r="AB1811" s="242"/>
      <c r="AC1811" s="49"/>
      <c r="AD1811" s="49"/>
    </row>
    <row r="1812" spans="18:30" ht="45" customHeight="1" x14ac:dyDescent="0.25">
      <c r="R1812" s="158"/>
      <c r="S1812" s="158"/>
      <c r="T1812" s="158"/>
      <c r="U1812" s="158"/>
      <c r="V1812" s="158"/>
      <c r="W1812" s="158"/>
      <c r="X1812" s="158"/>
      <c r="Y1812" s="158"/>
      <c r="Z1812" s="158"/>
      <c r="AA1812" s="159"/>
      <c r="AB1812" s="242"/>
      <c r="AC1812" s="49"/>
      <c r="AD1812" s="49"/>
    </row>
    <row r="1813" spans="18:30" ht="45" customHeight="1" x14ac:dyDescent="0.25">
      <c r="R1813" s="158"/>
      <c r="S1813" s="158"/>
      <c r="T1813" s="158"/>
      <c r="U1813" s="158"/>
      <c r="V1813" s="158"/>
      <c r="W1813" s="158"/>
      <c r="X1813" s="158"/>
      <c r="Y1813" s="158"/>
      <c r="Z1813" s="158"/>
      <c r="AA1813" s="159"/>
      <c r="AB1813" s="242"/>
      <c r="AC1813" s="49"/>
      <c r="AD1813" s="49"/>
    </row>
    <row r="1814" spans="18:30" ht="45" customHeight="1" x14ac:dyDescent="0.25">
      <c r="R1814" s="158"/>
      <c r="S1814" s="158"/>
      <c r="T1814" s="158"/>
      <c r="U1814" s="158"/>
      <c r="V1814" s="158"/>
      <c r="W1814" s="158"/>
      <c r="X1814" s="158"/>
      <c r="Y1814" s="158"/>
      <c r="Z1814" s="158"/>
      <c r="AA1814" s="159"/>
      <c r="AB1814" s="242"/>
      <c r="AC1814" s="49"/>
      <c r="AD1814" s="49"/>
    </row>
    <row r="1815" spans="18:30" ht="45" customHeight="1" x14ac:dyDescent="0.25">
      <c r="R1815" s="158"/>
      <c r="S1815" s="158"/>
      <c r="T1815" s="158"/>
      <c r="U1815" s="158"/>
      <c r="V1815" s="158"/>
      <c r="W1815" s="158"/>
      <c r="X1815" s="158"/>
      <c r="Y1815" s="158"/>
      <c r="Z1815" s="158"/>
      <c r="AA1815" s="159"/>
      <c r="AB1815" s="242"/>
      <c r="AC1815" s="49"/>
      <c r="AD1815" s="49"/>
    </row>
    <row r="1816" spans="18:30" ht="45" customHeight="1" x14ac:dyDescent="0.25">
      <c r="R1816" s="158"/>
      <c r="S1816" s="158"/>
      <c r="T1816" s="158"/>
      <c r="U1816" s="158"/>
      <c r="V1816" s="158"/>
      <c r="W1816" s="158"/>
      <c r="X1816" s="158"/>
      <c r="Y1816" s="158"/>
      <c r="Z1816" s="158"/>
      <c r="AA1816" s="159"/>
      <c r="AB1816" s="242"/>
      <c r="AC1816" s="49"/>
      <c r="AD1816" s="49"/>
    </row>
    <row r="1817" spans="18:30" ht="45" customHeight="1" x14ac:dyDescent="0.25">
      <c r="R1817" s="158"/>
      <c r="S1817" s="158"/>
      <c r="T1817" s="158"/>
      <c r="U1817" s="158"/>
      <c r="V1817" s="158"/>
      <c r="W1817" s="158"/>
      <c r="X1817" s="158"/>
      <c r="Y1817" s="158"/>
      <c r="Z1817" s="158"/>
      <c r="AA1817" s="159"/>
      <c r="AB1817" s="242"/>
      <c r="AC1817" s="49"/>
      <c r="AD1817" s="49"/>
    </row>
    <row r="1818" spans="18:30" ht="45" customHeight="1" x14ac:dyDescent="0.25">
      <c r="R1818" s="158"/>
      <c r="S1818" s="158"/>
      <c r="T1818" s="158"/>
      <c r="U1818" s="158"/>
      <c r="V1818" s="158"/>
      <c r="W1818" s="158"/>
      <c r="X1818" s="158"/>
      <c r="Y1818" s="158"/>
      <c r="Z1818" s="158"/>
      <c r="AA1818" s="159"/>
      <c r="AB1818" s="242"/>
      <c r="AC1818" s="49"/>
      <c r="AD1818" s="49"/>
    </row>
    <row r="1819" spans="18:30" ht="45" customHeight="1" x14ac:dyDescent="0.25">
      <c r="R1819" s="158"/>
      <c r="S1819" s="158"/>
      <c r="T1819" s="158"/>
      <c r="U1819" s="158"/>
      <c r="V1819" s="158"/>
      <c r="W1819" s="158"/>
      <c r="X1819" s="158"/>
      <c r="Y1819" s="158"/>
      <c r="Z1819" s="158"/>
      <c r="AA1819" s="159"/>
      <c r="AB1819" s="242"/>
      <c r="AC1819" s="49"/>
      <c r="AD1819" s="49"/>
    </row>
    <row r="1820" spans="18:30" ht="45" customHeight="1" x14ac:dyDescent="0.25">
      <c r="R1820" s="158"/>
      <c r="S1820" s="158"/>
      <c r="T1820" s="158"/>
      <c r="U1820" s="158"/>
      <c r="V1820" s="158"/>
      <c r="W1820" s="158"/>
      <c r="X1820" s="158"/>
      <c r="Y1820" s="158"/>
      <c r="Z1820" s="158"/>
      <c r="AA1820" s="159"/>
      <c r="AB1820" s="242"/>
      <c r="AC1820" s="49"/>
      <c r="AD1820" s="49"/>
    </row>
    <row r="1821" spans="18:30" ht="45" customHeight="1" x14ac:dyDescent="0.25">
      <c r="R1821" s="158"/>
      <c r="S1821" s="158"/>
      <c r="T1821" s="158"/>
      <c r="U1821" s="158"/>
      <c r="V1821" s="158"/>
      <c r="W1821" s="158"/>
      <c r="X1821" s="158"/>
      <c r="Y1821" s="158"/>
      <c r="Z1821" s="158"/>
      <c r="AA1821" s="159"/>
      <c r="AB1821" s="242"/>
      <c r="AC1821" s="49"/>
      <c r="AD1821" s="49"/>
    </row>
    <row r="1822" spans="18:30" ht="45" customHeight="1" x14ac:dyDescent="0.25">
      <c r="R1822" s="158"/>
      <c r="S1822" s="158"/>
      <c r="T1822" s="158"/>
      <c r="U1822" s="158"/>
      <c r="V1822" s="158"/>
      <c r="W1822" s="158"/>
      <c r="X1822" s="158"/>
      <c r="Y1822" s="158"/>
      <c r="Z1822" s="158"/>
      <c r="AA1822" s="159"/>
      <c r="AB1822" s="242"/>
      <c r="AC1822" s="49"/>
      <c r="AD1822" s="49"/>
    </row>
    <row r="1823" spans="18:30" ht="45" customHeight="1" x14ac:dyDescent="0.25">
      <c r="R1823" s="158"/>
      <c r="S1823" s="158"/>
      <c r="T1823" s="158"/>
      <c r="U1823" s="158"/>
      <c r="V1823" s="158"/>
      <c r="W1823" s="158"/>
      <c r="X1823" s="158"/>
      <c r="Y1823" s="158"/>
      <c r="Z1823" s="158"/>
      <c r="AA1823" s="159"/>
      <c r="AB1823" s="242"/>
      <c r="AC1823" s="49"/>
      <c r="AD1823" s="49"/>
    </row>
    <row r="1824" spans="18:30" ht="45" customHeight="1" x14ac:dyDescent="0.25">
      <c r="R1824" s="158"/>
      <c r="S1824" s="158"/>
      <c r="T1824" s="158"/>
      <c r="U1824" s="158"/>
      <c r="V1824" s="158"/>
      <c r="W1824" s="158"/>
      <c r="X1824" s="158"/>
      <c r="Y1824" s="158"/>
      <c r="Z1824" s="158"/>
      <c r="AA1824" s="159"/>
      <c r="AB1824" s="242"/>
      <c r="AC1824" s="49"/>
      <c r="AD1824" s="49"/>
    </row>
    <row r="1825" spans="18:30" ht="45" customHeight="1" x14ac:dyDescent="0.25">
      <c r="R1825" s="158"/>
      <c r="S1825" s="158"/>
      <c r="T1825" s="158"/>
      <c r="U1825" s="158"/>
      <c r="V1825" s="158"/>
      <c r="W1825" s="158"/>
      <c r="X1825" s="158"/>
      <c r="Y1825" s="158"/>
      <c r="Z1825" s="158"/>
      <c r="AA1825" s="159"/>
      <c r="AB1825" s="242"/>
      <c r="AC1825" s="49"/>
      <c r="AD1825" s="49"/>
    </row>
    <row r="1826" spans="18:30" ht="45" customHeight="1" x14ac:dyDescent="0.25">
      <c r="R1826" s="158"/>
      <c r="S1826" s="158"/>
      <c r="T1826" s="158"/>
      <c r="U1826" s="158"/>
      <c r="V1826" s="158"/>
      <c r="W1826" s="158"/>
      <c r="X1826" s="158"/>
      <c r="Y1826" s="158"/>
      <c r="Z1826" s="158"/>
      <c r="AA1826" s="159"/>
      <c r="AB1826" s="242"/>
      <c r="AC1826" s="49"/>
      <c r="AD1826" s="49"/>
    </row>
    <row r="1827" spans="18:30" ht="45" customHeight="1" x14ac:dyDescent="0.25">
      <c r="R1827" s="158"/>
      <c r="S1827" s="158"/>
      <c r="T1827" s="158"/>
      <c r="U1827" s="158"/>
      <c r="V1827" s="158"/>
      <c r="W1827" s="158"/>
      <c r="X1827" s="158"/>
      <c r="Y1827" s="158"/>
      <c r="Z1827" s="158"/>
      <c r="AA1827" s="159"/>
      <c r="AB1827" s="242"/>
      <c r="AC1827" s="49"/>
      <c r="AD1827" s="49"/>
    </row>
    <row r="1828" spans="18:30" ht="45" customHeight="1" x14ac:dyDescent="0.25">
      <c r="R1828" s="158"/>
      <c r="S1828" s="158"/>
      <c r="T1828" s="158"/>
      <c r="U1828" s="158"/>
      <c r="V1828" s="158"/>
      <c r="W1828" s="158"/>
      <c r="X1828" s="158"/>
      <c r="Y1828" s="158"/>
      <c r="Z1828" s="158"/>
      <c r="AA1828" s="159"/>
      <c r="AB1828" s="242"/>
      <c r="AC1828" s="49"/>
      <c r="AD1828" s="49"/>
    </row>
    <row r="1829" spans="18:30" ht="45" customHeight="1" x14ac:dyDescent="0.25">
      <c r="R1829" s="158"/>
      <c r="S1829" s="158"/>
      <c r="T1829" s="158"/>
      <c r="U1829" s="158"/>
      <c r="V1829" s="158"/>
      <c r="W1829" s="158"/>
      <c r="X1829" s="158"/>
      <c r="Y1829" s="158"/>
      <c r="Z1829" s="158"/>
      <c r="AA1829" s="159"/>
      <c r="AB1829" s="242"/>
      <c r="AC1829" s="49"/>
      <c r="AD1829" s="49"/>
    </row>
    <row r="1830" spans="18:30" ht="45" customHeight="1" x14ac:dyDescent="0.25">
      <c r="R1830" s="158"/>
      <c r="S1830" s="158"/>
      <c r="T1830" s="158"/>
      <c r="U1830" s="158"/>
      <c r="V1830" s="158"/>
      <c r="W1830" s="158"/>
      <c r="X1830" s="158"/>
      <c r="Y1830" s="158"/>
      <c r="Z1830" s="158"/>
      <c r="AA1830" s="159"/>
      <c r="AB1830" s="242"/>
      <c r="AC1830" s="49"/>
      <c r="AD1830" s="49"/>
    </row>
    <row r="1831" spans="18:30" ht="45" customHeight="1" x14ac:dyDescent="0.25">
      <c r="R1831" s="158"/>
      <c r="S1831" s="158"/>
      <c r="T1831" s="158"/>
      <c r="U1831" s="158"/>
      <c r="V1831" s="158"/>
      <c r="W1831" s="158"/>
      <c r="X1831" s="158"/>
      <c r="Y1831" s="158"/>
      <c r="Z1831" s="158"/>
      <c r="AA1831" s="159"/>
      <c r="AB1831" s="242"/>
      <c r="AC1831" s="49"/>
      <c r="AD1831" s="49"/>
    </row>
    <row r="1832" spans="18:30" ht="45" customHeight="1" x14ac:dyDescent="0.25">
      <c r="R1832" s="158"/>
      <c r="S1832" s="158"/>
      <c r="T1832" s="158"/>
      <c r="U1832" s="158"/>
      <c r="V1832" s="158"/>
      <c r="W1832" s="158"/>
      <c r="X1832" s="158"/>
      <c r="Y1832" s="158"/>
      <c r="Z1832" s="158"/>
      <c r="AA1832" s="159"/>
      <c r="AB1832" s="242"/>
      <c r="AC1832" s="49"/>
      <c r="AD1832" s="49"/>
    </row>
    <row r="1833" spans="18:30" ht="45" customHeight="1" x14ac:dyDescent="0.25">
      <c r="R1833" s="158"/>
      <c r="S1833" s="158"/>
      <c r="T1833" s="158"/>
      <c r="U1833" s="158"/>
      <c r="V1833" s="158"/>
      <c r="W1833" s="158"/>
      <c r="X1833" s="158"/>
      <c r="Y1833" s="158"/>
      <c r="Z1833" s="158"/>
      <c r="AA1833" s="159"/>
      <c r="AB1833" s="242"/>
      <c r="AC1833" s="49"/>
      <c r="AD1833" s="49"/>
    </row>
    <row r="1834" spans="18:30" ht="45" customHeight="1" x14ac:dyDescent="0.25">
      <c r="R1834" s="158"/>
      <c r="S1834" s="158"/>
      <c r="T1834" s="158"/>
      <c r="U1834" s="158"/>
      <c r="V1834" s="158"/>
      <c r="W1834" s="158"/>
      <c r="X1834" s="158"/>
      <c r="Y1834" s="158"/>
      <c r="Z1834" s="158"/>
      <c r="AA1834" s="159"/>
      <c r="AB1834" s="242"/>
      <c r="AC1834" s="49"/>
      <c r="AD1834" s="49"/>
    </row>
    <row r="1835" spans="18:30" ht="45" customHeight="1" x14ac:dyDescent="0.25">
      <c r="R1835" s="158"/>
      <c r="S1835" s="158"/>
      <c r="T1835" s="158"/>
      <c r="U1835" s="158"/>
      <c r="V1835" s="158"/>
      <c r="W1835" s="158"/>
      <c r="X1835" s="158"/>
      <c r="Y1835" s="158"/>
      <c r="Z1835" s="158"/>
      <c r="AA1835" s="159"/>
      <c r="AB1835" s="242"/>
      <c r="AC1835" s="49"/>
      <c r="AD1835" s="49"/>
    </row>
    <row r="1836" spans="18:30" ht="45" customHeight="1" x14ac:dyDescent="0.25">
      <c r="R1836" s="158"/>
      <c r="S1836" s="158"/>
      <c r="T1836" s="158"/>
      <c r="U1836" s="158"/>
      <c r="V1836" s="158"/>
      <c r="W1836" s="158"/>
      <c r="X1836" s="158"/>
      <c r="Y1836" s="158"/>
      <c r="Z1836" s="158"/>
      <c r="AA1836" s="159"/>
      <c r="AB1836" s="242"/>
      <c r="AC1836" s="49"/>
      <c r="AD1836" s="49"/>
    </row>
    <row r="1837" spans="18:30" ht="45" customHeight="1" x14ac:dyDescent="0.25">
      <c r="R1837" s="158"/>
      <c r="S1837" s="158"/>
      <c r="T1837" s="158"/>
      <c r="U1837" s="158"/>
      <c r="V1837" s="158"/>
      <c r="W1837" s="158"/>
      <c r="X1837" s="158"/>
      <c r="Y1837" s="158"/>
      <c r="Z1837" s="158"/>
      <c r="AA1837" s="159"/>
      <c r="AB1837" s="242"/>
      <c r="AC1837" s="49"/>
      <c r="AD1837" s="49"/>
    </row>
    <row r="1838" spans="18:30" ht="45" customHeight="1" x14ac:dyDescent="0.25">
      <c r="R1838" s="158"/>
      <c r="S1838" s="158"/>
      <c r="T1838" s="158"/>
      <c r="U1838" s="158"/>
      <c r="V1838" s="158"/>
      <c r="W1838" s="158"/>
      <c r="X1838" s="158"/>
      <c r="Y1838" s="158"/>
      <c r="Z1838" s="158"/>
      <c r="AA1838" s="159"/>
      <c r="AB1838" s="242"/>
      <c r="AC1838" s="49"/>
      <c r="AD1838" s="49"/>
    </row>
    <row r="1839" spans="18:30" ht="45" customHeight="1" x14ac:dyDescent="0.25">
      <c r="R1839" s="158"/>
      <c r="S1839" s="158"/>
      <c r="T1839" s="158"/>
      <c r="U1839" s="158"/>
      <c r="V1839" s="158"/>
      <c r="W1839" s="158"/>
      <c r="X1839" s="158"/>
      <c r="Y1839" s="158"/>
      <c r="Z1839" s="158"/>
      <c r="AA1839" s="159"/>
      <c r="AB1839" s="242"/>
      <c r="AC1839" s="49"/>
      <c r="AD1839" s="49"/>
    </row>
    <row r="1840" spans="18:30" ht="45" customHeight="1" x14ac:dyDescent="0.25">
      <c r="R1840" s="158"/>
      <c r="S1840" s="158"/>
      <c r="T1840" s="158"/>
      <c r="U1840" s="158"/>
      <c r="V1840" s="158"/>
      <c r="W1840" s="158"/>
      <c r="X1840" s="158"/>
      <c r="Y1840" s="158"/>
      <c r="Z1840" s="158"/>
      <c r="AA1840" s="159"/>
      <c r="AB1840" s="242"/>
      <c r="AC1840" s="49"/>
      <c r="AD1840" s="49"/>
    </row>
    <row r="1841" spans="18:30" ht="45" customHeight="1" x14ac:dyDescent="0.25">
      <c r="R1841" s="158"/>
      <c r="S1841" s="158"/>
      <c r="T1841" s="158"/>
      <c r="U1841" s="158"/>
      <c r="V1841" s="158"/>
      <c r="W1841" s="158"/>
      <c r="X1841" s="158"/>
      <c r="Y1841" s="158"/>
      <c r="Z1841" s="158"/>
      <c r="AA1841" s="159"/>
      <c r="AB1841" s="242"/>
      <c r="AC1841" s="49"/>
      <c r="AD1841" s="49"/>
    </row>
    <row r="1842" spans="18:30" ht="45" customHeight="1" x14ac:dyDescent="0.25">
      <c r="R1842" s="158"/>
      <c r="S1842" s="158"/>
      <c r="T1842" s="158"/>
      <c r="U1842" s="158"/>
      <c r="V1842" s="158"/>
      <c r="W1842" s="158"/>
      <c r="X1842" s="158"/>
      <c r="Y1842" s="158"/>
      <c r="Z1842" s="158"/>
      <c r="AA1842" s="159"/>
      <c r="AB1842" s="242"/>
      <c r="AC1842" s="49"/>
      <c r="AD1842" s="49"/>
    </row>
    <row r="1843" spans="18:30" ht="45" customHeight="1" x14ac:dyDescent="0.25">
      <c r="R1843" s="158"/>
      <c r="S1843" s="158"/>
      <c r="T1843" s="158"/>
      <c r="U1843" s="158"/>
      <c r="V1843" s="158"/>
      <c r="W1843" s="158"/>
      <c r="X1843" s="158"/>
      <c r="Y1843" s="158"/>
      <c r="Z1843" s="158"/>
      <c r="AA1843" s="159"/>
      <c r="AB1843" s="242"/>
      <c r="AC1843" s="49"/>
      <c r="AD1843" s="49"/>
    </row>
    <row r="1844" spans="18:30" ht="45" customHeight="1" x14ac:dyDescent="0.25">
      <c r="R1844" s="158"/>
      <c r="S1844" s="158"/>
      <c r="T1844" s="158"/>
      <c r="U1844" s="158"/>
      <c r="V1844" s="158"/>
      <c r="W1844" s="158"/>
      <c r="X1844" s="158"/>
      <c r="Y1844" s="158"/>
      <c r="Z1844" s="158"/>
      <c r="AA1844" s="159"/>
      <c r="AB1844" s="242"/>
      <c r="AC1844" s="49"/>
      <c r="AD1844" s="49"/>
    </row>
    <row r="1845" spans="18:30" ht="45" customHeight="1" x14ac:dyDescent="0.25">
      <c r="R1845" s="158"/>
      <c r="S1845" s="158"/>
      <c r="T1845" s="158"/>
      <c r="U1845" s="158"/>
      <c r="V1845" s="158"/>
      <c r="W1845" s="158"/>
      <c r="X1845" s="158"/>
      <c r="Y1845" s="158"/>
      <c r="Z1845" s="158"/>
      <c r="AA1845" s="159"/>
      <c r="AB1845" s="242"/>
      <c r="AC1845" s="49"/>
      <c r="AD1845" s="49"/>
    </row>
    <row r="1846" spans="18:30" ht="45" customHeight="1" x14ac:dyDescent="0.25">
      <c r="R1846" s="158"/>
      <c r="S1846" s="158"/>
      <c r="T1846" s="158"/>
      <c r="U1846" s="158"/>
      <c r="V1846" s="158"/>
      <c r="W1846" s="158"/>
      <c r="X1846" s="158"/>
      <c r="Y1846" s="158"/>
      <c r="Z1846" s="158"/>
      <c r="AA1846" s="159"/>
      <c r="AB1846" s="242"/>
      <c r="AC1846" s="49"/>
      <c r="AD1846" s="49"/>
    </row>
    <row r="1847" spans="18:30" ht="45" customHeight="1" x14ac:dyDescent="0.25">
      <c r="R1847" s="158"/>
      <c r="S1847" s="158"/>
      <c r="T1847" s="158"/>
      <c r="U1847" s="158"/>
      <c r="V1847" s="158"/>
      <c r="W1847" s="158"/>
      <c r="X1847" s="158"/>
      <c r="Y1847" s="158"/>
      <c r="Z1847" s="158"/>
      <c r="AA1847" s="159"/>
      <c r="AB1847" s="242"/>
      <c r="AC1847" s="49"/>
      <c r="AD1847" s="49"/>
    </row>
    <row r="1848" spans="18:30" ht="45" customHeight="1" x14ac:dyDescent="0.25">
      <c r="R1848" s="158"/>
      <c r="S1848" s="158"/>
      <c r="T1848" s="158"/>
      <c r="U1848" s="158"/>
      <c r="V1848" s="158"/>
      <c r="W1848" s="158"/>
      <c r="X1848" s="158"/>
      <c r="Y1848" s="158"/>
      <c r="Z1848" s="158"/>
      <c r="AA1848" s="159"/>
      <c r="AB1848" s="242"/>
      <c r="AC1848" s="49"/>
      <c r="AD1848" s="49"/>
    </row>
    <row r="1849" spans="18:30" ht="45" customHeight="1" x14ac:dyDescent="0.25">
      <c r="R1849" s="158"/>
      <c r="S1849" s="158"/>
      <c r="T1849" s="158"/>
      <c r="U1849" s="158"/>
      <c r="V1849" s="158"/>
      <c r="W1849" s="158"/>
      <c r="X1849" s="158"/>
      <c r="Y1849" s="158"/>
      <c r="Z1849" s="158"/>
      <c r="AA1849" s="159"/>
      <c r="AB1849" s="242"/>
      <c r="AC1849" s="49"/>
      <c r="AD1849" s="49"/>
    </row>
    <row r="1850" spans="18:30" ht="45" customHeight="1" x14ac:dyDescent="0.25">
      <c r="R1850" s="158"/>
      <c r="S1850" s="158"/>
      <c r="T1850" s="158"/>
      <c r="U1850" s="158"/>
      <c r="V1850" s="158"/>
      <c r="W1850" s="158"/>
      <c r="X1850" s="158"/>
      <c r="Y1850" s="158"/>
      <c r="Z1850" s="158"/>
      <c r="AA1850" s="159"/>
      <c r="AB1850" s="242"/>
      <c r="AC1850" s="49"/>
      <c r="AD1850" s="49"/>
    </row>
    <row r="1851" spans="18:30" ht="45" customHeight="1" x14ac:dyDescent="0.25">
      <c r="R1851" s="158"/>
      <c r="S1851" s="158"/>
      <c r="T1851" s="158"/>
      <c r="U1851" s="158"/>
      <c r="V1851" s="158"/>
      <c r="W1851" s="158"/>
      <c r="X1851" s="158"/>
      <c r="Y1851" s="158"/>
      <c r="Z1851" s="158"/>
      <c r="AA1851" s="159"/>
      <c r="AB1851" s="242"/>
      <c r="AC1851" s="49"/>
      <c r="AD1851" s="49"/>
    </row>
    <row r="1852" spans="18:30" ht="45" customHeight="1" x14ac:dyDescent="0.25">
      <c r="R1852" s="158"/>
      <c r="S1852" s="158"/>
      <c r="T1852" s="158"/>
      <c r="U1852" s="158"/>
      <c r="V1852" s="158"/>
      <c r="W1852" s="158"/>
      <c r="X1852" s="158"/>
      <c r="Y1852" s="158"/>
      <c r="Z1852" s="158"/>
      <c r="AA1852" s="159"/>
      <c r="AB1852" s="242"/>
      <c r="AC1852" s="49"/>
      <c r="AD1852" s="49"/>
    </row>
    <row r="1853" spans="18:30" ht="45" customHeight="1" x14ac:dyDescent="0.25">
      <c r="R1853" s="158"/>
      <c r="S1853" s="158"/>
      <c r="T1853" s="158"/>
      <c r="U1853" s="158"/>
      <c r="V1853" s="158"/>
      <c r="W1853" s="158"/>
      <c r="X1853" s="158"/>
      <c r="Y1853" s="158"/>
      <c r="Z1853" s="158"/>
      <c r="AA1853" s="159"/>
      <c r="AB1853" s="242"/>
      <c r="AC1853" s="49"/>
      <c r="AD1853" s="49"/>
    </row>
    <row r="1854" spans="18:30" ht="45" customHeight="1" x14ac:dyDescent="0.25">
      <c r="R1854" s="158"/>
      <c r="S1854" s="158"/>
      <c r="T1854" s="158"/>
      <c r="U1854" s="158"/>
      <c r="V1854" s="158"/>
      <c r="W1854" s="158"/>
      <c r="X1854" s="158"/>
      <c r="Y1854" s="158"/>
      <c r="Z1854" s="158"/>
      <c r="AA1854" s="159"/>
      <c r="AB1854" s="242"/>
      <c r="AC1854" s="49"/>
      <c r="AD1854" s="49"/>
    </row>
    <row r="1855" spans="18:30" ht="45" customHeight="1" x14ac:dyDescent="0.25">
      <c r="R1855" s="158"/>
      <c r="S1855" s="158"/>
      <c r="T1855" s="158"/>
      <c r="U1855" s="158"/>
      <c r="V1855" s="158"/>
      <c r="W1855" s="158"/>
      <c r="X1855" s="158"/>
      <c r="Y1855" s="158"/>
      <c r="Z1855" s="158"/>
      <c r="AA1855" s="159"/>
      <c r="AB1855" s="242"/>
      <c r="AC1855" s="49"/>
      <c r="AD1855" s="49"/>
    </row>
    <row r="1856" spans="18:30" ht="45" customHeight="1" x14ac:dyDescent="0.25">
      <c r="R1856" s="158"/>
      <c r="S1856" s="158"/>
      <c r="T1856" s="158"/>
      <c r="U1856" s="158"/>
      <c r="V1856" s="158"/>
      <c r="W1856" s="158"/>
      <c r="X1856" s="158"/>
      <c r="Y1856" s="158"/>
      <c r="Z1856" s="158"/>
      <c r="AA1856" s="159"/>
      <c r="AB1856" s="242"/>
      <c r="AC1856" s="49"/>
      <c r="AD1856" s="49"/>
    </row>
    <row r="1857" spans="18:30" ht="45" customHeight="1" x14ac:dyDescent="0.25">
      <c r="R1857" s="158"/>
      <c r="S1857" s="158"/>
      <c r="T1857" s="158"/>
      <c r="U1857" s="158"/>
      <c r="V1857" s="158"/>
      <c r="W1857" s="158"/>
      <c r="X1857" s="158"/>
      <c r="Y1857" s="158"/>
      <c r="Z1857" s="158"/>
      <c r="AA1857" s="159"/>
      <c r="AB1857" s="242"/>
      <c r="AC1857" s="49"/>
      <c r="AD1857" s="49"/>
    </row>
    <row r="1858" spans="18:30" ht="45" customHeight="1" x14ac:dyDescent="0.25">
      <c r="R1858" s="158"/>
      <c r="S1858" s="158"/>
      <c r="T1858" s="158"/>
      <c r="U1858" s="158"/>
      <c r="V1858" s="158"/>
      <c r="W1858" s="158"/>
      <c r="X1858" s="158"/>
      <c r="Y1858" s="158"/>
      <c r="Z1858" s="158"/>
      <c r="AA1858" s="159"/>
      <c r="AB1858" s="242"/>
      <c r="AC1858" s="49"/>
      <c r="AD1858" s="49"/>
    </row>
    <row r="1859" spans="18:30" ht="45" customHeight="1" x14ac:dyDescent="0.25">
      <c r="R1859" s="158"/>
      <c r="S1859" s="158"/>
      <c r="T1859" s="158"/>
      <c r="U1859" s="158"/>
      <c r="V1859" s="158"/>
      <c r="W1859" s="158"/>
      <c r="X1859" s="158"/>
      <c r="Y1859" s="158"/>
      <c r="Z1859" s="158"/>
      <c r="AA1859" s="159"/>
      <c r="AB1859" s="242"/>
      <c r="AC1859" s="49"/>
      <c r="AD1859" s="49"/>
    </row>
    <row r="1860" spans="18:30" ht="45" customHeight="1" x14ac:dyDescent="0.25">
      <c r="R1860" s="158"/>
      <c r="S1860" s="158"/>
      <c r="T1860" s="158"/>
      <c r="U1860" s="158"/>
      <c r="V1860" s="158"/>
      <c r="W1860" s="158"/>
      <c r="X1860" s="158"/>
      <c r="Y1860" s="158"/>
      <c r="Z1860" s="158"/>
      <c r="AA1860" s="159"/>
      <c r="AB1860" s="242"/>
      <c r="AC1860" s="49"/>
      <c r="AD1860" s="49"/>
    </row>
    <row r="1861" spans="18:30" ht="45" customHeight="1" x14ac:dyDescent="0.25">
      <c r="R1861" s="158"/>
      <c r="S1861" s="158"/>
      <c r="T1861" s="158"/>
      <c r="U1861" s="158"/>
      <c r="V1861" s="158"/>
      <c r="W1861" s="158"/>
      <c r="X1861" s="158"/>
      <c r="Y1861" s="158"/>
      <c r="Z1861" s="158"/>
      <c r="AA1861" s="159"/>
      <c r="AB1861" s="242"/>
      <c r="AC1861" s="49"/>
      <c r="AD1861" s="49"/>
    </row>
    <row r="1862" spans="18:30" ht="45" customHeight="1" x14ac:dyDescent="0.25">
      <c r="R1862" s="158"/>
      <c r="S1862" s="158"/>
      <c r="T1862" s="158"/>
      <c r="U1862" s="158"/>
      <c r="V1862" s="158"/>
      <c r="W1862" s="158"/>
      <c r="X1862" s="158"/>
      <c r="Y1862" s="158"/>
      <c r="Z1862" s="158"/>
      <c r="AA1862" s="159"/>
      <c r="AB1862" s="242"/>
      <c r="AC1862" s="49"/>
      <c r="AD1862" s="49"/>
    </row>
    <row r="1863" spans="18:30" ht="45" customHeight="1" x14ac:dyDescent="0.25">
      <c r="R1863" s="158"/>
      <c r="S1863" s="158"/>
      <c r="T1863" s="158"/>
      <c r="U1863" s="158"/>
      <c r="V1863" s="158"/>
      <c r="W1863" s="158"/>
      <c r="X1863" s="158"/>
      <c r="Y1863" s="158"/>
      <c r="Z1863" s="158"/>
      <c r="AA1863" s="159"/>
      <c r="AB1863" s="242"/>
      <c r="AC1863" s="49"/>
      <c r="AD1863" s="49"/>
    </row>
    <row r="1864" spans="18:30" ht="45" customHeight="1" x14ac:dyDescent="0.25">
      <c r="R1864" s="158"/>
      <c r="S1864" s="158"/>
      <c r="T1864" s="158"/>
      <c r="U1864" s="158"/>
      <c r="V1864" s="158"/>
      <c r="W1864" s="158"/>
      <c r="X1864" s="158"/>
      <c r="Y1864" s="158"/>
      <c r="Z1864" s="158"/>
      <c r="AA1864" s="159"/>
      <c r="AB1864" s="242"/>
      <c r="AC1864" s="49"/>
      <c r="AD1864" s="49"/>
    </row>
    <row r="1865" spans="18:30" ht="45" customHeight="1" x14ac:dyDescent="0.25">
      <c r="R1865" s="158"/>
      <c r="S1865" s="158"/>
      <c r="T1865" s="158"/>
      <c r="U1865" s="158"/>
      <c r="V1865" s="158"/>
      <c r="W1865" s="158"/>
      <c r="X1865" s="158"/>
      <c r="Y1865" s="158"/>
      <c r="Z1865" s="158"/>
      <c r="AA1865" s="159"/>
      <c r="AB1865" s="242"/>
      <c r="AC1865" s="49"/>
      <c r="AD1865" s="49"/>
    </row>
    <row r="1866" spans="18:30" ht="45" customHeight="1" x14ac:dyDescent="0.25">
      <c r="R1866" s="158"/>
      <c r="S1866" s="158"/>
      <c r="T1866" s="158"/>
      <c r="U1866" s="158"/>
      <c r="V1866" s="158"/>
      <c r="W1866" s="158"/>
      <c r="X1866" s="158"/>
      <c r="Y1866" s="158"/>
      <c r="Z1866" s="158"/>
      <c r="AA1866" s="159"/>
      <c r="AB1866" s="242"/>
      <c r="AC1866" s="49"/>
      <c r="AD1866" s="49"/>
    </row>
    <row r="1867" spans="18:30" ht="45" customHeight="1" x14ac:dyDescent="0.25">
      <c r="R1867" s="158"/>
      <c r="S1867" s="158"/>
      <c r="T1867" s="158"/>
      <c r="U1867" s="158"/>
      <c r="V1867" s="158"/>
      <c r="W1867" s="158"/>
      <c r="X1867" s="158"/>
      <c r="Y1867" s="158"/>
      <c r="Z1867" s="158"/>
      <c r="AA1867" s="159"/>
      <c r="AB1867" s="242"/>
      <c r="AC1867" s="49"/>
      <c r="AD1867" s="49"/>
    </row>
    <row r="1868" spans="18:30" ht="45" customHeight="1" x14ac:dyDescent="0.25">
      <c r="R1868" s="158"/>
      <c r="S1868" s="158"/>
      <c r="T1868" s="158"/>
      <c r="U1868" s="158"/>
      <c r="V1868" s="158"/>
      <c r="W1868" s="158"/>
      <c r="X1868" s="158"/>
      <c r="Y1868" s="158"/>
      <c r="Z1868" s="158"/>
      <c r="AA1868" s="159"/>
      <c r="AB1868" s="242"/>
      <c r="AC1868" s="49"/>
      <c r="AD1868" s="49"/>
    </row>
    <row r="1869" spans="18:30" ht="45" customHeight="1" x14ac:dyDescent="0.25">
      <c r="R1869" s="158"/>
      <c r="S1869" s="158"/>
      <c r="T1869" s="158"/>
      <c r="U1869" s="158"/>
      <c r="V1869" s="158"/>
      <c r="W1869" s="158"/>
      <c r="X1869" s="158"/>
      <c r="Y1869" s="158"/>
      <c r="Z1869" s="158"/>
      <c r="AA1869" s="159"/>
      <c r="AB1869" s="242"/>
      <c r="AC1869" s="49"/>
      <c r="AD1869" s="49"/>
    </row>
    <row r="1870" spans="18:30" ht="45" customHeight="1" x14ac:dyDescent="0.25">
      <c r="R1870" s="158"/>
      <c r="S1870" s="158"/>
      <c r="T1870" s="158"/>
      <c r="U1870" s="158"/>
      <c r="V1870" s="158"/>
      <c r="W1870" s="158"/>
      <c r="X1870" s="158"/>
      <c r="Y1870" s="158"/>
      <c r="Z1870" s="158"/>
      <c r="AA1870" s="159"/>
      <c r="AB1870" s="242"/>
      <c r="AC1870" s="49"/>
      <c r="AD1870" s="49"/>
    </row>
    <row r="1871" spans="18:30" ht="45" customHeight="1" x14ac:dyDescent="0.25">
      <c r="R1871" s="158"/>
      <c r="S1871" s="158"/>
      <c r="T1871" s="158"/>
      <c r="U1871" s="158"/>
      <c r="V1871" s="158"/>
      <c r="W1871" s="158"/>
      <c r="X1871" s="158"/>
      <c r="Y1871" s="158"/>
      <c r="Z1871" s="158"/>
      <c r="AA1871" s="159"/>
      <c r="AB1871" s="242"/>
      <c r="AC1871" s="49"/>
      <c r="AD1871" s="49"/>
    </row>
    <row r="1872" spans="18:30" ht="45" customHeight="1" x14ac:dyDescent="0.25">
      <c r="R1872" s="158"/>
      <c r="S1872" s="158"/>
      <c r="T1872" s="158"/>
      <c r="U1872" s="158"/>
      <c r="V1872" s="158"/>
      <c r="W1872" s="158"/>
      <c r="X1872" s="158"/>
      <c r="Y1872" s="158"/>
      <c r="Z1872" s="158"/>
      <c r="AA1872" s="159"/>
      <c r="AB1872" s="242"/>
      <c r="AC1872" s="49"/>
      <c r="AD1872" s="49"/>
    </row>
    <row r="1873" spans="18:30" ht="45" customHeight="1" x14ac:dyDescent="0.25">
      <c r="R1873" s="158"/>
      <c r="S1873" s="158"/>
      <c r="T1873" s="158"/>
      <c r="U1873" s="158"/>
      <c r="V1873" s="158"/>
      <c r="W1873" s="158"/>
      <c r="X1873" s="158"/>
      <c r="Y1873" s="158"/>
      <c r="Z1873" s="158"/>
      <c r="AA1873" s="159"/>
      <c r="AB1873" s="242"/>
      <c r="AC1873" s="49"/>
      <c r="AD1873" s="49"/>
    </row>
    <row r="1874" spans="18:30" ht="45" customHeight="1" x14ac:dyDescent="0.25">
      <c r="R1874" s="158"/>
      <c r="S1874" s="158"/>
      <c r="T1874" s="158"/>
      <c r="U1874" s="158"/>
      <c r="V1874" s="158"/>
      <c r="W1874" s="158"/>
      <c r="X1874" s="158"/>
      <c r="Y1874" s="158"/>
      <c r="Z1874" s="158"/>
      <c r="AA1874" s="159"/>
      <c r="AB1874" s="242"/>
      <c r="AC1874" s="49"/>
      <c r="AD1874" s="49"/>
    </row>
    <row r="1875" spans="18:30" ht="45" customHeight="1" x14ac:dyDescent="0.25">
      <c r="R1875" s="158"/>
      <c r="S1875" s="158"/>
      <c r="T1875" s="158"/>
      <c r="U1875" s="158"/>
      <c r="V1875" s="158"/>
      <c r="W1875" s="158"/>
      <c r="X1875" s="158"/>
      <c r="Y1875" s="158"/>
      <c r="Z1875" s="158"/>
      <c r="AA1875" s="159"/>
      <c r="AB1875" s="242"/>
      <c r="AC1875" s="49"/>
      <c r="AD1875" s="49"/>
    </row>
    <row r="1876" spans="18:30" ht="45" customHeight="1" x14ac:dyDescent="0.25">
      <c r="R1876" s="158"/>
      <c r="S1876" s="158"/>
      <c r="T1876" s="158"/>
      <c r="U1876" s="158"/>
      <c r="V1876" s="158"/>
      <c r="W1876" s="158"/>
      <c r="X1876" s="158"/>
      <c r="Y1876" s="158"/>
      <c r="Z1876" s="158"/>
      <c r="AA1876" s="159"/>
      <c r="AB1876" s="242"/>
      <c r="AC1876" s="49"/>
      <c r="AD1876" s="49"/>
    </row>
    <row r="1877" spans="18:30" ht="45" customHeight="1" x14ac:dyDescent="0.25">
      <c r="R1877" s="158"/>
      <c r="S1877" s="158"/>
      <c r="T1877" s="158"/>
      <c r="U1877" s="158"/>
      <c r="V1877" s="158"/>
      <c r="W1877" s="158"/>
      <c r="X1877" s="158"/>
      <c r="Y1877" s="158"/>
      <c r="Z1877" s="158"/>
      <c r="AA1877" s="159"/>
      <c r="AB1877" s="242"/>
      <c r="AC1877" s="49"/>
      <c r="AD1877" s="49"/>
    </row>
    <row r="1878" spans="18:30" ht="45" customHeight="1" x14ac:dyDescent="0.25">
      <c r="R1878" s="158"/>
      <c r="S1878" s="158"/>
      <c r="T1878" s="158"/>
      <c r="U1878" s="158"/>
      <c r="V1878" s="158"/>
      <c r="W1878" s="158"/>
      <c r="X1878" s="158"/>
      <c r="Y1878" s="158"/>
      <c r="Z1878" s="158"/>
      <c r="AA1878" s="159"/>
      <c r="AB1878" s="242"/>
      <c r="AC1878" s="49"/>
      <c r="AD1878" s="49"/>
    </row>
    <row r="1879" spans="18:30" ht="45" customHeight="1" x14ac:dyDescent="0.25">
      <c r="R1879" s="158"/>
      <c r="S1879" s="158"/>
      <c r="T1879" s="158"/>
      <c r="U1879" s="158"/>
      <c r="V1879" s="158"/>
      <c r="W1879" s="158"/>
      <c r="X1879" s="158"/>
      <c r="Y1879" s="158"/>
      <c r="Z1879" s="158"/>
      <c r="AA1879" s="159"/>
      <c r="AB1879" s="242"/>
      <c r="AC1879" s="49"/>
      <c r="AD1879" s="49"/>
    </row>
    <row r="1880" spans="18:30" ht="45" customHeight="1" x14ac:dyDescent="0.25">
      <c r="R1880" s="158"/>
      <c r="S1880" s="158"/>
      <c r="T1880" s="158"/>
      <c r="U1880" s="158"/>
      <c r="V1880" s="158"/>
      <c r="W1880" s="158"/>
      <c r="X1880" s="158"/>
      <c r="Y1880" s="158"/>
      <c r="Z1880" s="158"/>
      <c r="AA1880" s="159"/>
      <c r="AB1880" s="242"/>
      <c r="AC1880" s="49"/>
      <c r="AD1880" s="49"/>
    </row>
    <row r="1881" spans="18:30" ht="45" customHeight="1" x14ac:dyDescent="0.25">
      <c r="R1881" s="158"/>
      <c r="S1881" s="158"/>
      <c r="T1881" s="158"/>
      <c r="U1881" s="158"/>
      <c r="V1881" s="158"/>
      <c r="W1881" s="158"/>
      <c r="X1881" s="158"/>
      <c r="Y1881" s="158"/>
      <c r="Z1881" s="158"/>
      <c r="AA1881" s="159"/>
      <c r="AB1881" s="242"/>
      <c r="AC1881" s="49"/>
      <c r="AD1881" s="49"/>
    </row>
    <row r="1882" spans="18:30" ht="45" customHeight="1" x14ac:dyDescent="0.25">
      <c r="R1882" s="158"/>
      <c r="S1882" s="158"/>
      <c r="T1882" s="158"/>
      <c r="U1882" s="158"/>
      <c r="V1882" s="158"/>
      <c r="W1882" s="158"/>
      <c r="X1882" s="158"/>
      <c r="Y1882" s="158"/>
      <c r="Z1882" s="158"/>
      <c r="AA1882" s="159"/>
      <c r="AB1882" s="242"/>
      <c r="AC1882" s="49"/>
      <c r="AD1882" s="49"/>
    </row>
    <row r="1883" spans="18:30" ht="45" customHeight="1" x14ac:dyDescent="0.25">
      <c r="R1883" s="158"/>
      <c r="S1883" s="158"/>
      <c r="T1883" s="158"/>
      <c r="U1883" s="158"/>
      <c r="V1883" s="158"/>
      <c r="W1883" s="158"/>
      <c r="X1883" s="158"/>
      <c r="Y1883" s="158"/>
      <c r="Z1883" s="158"/>
      <c r="AA1883" s="159"/>
      <c r="AB1883" s="242"/>
      <c r="AC1883" s="49"/>
      <c r="AD1883" s="49"/>
    </row>
    <row r="1884" spans="18:30" ht="45" customHeight="1" x14ac:dyDescent="0.25">
      <c r="R1884" s="158"/>
      <c r="S1884" s="158"/>
      <c r="T1884" s="158"/>
      <c r="U1884" s="158"/>
      <c r="V1884" s="158"/>
      <c r="W1884" s="158"/>
      <c r="X1884" s="158"/>
      <c r="Y1884" s="158"/>
      <c r="Z1884" s="158"/>
      <c r="AA1884" s="159"/>
      <c r="AB1884" s="242"/>
      <c r="AC1884" s="49"/>
      <c r="AD1884" s="49"/>
    </row>
    <row r="1885" spans="18:30" ht="45" customHeight="1" x14ac:dyDescent="0.25">
      <c r="R1885" s="158"/>
      <c r="S1885" s="158"/>
      <c r="T1885" s="158"/>
      <c r="U1885" s="158"/>
      <c r="V1885" s="158"/>
      <c r="W1885" s="158"/>
      <c r="X1885" s="158"/>
      <c r="Y1885" s="158"/>
      <c r="Z1885" s="158"/>
      <c r="AA1885" s="159"/>
      <c r="AB1885" s="242"/>
      <c r="AC1885" s="49"/>
      <c r="AD1885" s="49"/>
    </row>
    <row r="1886" spans="18:30" ht="45" customHeight="1" x14ac:dyDescent="0.25">
      <c r="R1886" s="158"/>
      <c r="S1886" s="158"/>
      <c r="T1886" s="158"/>
      <c r="U1886" s="158"/>
      <c r="V1886" s="158"/>
      <c r="W1886" s="158"/>
      <c r="X1886" s="158"/>
      <c r="Y1886" s="158"/>
      <c r="Z1886" s="158"/>
      <c r="AA1886" s="159"/>
      <c r="AB1886" s="242"/>
      <c r="AC1886" s="49"/>
      <c r="AD1886" s="49"/>
    </row>
    <row r="1887" spans="18:30" ht="45" customHeight="1" x14ac:dyDescent="0.25">
      <c r="R1887" s="158"/>
      <c r="S1887" s="158"/>
      <c r="T1887" s="158"/>
      <c r="U1887" s="158"/>
      <c r="V1887" s="158"/>
      <c r="W1887" s="158"/>
      <c r="X1887" s="158"/>
      <c r="Y1887" s="158"/>
      <c r="Z1887" s="158"/>
      <c r="AA1887" s="159"/>
      <c r="AB1887" s="242"/>
      <c r="AC1887" s="49"/>
      <c r="AD1887" s="49"/>
    </row>
    <row r="1888" spans="18:30" ht="45" customHeight="1" x14ac:dyDescent="0.25">
      <c r="R1888" s="158"/>
      <c r="S1888" s="158"/>
      <c r="T1888" s="158"/>
      <c r="U1888" s="158"/>
      <c r="V1888" s="158"/>
      <c r="W1888" s="158"/>
      <c r="X1888" s="158"/>
      <c r="Y1888" s="158"/>
      <c r="Z1888" s="158"/>
      <c r="AA1888" s="159"/>
      <c r="AB1888" s="242"/>
      <c r="AC1888" s="49"/>
      <c r="AD1888" s="49"/>
    </row>
    <row r="1889" spans="18:30" ht="45" customHeight="1" x14ac:dyDescent="0.25">
      <c r="R1889" s="158"/>
      <c r="S1889" s="158"/>
      <c r="T1889" s="158"/>
      <c r="U1889" s="158"/>
      <c r="V1889" s="158"/>
      <c r="W1889" s="158"/>
      <c r="X1889" s="158"/>
      <c r="Y1889" s="158"/>
      <c r="Z1889" s="158"/>
      <c r="AA1889" s="159"/>
      <c r="AB1889" s="242"/>
      <c r="AC1889" s="49"/>
      <c r="AD1889" s="49"/>
    </row>
    <row r="1890" spans="18:30" ht="45" customHeight="1" x14ac:dyDescent="0.25">
      <c r="R1890" s="158"/>
      <c r="S1890" s="158"/>
      <c r="T1890" s="158"/>
      <c r="U1890" s="158"/>
      <c r="V1890" s="158"/>
      <c r="W1890" s="158"/>
      <c r="X1890" s="158"/>
      <c r="Y1890" s="158"/>
      <c r="Z1890" s="158"/>
      <c r="AA1890" s="159"/>
      <c r="AB1890" s="242"/>
      <c r="AC1890" s="49"/>
      <c r="AD1890" s="49"/>
    </row>
    <row r="1891" spans="18:30" ht="45" customHeight="1" x14ac:dyDescent="0.25">
      <c r="R1891" s="158"/>
      <c r="S1891" s="158"/>
      <c r="T1891" s="158"/>
      <c r="U1891" s="158"/>
      <c r="V1891" s="158"/>
      <c r="W1891" s="158"/>
      <c r="X1891" s="158"/>
      <c r="Y1891" s="158"/>
      <c r="Z1891" s="158"/>
      <c r="AA1891" s="159"/>
      <c r="AB1891" s="242"/>
      <c r="AC1891" s="49"/>
      <c r="AD1891" s="49"/>
    </row>
    <row r="1892" spans="18:30" ht="45" customHeight="1" x14ac:dyDescent="0.25">
      <c r="R1892" s="158"/>
      <c r="S1892" s="158"/>
      <c r="T1892" s="158"/>
      <c r="U1892" s="158"/>
      <c r="V1892" s="158"/>
      <c r="W1892" s="158"/>
      <c r="X1892" s="158"/>
      <c r="Y1892" s="158"/>
      <c r="Z1892" s="158"/>
      <c r="AA1892" s="159"/>
      <c r="AB1892" s="242"/>
      <c r="AC1892" s="49"/>
      <c r="AD1892" s="49"/>
    </row>
    <row r="1893" spans="18:30" ht="45" customHeight="1" x14ac:dyDescent="0.25">
      <c r="R1893" s="158"/>
      <c r="S1893" s="158"/>
      <c r="T1893" s="158"/>
      <c r="U1893" s="158"/>
      <c r="V1893" s="158"/>
      <c r="W1893" s="158"/>
      <c r="X1893" s="158"/>
      <c r="Y1893" s="158"/>
      <c r="Z1893" s="158"/>
      <c r="AA1893" s="159"/>
      <c r="AB1893" s="242"/>
      <c r="AC1893" s="49"/>
      <c r="AD1893" s="49"/>
    </row>
    <row r="1894" spans="18:30" ht="45" customHeight="1" x14ac:dyDescent="0.25">
      <c r="R1894" s="158"/>
      <c r="S1894" s="158"/>
      <c r="T1894" s="158"/>
      <c r="U1894" s="158"/>
      <c r="V1894" s="158"/>
      <c r="W1894" s="158"/>
      <c r="X1894" s="158"/>
      <c r="Y1894" s="158"/>
      <c r="Z1894" s="158"/>
      <c r="AA1894" s="159"/>
      <c r="AB1894" s="242"/>
      <c r="AC1894" s="49"/>
      <c r="AD1894" s="49"/>
    </row>
    <row r="1895" spans="18:30" ht="45" customHeight="1" x14ac:dyDescent="0.25">
      <c r="R1895" s="158"/>
      <c r="S1895" s="158"/>
      <c r="T1895" s="158"/>
      <c r="U1895" s="158"/>
      <c r="V1895" s="158"/>
      <c r="W1895" s="158"/>
      <c r="X1895" s="158"/>
      <c r="Y1895" s="158"/>
      <c r="Z1895" s="158"/>
      <c r="AA1895" s="159"/>
      <c r="AB1895" s="242"/>
      <c r="AC1895" s="49"/>
      <c r="AD1895" s="49"/>
    </row>
    <row r="1896" spans="18:30" ht="45" customHeight="1" x14ac:dyDescent="0.25">
      <c r="R1896" s="158"/>
      <c r="S1896" s="158"/>
      <c r="T1896" s="158"/>
      <c r="U1896" s="158"/>
      <c r="V1896" s="158"/>
      <c r="W1896" s="158"/>
      <c r="X1896" s="158"/>
      <c r="Y1896" s="158"/>
      <c r="Z1896" s="158"/>
      <c r="AA1896" s="159"/>
      <c r="AB1896" s="242"/>
      <c r="AC1896" s="49"/>
      <c r="AD1896" s="49"/>
    </row>
    <row r="1897" spans="18:30" ht="45" customHeight="1" x14ac:dyDescent="0.25">
      <c r="R1897" s="158"/>
      <c r="S1897" s="158"/>
      <c r="T1897" s="158"/>
      <c r="U1897" s="158"/>
      <c r="V1897" s="158"/>
      <c r="W1897" s="158"/>
      <c r="X1897" s="158"/>
      <c r="Y1897" s="158"/>
      <c r="Z1897" s="158"/>
      <c r="AA1897" s="159"/>
      <c r="AB1897" s="242"/>
      <c r="AC1897" s="49"/>
      <c r="AD1897" s="49"/>
    </row>
    <row r="1898" spans="18:30" ht="45" customHeight="1" x14ac:dyDescent="0.25">
      <c r="R1898" s="158"/>
      <c r="S1898" s="158"/>
      <c r="T1898" s="158"/>
      <c r="U1898" s="158"/>
      <c r="V1898" s="158"/>
      <c r="W1898" s="158"/>
      <c r="X1898" s="158"/>
      <c r="Y1898" s="158"/>
      <c r="Z1898" s="158"/>
      <c r="AA1898" s="159"/>
      <c r="AB1898" s="242"/>
      <c r="AC1898" s="49"/>
      <c r="AD1898" s="49"/>
    </row>
    <row r="1899" spans="18:30" ht="45" customHeight="1" x14ac:dyDescent="0.25">
      <c r="R1899" s="158"/>
      <c r="S1899" s="158"/>
      <c r="T1899" s="158"/>
      <c r="U1899" s="158"/>
      <c r="V1899" s="158"/>
      <c r="W1899" s="158"/>
      <c r="X1899" s="158"/>
      <c r="Y1899" s="158"/>
      <c r="Z1899" s="158"/>
      <c r="AA1899" s="159"/>
      <c r="AB1899" s="242"/>
      <c r="AC1899" s="49"/>
      <c r="AD1899" s="49"/>
    </row>
    <row r="1900" spans="18:30" ht="45" customHeight="1" x14ac:dyDescent="0.25">
      <c r="R1900" s="158"/>
      <c r="S1900" s="158"/>
      <c r="T1900" s="158"/>
      <c r="U1900" s="158"/>
      <c r="V1900" s="158"/>
      <c r="W1900" s="158"/>
      <c r="X1900" s="158"/>
      <c r="Y1900" s="158"/>
      <c r="Z1900" s="158"/>
      <c r="AA1900" s="159"/>
      <c r="AB1900" s="242"/>
      <c r="AC1900" s="49"/>
      <c r="AD1900" s="49"/>
    </row>
    <row r="1901" spans="18:30" ht="45" customHeight="1" x14ac:dyDescent="0.25">
      <c r="R1901" s="158"/>
      <c r="S1901" s="158"/>
      <c r="T1901" s="158"/>
      <c r="U1901" s="158"/>
      <c r="V1901" s="158"/>
      <c r="W1901" s="158"/>
      <c r="X1901" s="158"/>
      <c r="Y1901" s="158"/>
      <c r="Z1901" s="158"/>
      <c r="AA1901" s="159"/>
      <c r="AB1901" s="242"/>
      <c r="AC1901" s="49"/>
      <c r="AD1901" s="49"/>
    </row>
    <row r="1902" spans="18:30" ht="45" customHeight="1" x14ac:dyDescent="0.25">
      <c r="R1902" s="158"/>
      <c r="S1902" s="158"/>
      <c r="T1902" s="158"/>
      <c r="U1902" s="158"/>
      <c r="V1902" s="158"/>
      <c r="W1902" s="158"/>
      <c r="X1902" s="158"/>
      <c r="Y1902" s="158"/>
      <c r="Z1902" s="158"/>
      <c r="AA1902" s="159"/>
      <c r="AB1902" s="242"/>
      <c r="AC1902" s="49"/>
      <c r="AD1902" s="49"/>
    </row>
    <row r="1903" spans="18:30" ht="45" customHeight="1" x14ac:dyDescent="0.25">
      <c r="R1903" s="158"/>
      <c r="S1903" s="158"/>
      <c r="T1903" s="158"/>
      <c r="U1903" s="158"/>
      <c r="V1903" s="158"/>
      <c r="W1903" s="158"/>
      <c r="X1903" s="158"/>
      <c r="Y1903" s="158"/>
      <c r="Z1903" s="158"/>
      <c r="AA1903" s="159"/>
      <c r="AB1903" s="242"/>
      <c r="AC1903" s="49"/>
      <c r="AD1903" s="49"/>
    </row>
    <row r="1904" spans="18:30" ht="45" customHeight="1" x14ac:dyDescent="0.25">
      <c r="R1904" s="158"/>
      <c r="S1904" s="158"/>
      <c r="T1904" s="158"/>
      <c r="U1904" s="158"/>
      <c r="V1904" s="158"/>
      <c r="W1904" s="158"/>
      <c r="X1904" s="158"/>
      <c r="Y1904" s="158"/>
      <c r="Z1904" s="158"/>
      <c r="AA1904" s="159"/>
      <c r="AB1904" s="242"/>
      <c r="AC1904" s="49"/>
      <c r="AD1904" s="49"/>
    </row>
    <row r="1905" spans="18:30" ht="45" customHeight="1" x14ac:dyDescent="0.25">
      <c r="R1905" s="158"/>
      <c r="S1905" s="158"/>
      <c r="T1905" s="158"/>
      <c r="U1905" s="158"/>
      <c r="V1905" s="158"/>
      <c r="W1905" s="158"/>
      <c r="X1905" s="158"/>
      <c r="Y1905" s="158"/>
      <c r="Z1905" s="158"/>
      <c r="AA1905" s="159"/>
      <c r="AB1905" s="242"/>
      <c r="AC1905" s="49"/>
      <c r="AD1905" s="49"/>
    </row>
    <row r="1906" spans="18:30" ht="45" customHeight="1" x14ac:dyDescent="0.25">
      <c r="R1906" s="158"/>
      <c r="S1906" s="158"/>
      <c r="T1906" s="158"/>
      <c r="U1906" s="158"/>
      <c r="V1906" s="158"/>
      <c r="W1906" s="158"/>
      <c r="X1906" s="158"/>
      <c r="Y1906" s="158"/>
      <c r="Z1906" s="158"/>
      <c r="AA1906" s="159"/>
      <c r="AB1906" s="242"/>
      <c r="AC1906" s="49"/>
      <c r="AD1906" s="49"/>
    </row>
    <row r="1907" spans="18:30" ht="45" customHeight="1" x14ac:dyDescent="0.25">
      <c r="R1907" s="158"/>
      <c r="S1907" s="158"/>
      <c r="T1907" s="158"/>
      <c r="U1907" s="158"/>
      <c r="V1907" s="158"/>
      <c r="W1907" s="158"/>
      <c r="X1907" s="158"/>
      <c r="Y1907" s="158"/>
      <c r="Z1907" s="158"/>
      <c r="AA1907" s="159"/>
      <c r="AB1907" s="242"/>
      <c r="AC1907" s="49"/>
      <c r="AD1907" s="49"/>
    </row>
    <row r="1908" spans="18:30" ht="45" customHeight="1" x14ac:dyDescent="0.25">
      <c r="R1908" s="158"/>
      <c r="S1908" s="158"/>
      <c r="T1908" s="158"/>
      <c r="U1908" s="158"/>
      <c r="V1908" s="158"/>
      <c r="W1908" s="158"/>
      <c r="X1908" s="158"/>
      <c r="Y1908" s="158"/>
      <c r="Z1908" s="158"/>
      <c r="AA1908" s="159"/>
      <c r="AB1908" s="242"/>
      <c r="AC1908" s="49"/>
      <c r="AD1908" s="49"/>
    </row>
    <row r="1909" spans="18:30" ht="45" customHeight="1" x14ac:dyDescent="0.25">
      <c r="R1909" s="158"/>
      <c r="S1909" s="158"/>
      <c r="T1909" s="158"/>
      <c r="U1909" s="158"/>
      <c r="V1909" s="158"/>
      <c r="W1909" s="158"/>
      <c r="X1909" s="158"/>
      <c r="Y1909" s="158"/>
      <c r="Z1909" s="158"/>
      <c r="AA1909" s="159"/>
      <c r="AB1909" s="242"/>
      <c r="AC1909" s="49"/>
      <c r="AD1909" s="49"/>
    </row>
    <row r="1910" spans="18:30" ht="45" customHeight="1" x14ac:dyDescent="0.25">
      <c r="R1910" s="158"/>
      <c r="S1910" s="158"/>
      <c r="T1910" s="158"/>
      <c r="U1910" s="158"/>
      <c r="V1910" s="158"/>
      <c r="W1910" s="158"/>
      <c r="X1910" s="158"/>
      <c r="Y1910" s="158"/>
      <c r="Z1910" s="158"/>
      <c r="AA1910" s="159"/>
      <c r="AB1910" s="242"/>
      <c r="AC1910" s="49"/>
      <c r="AD1910" s="49"/>
    </row>
    <row r="1911" spans="18:30" ht="45" customHeight="1" x14ac:dyDescent="0.25">
      <c r="R1911" s="158"/>
      <c r="S1911" s="158"/>
      <c r="T1911" s="158"/>
      <c r="U1911" s="158"/>
      <c r="V1911" s="158"/>
      <c r="W1911" s="158"/>
      <c r="X1911" s="158"/>
      <c r="Y1911" s="158"/>
      <c r="Z1911" s="158"/>
      <c r="AA1911" s="159"/>
      <c r="AB1911" s="242"/>
      <c r="AC1911" s="49"/>
      <c r="AD1911" s="49"/>
    </row>
    <row r="1912" spans="18:30" ht="45" customHeight="1" x14ac:dyDescent="0.25">
      <c r="R1912" s="158"/>
      <c r="S1912" s="158"/>
      <c r="T1912" s="158"/>
      <c r="U1912" s="158"/>
      <c r="V1912" s="158"/>
      <c r="W1912" s="158"/>
      <c r="X1912" s="158"/>
      <c r="Y1912" s="158"/>
      <c r="Z1912" s="158"/>
      <c r="AA1912" s="159"/>
      <c r="AB1912" s="242"/>
      <c r="AC1912" s="49"/>
      <c r="AD1912" s="49"/>
    </row>
    <row r="1913" spans="18:30" ht="45" customHeight="1" x14ac:dyDescent="0.25">
      <c r="R1913" s="158"/>
      <c r="S1913" s="158"/>
      <c r="T1913" s="158"/>
      <c r="U1913" s="158"/>
      <c r="V1913" s="158"/>
      <c r="W1913" s="158"/>
      <c r="X1913" s="158"/>
      <c r="Y1913" s="158"/>
      <c r="Z1913" s="158"/>
      <c r="AA1913" s="159"/>
      <c r="AB1913" s="242"/>
      <c r="AC1913" s="49"/>
      <c r="AD1913" s="49"/>
    </row>
    <row r="1914" spans="18:30" ht="45" customHeight="1" x14ac:dyDescent="0.25">
      <c r="R1914" s="158"/>
      <c r="S1914" s="158"/>
      <c r="T1914" s="158"/>
      <c r="U1914" s="158"/>
      <c r="V1914" s="158"/>
      <c r="W1914" s="158"/>
      <c r="X1914" s="158"/>
      <c r="Y1914" s="158"/>
      <c r="Z1914" s="158"/>
      <c r="AA1914" s="159"/>
      <c r="AB1914" s="242"/>
      <c r="AC1914" s="49"/>
      <c r="AD1914" s="49"/>
    </row>
    <row r="1915" spans="18:30" ht="45" customHeight="1" x14ac:dyDescent="0.25">
      <c r="R1915" s="158"/>
      <c r="S1915" s="158"/>
      <c r="T1915" s="158"/>
      <c r="U1915" s="158"/>
      <c r="V1915" s="158"/>
      <c r="W1915" s="158"/>
      <c r="X1915" s="158"/>
      <c r="Y1915" s="158"/>
      <c r="Z1915" s="158"/>
      <c r="AA1915" s="159"/>
      <c r="AB1915" s="242"/>
      <c r="AC1915" s="49"/>
      <c r="AD1915" s="49"/>
    </row>
    <row r="1916" spans="18:30" ht="45" customHeight="1" x14ac:dyDescent="0.25">
      <c r="R1916" s="158"/>
      <c r="S1916" s="158"/>
      <c r="T1916" s="158"/>
      <c r="U1916" s="158"/>
      <c r="V1916" s="158"/>
      <c r="W1916" s="158"/>
      <c r="X1916" s="158"/>
      <c r="Y1916" s="158"/>
      <c r="Z1916" s="158"/>
      <c r="AA1916" s="159"/>
      <c r="AB1916" s="242"/>
      <c r="AC1916" s="49"/>
      <c r="AD1916" s="49"/>
    </row>
    <row r="1917" spans="18:30" ht="45" customHeight="1" x14ac:dyDescent="0.25">
      <c r="R1917" s="158"/>
      <c r="S1917" s="158"/>
      <c r="T1917" s="158"/>
      <c r="U1917" s="158"/>
      <c r="V1917" s="158"/>
      <c r="W1917" s="158"/>
      <c r="X1917" s="158"/>
      <c r="Y1917" s="158"/>
      <c r="Z1917" s="158"/>
      <c r="AA1917" s="159"/>
      <c r="AB1917" s="242"/>
      <c r="AC1917" s="49"/>
      <c r="AD1917" s="49"/>
    </row>
    <row r="1918" spans="18:30" ht="45" customHeight="1" x14ac:dyDescent="0.25">
      <c r="R1918" s="158"/>
      <c r="S1918" s="158"/>
      <c r="T1918" s="158"/>
      <c r="U1918" s="158"/>
      <c r="V1918" s="158"/>
      <c r="W1918" s="158"/>
      <c r="X1918" s="158"/>
      <c r="Y1918" s="158"/>
      <c r="Z1918" s="158"/>
      <c r="AA1918" s="159"/>
      <c r="AB1918" s="242"/>
      <c r="AC1918" s="49"/>
      <c r="AD1918" s="49"/>
    </row>
    <row r="1919" spans="18:30" ht="45" customHeight="1" x14ac:dyDescent="0.25">
      <c r="R1919" s="158"/>
      <c r="S1919" s="158"/>
      <c r="T1919" s="158"/>
      <c r="U1919" s="158"/>
      <c r="V1919" s="158"/>
      <c r="W1919" s="158"/>
      <c r="X1919" s="158"/>
      <c r="Y1919" s="158"/>
      <c r="Z1919" s="158"/>
      <c r="AA1919" s="159"/>
      <c r="AB1919" s="242"/>
      <c r="AC1919" s="49"/>
      <c r="AD1919" s="49"/>
    </row>
    <row r="1920" spans="18:30" ht="45" customHeight="1" x14ac:dyDescent="0.25">
      <c r="R1920" s="158"/>
      <c r="S1920" s="158"/>
      <c r="T1920" s="158"/>
      <c r="U1920" s="158"/>
      <c r="V1920" s="158"/>
      <c r="W1920" s="158"/>
      <c r="X1920" s="158"/>
      <c r="Y1920" s="158"/>
      <c r="Z1920" s="158"/>
      <c r="AA1920" s="159"/>
      <c r="AB1920" s="242"/>
      <c r="AC1920" s="49"/>
      <c r="AD1920" s="49"/>
    </row>
    <row r="1921" spans="18:30" ht="45" customHeight="1" x14ac:dyDescent="0.25">
      <c r="R1921" s="158"/>
      <c r="S1921" s="158"/>
      <c r="T1921" s="158"/>
      <c r="U1921" s="158"/>
      <c r="V1921" s="158"/>
      <c r="W1921" s="158"/>
      <c r="X1921" s="158"/>
      <c r="Y1921" s="158"/>
      <c r="Z1921" s="158"/>
      <c r="AA1921" s="159"/>
      <c r="AB1921" s="242"/>
      <c r="AC1921" s="49"/>
      <c r="AD1921" s="49"/>
    </row>
    <row r="1922" spans="18:30" ht="45" customHeight="1" x14ac:dyDescent="0.25">
      <c r="R1922" s="158"/>
      <c r="S1922" s="158"/>
      <c r="T1922" s="158"/>
      <c r="U1922" s="158"/>
      <c r="V1922" s="158"/>
      <c r="W1922" s="158"/>
      <c r="X1922" s="158"/>
      <c r="Y1922" s="158"/>
      <c r="Z1922" s="158"/>
      <c r="AA1922" s="159"/>
      <c r="AB1922" s="242"/>
      <c r="AC1922" s="49"/>
      <c r="AD1922" s="49"/>
    </row>
    <row r="1923" spans="18:30" ht="45" customHeight="1" x14ac:dyDescent="0.25">
      <c r="R1923" s="158"/>
      <c r="S1923" s="158"/>
      <c r="T1923" s="158"/>
      <c r="U1923" s="158"/>
      <c r="V1923" s="158"/>
      <c r="W1923" s="158"/>
      <c r="X1923" s="158"/>
      <c r="Y1923" s="158"/>
      <c r="Z1923" s="158"/>
      <c r="AA1923" s="159"/>
      <c r="AB1923" s="242"/>
      <c r="AC1923" s="49"/>
      <c r="AD1923" s="49"/>
    </row>
    <row r="1924" spans="18:30" ht="45" customHeight="1" x14ac:dyDescent="0.25">
      <c r="R1924" s="158"/>
      <c r="S1924" s="158"/>
      <c r="T1924" s="158"/>
      <c r="U1924" s="158"/>
      <c r="V1924" s="158"/>
      <c r="W1924" s="158"/>
      <c r="X1924" s="158"/>
      <c r="Y1924" s="158"/>
      <c r="Z1924" s="158"/>
      <c r="AA1924" s="159"/>
      <c r="AB1924" s="242"/>
      <c r="AC1924" s="49"/>
      <c r="AD1924" s="49"/>
    </row>
    <row r="1925" spans="18:30" ht="45" customHeight="1" x14ac:dyDescent="0.25">
      <c r="R1925" s="158"/>
      <c r="S1925" s="158"/>
      <c r="T1925" s="158"/>
      <c r="U1925" s="158"/>
      <c r="V1925" s="158"/>
      <c r="W1925" s="158"/>
      <c r="X1925" s="158"/>
      <c r="Y1925" s="158"/>
      <c r="Z1925" s="158"/>
      <c r="AA1925" s="159"/>
      <c r="AB1925" s="242"/>
      <c r="AC1925" s="49"/>
      <c r="AD1925" s="49"/>
    </row>
    <row r="1926" spans="18:30" ht="45" customHeight="1" x14ac:dyDescent="0.25">
      <c r="R1926" s="158"/>
      <c r="S1926" s="158"/>
      <c r="T1926" s="158"/>
      <c r="U1926" s="158"/>
      <c r="V1926" s="158"/>
      <c r="W1926" s="158"/>
      <c r="X1926" s="158"/>
      <c r="Y1926" s="158"/>
      <c r="Z1926" s="158"/>
      <c r="AA1926" s="159"/>
      <c r="AB1926" s="242"/>
      <c r="AC1926" s="49"/>
      <c r="AD1926" s="49"/>
    </row>
    <row r="1927" spans="18:30" ht="45" customHeight="1" x14ac:dyDescent="0.25">
      <c r="R1927" s="158"/>
      <c r="S1927" s="158"/>
      <c r="T1927" s="158"/>
      <c r="U1927" s="158"/>
      <c r="V1927" s="158"/>
      <c r="W1927" s="158"/>
      <c r="X1927" s="158"/>
      <c r="Y1927" s="158"/>
      <c r="Z1927" s="158"/>
      <c r="AA1927" s="159"/>
      <c r="AB1927" s="242"/>
      <c r="AC1927" s="49"/>
      <c r="AD1927" s="49"/>
    </row>
    <row r="1928" spans="18:30" ht="45" customHeight="1" x14ac:dyDescent="0.25">
      <c r="R1928" s="158"/>
      <c r="S1928" s="158"/>
      <c r="T1928" s="158"/>
      <c r="U1928" s="158"/>
      <c r="V1928" s="158"/>
      <c r="W1928" s="158"/>
      <c r="X1928" s="158"/>
      <c r="Y1928" s="158"/>
      <c r="Z1928" s="158"/>
      <c r="AA1928" s="159"/>
      <c r="AB1928" s="242"/>
      <c r="AC1928" s="49"/>
      <c r="AD1928" s="49"/>
    </row>
    <row r="1929" spans="18:30" ht="45" customHeight="1" x14ac:dyDescent="0.25">
      <c r="R1929" s="158"/>
      <c r="S1929" s="158"/>
      <c r="T1929" s="158"/>
      <c r="U1929" s="158"/>
      <c r="V1929" s="158"/>
      <c r="W1929" s="158"/>
      <c r="X1929" s="158"/>
      <c r="Y1929" s="158"/>
      <c r="Z1929" s="158"/>
      <c r="AA1929" s="159"/>
      <c r="AB1929" s="242"/>
      <c r="AC1929" s="49"/>
      <c r="AD1929" s="49"/>
    </row>
    <row r="1930" spans="18:30" ht="45" customHeight="1" x14ac:dyDescent="0.25">
      <c r="R1930" s="158"/>
      <c r="S1930" s="158"/>
      <c r="T1930" s="158"/>
      <c r="U1930" s="158"/>
      <c r="V1930" s="158"/>
      <c r="W1930" s="158"/>
      <c r="X1930" s="158"/>
      <c r="Y1930" s="158"/>
      <c r="Z1930" s="158"/>
      <c r="AA1930" s="159"/>
      <c r="AB1930" s="242"/>
      <c r="AC1930" s="49"/>
      <c r="AD1930" s="49"/>
    </row>
    <row r="1931" spans="18:30" ht="45" customHeight="1" x14ac:dyDescent="0.25">
      <c r="R1931" s="158"/>
      <c r="S1931" s="158"/>
      <c r="T1931" s="158"/>
      <c r="U1931" s="158"/>
      <c r="V1931" s="158"/>
      <c r="W1931" s="158"/>
      <c r="X1931" s="158"/>
      <c r="Y1931" s="158"/>
      <c r="Z1931" s="158"/>
      <c r="AA1931" s="159"/>
      <c r="AB1931" s="242"/>
      <c r="AC1931" s="49"/>
      <c r="AD1931" s="49"/>
    </row>
    <row r="1932" spans="18:30" ht="45" customHeight="1" x14ac:dyDescent="0.25">
      <c r="R1932" s="158"/>
      <c r="S1932" s="158"/>
      <c r="T1932" s="158"/>
      <c r="U1932" s="158"/>
      <c r="V1932" s="158"/>
      <c r="W1932" s="158"/>
      <c r="X1932" s="158"/>
      <c r="Y1932" s="158"/>
      <c r="Z1932" s="158"/>
      <c r="AA1932" s="159"/>
      <c r="AB1932" s="242"/>
      <c r="AC1932" s="49"/>
      <c r="AD1932" s="49"/>
    </row>
    <row r="1933" spans="18:30" ht="45" customHeight="1" x14ac:dyDescent="0.25">
      <c r="R1933" s="158"/>
      <c r="S1933" s="158"/>
      <c r="T1933" s="158"/>
      <c r="U1933" s="158"/>
      <c r="V1933" s="158"/>
      <c r="W1933" s="158"/>
      <c r="X1933" s="158"/>
      <c r="Y1933" s="158"/>
      <c r="Z1933" s="158"/>
      <c r="AA1933" s="159"/>
      <c r="AB1933" s="242"/>
      <c r="AC1933" s="49"/>
      <c r="AD1933" s="49"/>
    </row>
    <row r="1934" spans="18:30" ht="45" customHeight="1" x14ac:dyDescent="0.25">
      <c r="R1934" s="158"/>
      <c r="S1934" s="158"/>
      <c r="T1934" s="158"/>
      <c r="U1934" s="158"/>
      <c r="V1934" s="158"/>
      <c r="W1934" s="158"/>
      <c r="X1934" s="158"/>
      <c r="Y1934" s="158"/>
      <c r="Z1934" s="158"/>
      <c r="AA1934" s="159"/>
      <c r="AB1934" s="242"/>
      <c r="AC1934" s="49"/>
      <c r="AD1934" s="49"/>
    </row>
    <row r="1935" spans="18:30" ht="45" customHeight="1" x14ac:dyDescent="0.25">
      <c r="R1935" s="158"/>
      <c r="S1935" s="158"/>
      <c r="T1935" s="158"/>
      <c r="U1935" s="158"/>
      <c r="V1935" s="158"/>
      <c r="W1935" s="158"/>
      <c r="X1935" s="158"/>
      <c r="Y1935" s="158"/>
      <c r="Z1935" s="158"/>
      <c r="AA1935" s="159"/>
      <c r="AB1935" s="242"/>
      <c r="AC1935" s="49"/>
      <c r="AD1935" s="49"/>
    </row>
    <row r="1936" spans="18:30" ht="45" customHeight="1" x14ac:dyDescent="0.25">
      <c r="R1936" s="158"/>
      <c r="S1936" s="158"/>
      <c r="T1936" s="158"/>
      <c r="U1936" s="158"/>
      <c r="V1936" s="158"/>
      <c r="W1936" s="158"/>
      <c r="X1936" s="158"/>
      <c r="Y1936" s="158"/>
      <c r="Z1936" s="158"/>
      <c r="AA1936" s="159"/>
      <c r="AB1936" s="242"/>
      <c r="AC1936" s="49"/>
      <c r="AD1936" s="49"/>
    </row>
    <row r="1937" spans="18:30" ht="45" customHeight="1" x14ac:dyDescent="0.25">
      <c r="R1937" s="158"/>
      <c r="S1937" s="158"/>
      <c r="T1937" s="158"/>
      <c r="U1937" s="158"/>
      <c r="V1937" s="158"/>
      <c r="W1937" s="158"/>
      <c r="X1937" s="158"/>
      <c r="Y1937" s="158"/>
      <c r="Z1937" s="158"/>
      <c r="AA1937" s="159"/>
      <c r="AB1937" s="242"/>
      <c r="AC1937" s="49"/>
      <c r="AD1937" s="49"/>
    </row>
    <row r="1938" spans="18:30" ht="45" customHeight="1" x14ac:dyDescent="0.25">
      <c r="R1938" s="158"/>
      <c r="S1938" s="158"/>
      <c r="T1938" s="158"/>
      <c r="U1938" s="158"/>
      <c r="V1938" s="158"/>
      <c r="W1938" s="158"/>
      <c r="X1938" s="158"/>
      <c r="Y1938" s="158"/>
      <c r="Z1938" s="158"/>
      <c r="AA1938" s="159"/>
      <c r="AB1938" s="242"/>
      <c r="AC1938" s="49"/>
      <c r="AD1938" s="49"/>
    </row>
    <row r="1939" spans="18:30" ht="45" customHeight="1" x14ac:dyDescent="0.25">
      <c r="R1939" s="158"/>
      <c r="S1939" s="158"/>
      <c r="T1939" s="158"/>
      <c r="U1939" s="158"/>
      <c r="V1939" s="158"/>
      <c r="W1939" s="158"/>
      <c r="X1939" s="158"/>
      <c r="Y1939" s="158"/>
      <c r="Z1939" s="158"/>
      <c r="AA1939" s="159"/>
      <c r="AB1939" s="242"/>
      <c r="AC1939" s="49"/>
      <c r="AD1939" s="49"/>
    </row>
    <row r="1940" spans="18:30" ht="45" customHeight="1" x14ac:dyDescent="0.25">
      <c r="R1940" s="158"/>
      <c r="S1940" s="158"/>
      <c r="T1940" s="158"/>
      <c r="U1940" s="158"/>
      <c r="V1940" s="158"/>
      <c r="W1940" s="158"/>
      <c r="X1940" s="158"/>
      <c r="Y1940" s="158"/>
      <c r="Z1940" s="158"/>
      <c r="AA1940" s="159"/>
      <c r="AB1940" s="242"/>
      <c r="AC1940" s="49"/>
      <c r="AD1940" s="49"/>
    </row>
    <row r="1941" spans="18:30" ht="45" customHeight="1" x14ac:dyDescent="0.25">
      <c r="R1941" s="158"/>
      <c r="S1941" s="158"/>
      <c r="T1941" s="158"/>
      <c r="U1941" s="158"/>
      <c r="V1941" s="158"/>
      <c r="W1941" s="158"/>
      <c r="X1941" s="158"/>
      <c r="Y1941" s="158"/>
      <c r="Z1941" s="158"/>
      <c r="AA1941" s="159"/>
      <c r="AB1941" s="242"/>
      <c r="AC1941" s="49"/>
      <c r="AD1941" s="49"/>
    </row>
    <row r="1942" spans="18:30" ht="45" customHeight="1" x14ac:dyDescent="0.25">
      <c r="R1942" s="158"/>
      <c r="S1942" s="158"/>
      <c r="T1942" s="158"/>
      <c r="U1942" s="158"/>
      <c r="V1942" s="158"/>
      <c r="W1942" s="158"/>
      <c r="X1942" s="158"/>
      <c r="Y1942" s="158"/>
      <c r="Z1942" s="158"/>
      <c r="AA1942" s="159"/>
      <c r="AB1942" s="242"/>
      <c r="AC1942" s="49"/>
      <c r="AD1942" s="49"/>
    </row>
    <row r="1943" spans="18:30" ht="45" customHeight="1" x14ac:dyDescent="0.25">
      <c r="R1943" s="158"/>
      <c r="S1943" s="158"/>
      <c r="T1943" s="158"/>
      <c r="U1943" s="158"/>
      <c r="V1943" s="158"/>
      <c r="W1943" s="158"/>
      <c r="X1943" s="158"/>
      <c r="Y1943" s="158"/>
      <c r="Z1943" s="158"/>
      <c r="AA1943" s="159"/>
      <c r="AB1943" s="242"/>
      <c r="AC1943" s="49"/>
      <c r="AD1943" s="49"/>
    </row>
    <row r="1944" spans="18:30" ht="45" customHeight="1" x14ac:dyDescent="0.25">
      <c r="R1944" s="158"/>
      <c r="S1944" s="158"/>
      <c r="T1944" s="158"/>
      <c r="U1944" s="158"/>
      <c r="V1944" s="158"/>
      <c r="W1944" s="158"/>
      <c r="X1944" s="158"/>
      <c r="Y1944" s="158"/>
      <c r="Z1944" s="158"/>
      <c r="AA1944" s="159"/>
      <c r="AB1944" s="242"/>
      <c r="AC1944" s="49"/>
      <c r="AD1944" s="49"/>
    </row>
    <row r="1945" spans="18:30" ht="45" customHeight="1" x14ac:dyDescent="0.25">
      <c r="R1945" s="158"/>
      <c r="S1945" s="158"/>
      <c r="T1945" s="158"/>
      <c r="U1945" s="158"/>
      <c r="V1945" s="158"/>
      <c r="W1945" s="158"/>
      <c r="X1945" s="158"/>
      <c r="Y1945" s="158"/>
      <c r="Z1945" s="158"/>
      <c r="AA1945" s="159"/>
      <c r="AB1945" s="242"/>
      <c r="AC1945" s="49"/>
      <c r="AD1945" s="49"/>
    </row>
    <row r="1946" spans="18:30" ht="45" customHeight="1" x14ac:dyDescent="0.25">
      <c r="R1946" s="158"/>
      <c r="S1946" s="158"/>
      <c r="T1946" s="158"/>
      <c r="U1946" s="158"/>
      <c r="V1946" s="158"/>
      <c r="W1946" s="158"/>
      <c r="X1946" s="158"/>
      <c r="Y1946" s="158"/>
      <c r="Z1946" s="158"/>
      <c r="AA1946" s="159"/>
      <c r="AB1946" s="242"/>
      <c r="AC1946" s="49"/>
      <c r="AD1946" s="49"/>
    </row>
    <row r="1947" spans="18:30" ht="45" customHeight="1" x14ac:dyDescent="0.25">
      <c r="R1947" s="158"/>
      <c r="S1947" s="158"/>
      <c r="T1947" s="158"/>
      <c r="U1947" s="158"/>
      <c r="V1947" s="158"/>
      <c r="W1947" s="158"/>
      <c r="X1947" s="158"/>
      <c r="Y1947" s="158"/>
      <c r="Z1947" s="158"/>
      <c r="AA1947" s="159"/>
      <c r="AB1947" s="242"/>
      <c r="AC1947" s="49"/>
      <c r="AD1947" s="49"/>
    </row>
    <row r="1948" spans="18:30" ht="45" customHeight="1" x14ac:dyDescent="0.25">
      <c r="R1948" s="158"/>
      <c r="S1948" s="158"/>
      <c r="T1948" s="158"/>
      <c r="U1948" s="158"/>
      <c r="V1948" s="158"/>
      <c r="W1948" s="158"/>
      <c r="X1948" s="158"/>
      <c r="Y1948" s="158"/>
      <c r="Z1948" s="158"/>
      <c r="AA1948" s="159"/>
      <c r="AB1948" s="242"/>
      <c r="AC1948" s="49"/>
      <c r="AD1948" s="49"/>
    </row>
    <row r="1949" spans="18:30" ht="45" customHeight="1" x14ac:dyDescent="0.25">
      <c r="R1949" s="158"/>
      <c r="S1949" s="158"/>
      <c r="T1949" s="158"/>
      <c r="U1949" s="158"/>
      <c r="V1949" s="158"/>
      <c r="W1949" s="158"/>
      <c r="X1949" s="158"/>
      <c r="Y1949" s="158"/>
      <c r="Z1949" s="158"/>
      <c r="AA1949" s="159"/>
      <c r="AB1949" s="242"/>
      <c r="AC1949" s="49"/>
      <c r="AD1949" s="49"/>
    </row>
    <row r="1950" spans="18:30" ht="45" customHeight="1" x14ac:dyDescent="0.25">
      <c r="R1950" s="158"/>
      <c r="S1950" s="158"/>
      <c r="T1950" s="158"/>
      <c r="U1950" s="158"/>
      <c r="V1950" s="158"/>
      <c r="W1950" s="158"/>
      <c r="X1950" s="158"/>
      <c r="Y1950" s="158"/>
      <c r="Z1950" s="158"/>
      <c r="AA1950" s="159"/>
      <c r="AB1950" s="242"/>
      <c r="AC1950" s="49"/>
      <c r="AD1950" s="49"/>
    </row>
    <row r="1951" spans="18:30" ht="45" customHeight="1" x14ac:dyDescent="0.25">
      <c r="R1951" s="158"/>
      <c r="S1951" s="158"/>
      <c r="T1951" s="158"/>
      <c r="U1951" s="158"/>
      <c r="V1951" s="158"/>
      <c r="W1951" s="158"/>
      <c r="X1951" s="158"/>
      <c r="Y1951" s="158"/>
      <c r="Z1951" s="158"/>
      <c r="AA1951" s="159"/>
      <c r="AB1951" s="242"/>
      <c r="AC1951" s="49"/>
      <c r="AD1951" s="49"/>
    </row>
    <row r="1952" spans="18:30" ht="45" customHeight="1" x14ac:dyDescent="0.25">
      <c r="R1952" s="158"/>
      <c r="S1952" s="158"/>
      <c r="T1952" s="158"/>
      <c r="U1952" s="158"/>
      <c r="V1952" s="158"/>
      <c r="W1952" s="158"/>
      <c r="X1952" s="158"/>
      <c r="Y1952" s="158"/>
      <c r="Z1952" s="158"/>
      <c r="AA1952" s="159"/>
      <c r="AB1952" s="242"/>
      <c r="AC1952" s="49"/>
      <c r="AD1952" s="49"/>
    </row>
    <row r="1953" spans="18:30" ht="45" customHeight="1" x14ac:dyDescent="0.25">
      <c r="R1953" s="158"/>
      <c r="S1953" s="158"/>
      <c r="T1953" s="158"/>
      <c r="U1953" s="158"/>
      <c r="V1953" s="158"/>
      <c r="W1953" s="158"/>
      <c r="X1953" s="158"/>
      <c r="Y1953" s="158"/>
      <c r="Z1953" s="158"/>
      <c r="AA1953" s="159"/>
      <c r="AB1953" s="242"/>
      <c r="AC1953" s="49"/>
      <c r="AD1953" s="49"/>
    </row>
    <row r="1954" spans="18:30" ht="45" customHeight="1" x14ac:dyDescent="0.25">
      <c r="R1954" s="158"/>
      <c r="S1954" s="158"/>
      <c r="T1954" s="158"/>
      <c r="U1954" s="158"/>
      <c r="V1954" s="158"/>
      <c r="W1954" s="158"/>
      <c r="X1954" s="158"/>
      <c r="Y1954" s="158"/>
      <c r="Z1954" s="158"/>
      <c r="AA1954" s="159"/>
      <c r="AB1954" s="242"/>
      <c r="AC1954" s="49"/>
      <c r="AD1954" s="49"/>
    </row>
    <row r="1955" spans="18:30" ht="45" customHeight="1" x14ac:dyDescent="0.25">
      <c r="R1955" s="158"/>
      <c r="S1955" s="158"/>
      <c r="T1955" s="158"/>
      <c r="U1955" s="158"/>
      <c r="V1955" s="158"/>
      <c r="W1955" s="158"/>
      <c r="X1955" s="158"/>
      <c r="Y1955" s="158"/>
      <c r="Z1955" s="158"/>
      <c r="AA1955" s="159"/>
      <c r="AB1955" s="242"/>
      <c r="AC1955" s="49"/>
      <c r="AD1955" s="49"/>
    </row>
    <row r="1956" spans="18:30" ht="45" customHeight="1" x14ac:dyDescent="0.25">
      <c r="R1956" s="158"/>
      <c r="S1956" s="158"/>
      <c r="T1956" s="158"/>
      <c r="U1956" s="158"/>
      <c r="V1956" s="158"/>
      <c r="W1956" s="158"/>
      <c r="X1956" s="158"/>
      <c r="Y1956" s="158"/>
      <c r="Z1956" s="158"/>
      <c r="AA1956" s="159"/>
      <c r="AB1956" s="242"/>
      <c r="AC1956" s="49"/>
      <c r="AD1956" s="49"/>
    </row>
    <row r="1957" spans="18:30" ht="45" customHeight="1" x14ac:dyDescent="0.25">
      <c r="R1957" s="158"/>
      <c r="S1957" s="158"/>
      <c r="T1957" s="158"/>
      <c r="U1957" s="158"/>
      <c r="V1957" s="158"/>
      <c r="W1957" s="158"/>
      <c r="X1957" s="158"/>
      <c r="Y1957" s="158"/>
      <c r="Z1957" s="158"/>
      <c r="AA1957" s="159"/>
      <c r="AB1957" s="242"/>
      <c r="AC1957" s="49"/>
      <c r="AD1957" s="49"/>
    </row>
    <row r="1958" spans="18:30" ht="45" customHeight="1" x14ac:dyDescent="0.25">
      <c r="R1958" s="158"/>
      <c r="S1958" s="158"/>
      <c r="T1958" s="158"/>
      <c r="U1958" s="158"/>
      <c r="V1958" s="158"/>
      <c r="W1958" s="158"/>
      <c r="X1958" s="158"/>
      <c r="Y1958" s="158"/>
      <c r="Z1958" s="158"/>
      <c r="AA1958" s="159"/>
      <c r="AB1958" s="242"/>
      <c r="AC1958" s="49"/>
      <c r="AD1958" s="49"/>
    </row>
    <row r="1959" spans="18:30" ht="45" customHeight="1" x14ac:dyDescent="0.25">
      <c r="R1959" s="158"/>
      <c r="S1959" s="158"/>
      <c r="T1959" s="158"/>
      <c r="U1959" s="158"/>
      <c r="V1959" s="158"/>
      <c r="W1959" s="158"/>
      <c r="X1959" s="158"/>
      <c r="Y1959" s="158"/>
      <c r="Z1959" s="158"/>
      <c r="AA1959" s="159"/>
      <c r="AB1959" s="242"/>
      <c r="AC1959" s="49"/>
      <c r="AD1959" s="49"/>
    </row>
    <row r="1960" spans="18:30" ht="45" customHeight="1" x14ac:dyDescent="0.25">
      <c r="R1960" s="158"/>
      <c r="S1960" s="158"/>
      <c r="T1960" s="158"/>
      <c r="U1960" s="158"/>
      <c r="V1960" s="158"/>
      <c r="W1960" s="158"/>
      <c r="X1960" s="158"/>
      <c r="Y1960" s="158"/>
      <c r="Z1960" s="158"/>
      <c r="AA1960" s="159"/>
      <c r="AB1960" s="242"/>
      <c r="AC1960" s="49"/>
      <c r="AD1960" s="49"/>
    </row>
    <row r="1961" spans="18:30" ht="45" customHeight="1" x14ac:dyDescent="0.25">
      <c r="R1961" s="158"/>
      <c r="S1961" s="158"/>
      <c r="T1961" s="158"/>
      <c r="U1961" s="158"/>
      <c r="V1961" s="158"/>
      <c r="W1961" s="158"/>
      <c r="X1961" s="158"/>
      <c r="Y1961" s="158"/>
      <c r="Z1961" s="158"/>
      <c r="AA1961" s="159"/>
      <c r="AB1961" s="242"/>
      <c r="AC1961" s="49"/>
      <c r="AD1961" s="49"/>
    </row>
    <row r="1962" spans="18:30" ht="45" customHeight="1" x14ac:dyDescent="0.25">
      <c r="R1962" s="158"/>
      <c r="S1962" s="158"/>
      <c r="T1962" s="158"/>
      <c r="U1962" s="158"/>
      <c r="V1962" s="158"/>
      <c r="W1962" s="158"/>
      <c r="X1962" s="158"/>
      <c r="Y1962" s="158"/>
      <c r="Z1962" s="158"/>
      <c r="AA1962" s="159"/>
      <c r="AB1962" s="242"/>
      <c r="AC1962" s="49"/>
      <c r="AD1962" s="49"/>
    </row>
    <row r="1963" spans="18:30" ht="45" customHeight="1" x14ac:dyDescent="0.25">
      <c r="R1963" s="158"/>
      <c r="S1963" s="158"/>
      <c r="T1963" s="158"/>
      <c r="U1963" s="158"/>
      <c r="V1963" s="158"/>
      <c r="W1963" s="158"/>
      <c r="X1963" s="158"/>
      <c r="Y1963" s="158"/>
      <c r="Z1963" s="158"/>
      <c r="AA1963" s="159"/>
      <c r="AB1963" s="242"/>
      <c r="AC1963" s="49"/>
      <c r="AD1963" s="49"/>
    </row>
    <row r="1964" spans="18:30" ht="45" customHeight="1" x14ac:dyDescent="0.25">
      <c r="R1964" s="158"/>
      <c r="S1964" s="158"/>
      <c r="T1964" s="158"/>
      <c r="U1964" s="158"/>
      <c r="V1964" s="158"/>
      <c r="W1964" s="158"/>
      <c r="X1964" s="158"/>
      <c r="Y1964" s="158"/>
      <c r="Z1964" s="158"/>
      <c r="AA1964" s="159"/>
      <c r="AB1964" s="242"/>
      <c r="AC1964" s="49"/>
      <c r="AD1964" s="49"/>
    </row>
    <row r="1965" spans="18:30" ht="45" customHeight="1" x14ac:dyDescent="0.25">
      <c r="R1965" s="158"/>
      <c r="S1965" s="158"/>
      <c r="T1965" s="158"/>
      <c r="U1965" s="158"/>
      <c r="V1965" s="158"/>
      <c r="W1965" s="158"/>
      <c r="X1965" s="158"/>
      <c r="Y1965" s="158"/>
      <c r="Z1965" s="158"/>
      <c r="AA1965" s="159"/>
      <c r="AB1965" s="242"/>
      <c r="AC1965" s="49"/>
      <c r="AD1965" s="49"/>
    </row>
    <row r="1966" spans="18:30" ht="45" customHeight="1" x14ac:dyDescent="0.25">
      <c r="R1966" s="158"/>
      <c r="S1966" s="158"/>
      <c r="T1966" s="158"/>
      <c r="U1966" s="158"/>
      <c r="V1966" s="158"/>
      <c r="W1966" s="158"/>
      <c r="X1966" s="158"/>
      <c r="Y1966" s="158"/>
      <c r="Z1966" s="158"/>
      <c r="AA1966" s="159"/>
      <c r="AB1966" s="242"/>
      <c r="AC1966" s="49"/>
      <c r="AD1966" s="49"/>
    </row>
    <row r="1967" spans="18:30" ht="45" customHeight="1" x14ac:dyDescent="0.25">
      <c r="R1967" s="158"/>
      <c r="S1967" s="158"/>
      <c r="T1967" s="158"/>
      <c r="U1967" s="158"/>
      <c r="V1967" s="158"/>
      <c r="W1967" s="158"/>
      <c r="X1967" s="158"/>
      <c r="Y1967" s="158"/>
      <c r="Z1967" s="158"/>
      <c r="AA1967" s="159"/>
      <c r="AB1967" s="242"/>
      <c r="AC1967" s="49"/>
      <c r="AD1967" s="49"/>
    </row>
    <row r="1968" spans="18:30" ht="45" customHeight="1" x14ac:dyDescent="0.25">
      <c r="R1968" s="158"/>
      <c r="S1968" s="158"/>
      <c r="T1968" s="158"/>
      <c r="U1968" s="158"/>
      <c r="V1968" s="158"/>
      <c r="W1968" s="158"/>
      <c r="X1968" s="158"/>
      <c r="Y1968" s="158"/>
      <c r="Z1968" s="158"/>
      <c r="AA1968" s="159"/>
      <c r="AB1968" s="242"/>
      <c r="AC1968" s="49"/>
      <c r="AD1968" s="49"/>
    </row>
    <row r="1969" spans="18:30" ht="45" customHeight="1" x14ac:dyDescent="0.25">
      <c r="R1969" s="158"/>
      <c r="S1969" s="158"/>
      <c r="T1969" s="158"/>
      <c r="U1969" s="158"/>
      <c r="V1969" s="158"/>
      <c r="W1969" s="158"/>
      <c r="X1969" s="158"/>
      <c r="Y1969" s="158"/>
      <c r="Z1969" s="158"/>
      <c r="AA1969" s="159"/>
      <c r="AB1969" s="242"/>
      <c r="AC1969" s="49"/>
      <c r="AD1969" s="49"/>
    </row>
    <row r="1970" spans="18:30" ht="45" customHeight="1" x14ac:dyDescent="0.25">
      <c r="R1970" s="158"/>
      <c r="S1970" s="158"/>
      <c r="T1970" s="158"/>
      <c r="U1970" s="158"/>
      <c r="V1970" s="158"/>
      <c r="W1970" s="158"/>
      <c r="X1970" s="158"/>
      <c r="Y1970" s="158"/>
      <c r="Z1970" s="158"/>
      <c r="AA1970" s="159"/>
      <c r="AB1970" s="242"/>
      <c r="AC1970" s="49"/>
      <c r="AD1970" s="49"/>
    </row>
    <row r="1971" spans="18:30" ht="45" customHeight="1" x14ac:dyDescent="0.25">
      <c r="R1971" s="158"/>
      <c r="S1971" s="158"/>
      <c r="T1971" s="158"/>
      <c r="U1971" s="158"/>
      <c r="V1971" s="158"/>
      <c r="W1971" s="158"/>
      <c r="X1971" s="158"/>
      <c r="Y1971" s="158"/>
      <c r="Z1971" s="158"/>
      <c r="AA1971" s="159"/>
      <c r="AB1971" s="242"/>
      <c r="AC1971" s="49"/>
      <c r="AD1971" s="49"/>
    </row>
    <row r="1972" spans="18:30" ht="45" customHeight="1" x14ac:dyDescent="0.25">
      <c r="R1972" s="158"/>
      <c r="S1972" s="158"/>
      <c r="T1972" s="158"/>
      <c r="U1972" s="158"/>
      <c r="V1972" s="158"/>
      <c r="W1972" s="158"/>
      <c r="X1972" s="158"/>
      <c r="Y1972" s="158"/>
      <c r="Z1972" s="158"/>
      <c r="AA1972" s="159"/>
      <c r="AB1972" s="242"/>
      <c r="AC1972" s="49"/>
      <c r="AD1972" s="49"/>
    </row>
    <row r="1973" spans="18:30" ht="45" customHeight="1" x14ac:dyDescent="0.25">
      <c r="R1973" s="158"/>
      <c r="S1973" s="158"/>
      <c r="T1973" s="158"/>
      <c r="U1973" s="158"/>
      <c r="V1973" s="158"/>
      <c r="W1973" s="158"/>
      <c r="X1973" s="158"/>
      <c r="Y1973" s="158"/>
      <c r="Z1973" s="158"/>
      <c r="AA1973" s="159"/>
      <c r="AB1973" s="242"/>
      <c r="AC1973" s="49"/>
      <c r="AD1973" s="49"/>
    </row>
    <row r="1974" spans="18:30" ht="45" customHeight="1" x14ac:dyDescent="0.25">
      <c r="R1974" s="158"/>
      <c r="S1974" s="158"/>
      <c r="T1974" s="158"/>
      <c r="U1974" s="158"/>
      <c r="V1974" s="158"/>
      <c r="W1974" s="158"/>
      <c r="X1974" s="158"/>
      <c r="Y1974" s="158"/>
      <c r="Z1974" s="158"/>
      <c r="AA1974" s="159"/>
      <c r="AB1974" s="242"/>
      <c r="AC1974" s="49"/>
      <c r="AD1974" s="49"/>
    </row>
    <row r="1975" spans="18:30" ht="45" customHeight="1" x14ac:dyDescent="0.25">
      <c r="R1975" s="158"/>
      <c r="S1975" s="158"/>
      <c r="T1975" s="158"/>
      <c r="U1975" s="158"/>
      <c r="V1975" s="158"/>
      <c r="W1975" s="158"/>
      <c r="X1975" s="158"/>
      <c r="Y1975" s="158"/>
      <c r="Z1975" s="158"/>
      <c r="AA1975" s="159"/>
      <c r="AB1975" s="242"/>
      <c r="AC1975" s="49"/>
      <c r="AD1975" s="49"/>
    </row>
    <row r="1976" spans="18:30" ht="45" customHeight="1" x14ac:dyDescent="0.25">
      <c r="R1976" s="158"/>
      <c r="S1976" s="158"/>
      <c r="T1976" s="158"/>
      <c r="U1976" s="158"/>
      <c r="V1976" s="158"/>
      <c r="W1976" s="158"/>
      <c r="X1976" s="158"/>
      <c r="Y1976" s="158"/>
      <c r="Z1976" s="158"/>
      <c r="AA1976" s="159"/>
      <c r="AB1976" s="242"/>
      <c r="AC1976" s="49"/>
      <c r="AD1976" s="49"/>
    </row>
    <row r="1977" spans="18:30" ht="45" customHeight="1" x14ac:dyDescent="0.25">
      <c r="R1977" s="158"/>
      <c r="S1977" s="158"/>
      <c r="T1977" s="158"/>
      <c r="U1977" s="158"/>
      <c r="V1977" s="158"/>
      <c r="W1977" s="158"/>
      <c r="X1977" s="158"/>
      <c r="Y1977" s="158"/>
      <c r="Z1977" s="158"/>
      <c r="AA1977" s="159"/>
      <c r="AB1977" s="242"/>
      <c r="AC1977" s="49"/>
      <c r="AD1977" s="49"/>
    </row>
    <row r="1978" spans="18:30" ht="45" customHeight="1" x14ac:dyDescent="0.25">
      <c r="R1978" s="158"/>
      <c r="S1978" s="158"/>
      <c r="T1978" s="158"/>
      <c r="U1978" s="158"/>
      <c r="V1978" s="158"/>
      <c r="W1978" s="158"/>
      <c r="X1978" s="158"/>
      <c r="Y1978" s="158"/>
      <c r="Z1978" s="158"/>
      <c r="AA1978" s="159"/>
      <c r="AB1978" s="242"/>
      <c r="AC1978" s="49"/>
      <c r="AD1978" s="49"/>
    </row>
    <row r="1979" spans="18:30" ht="45" customHeight="1" x14ac:dyDescent="0.25">
      <c r="R1979" s="158"/>
      <c r="S1979" s="158"/>
      <c r="T1979" s="158"/>
      <c r="U1979" s="158"/>
      <c r="V1979" s="158"/>
      <c r="W1979" s="158"/>
      <c r="X1979" s="158"/>
      <c r="Y1979" s="158"/>
      <c r="Z1979" s="158"/>
      <c r="AA1979" s="159"/>
      <c r="AB1979" s="242"/>
      <c r="AC1979" s="49"/>
      <c r="AD1979" s="49"/>
    </row>
    <row r="1980" spans="18:30" ht="45" customHeight="1" x14ac:dyDescent="0.25">
      <c r="R1980" s="158"/>
      <c r="S1980" s="158"/>
      <c r="T1980" s="158"/>
      <c r="U1980" s="158"/>
      <c r="V1980" s="158"/>
      <c r="W1980" s="158"/>
      <c r="X1980" s="158"/>
      <c r="Y1980" s="158"/>
      <c r="Z1980" s="158"/>
      <c r="AA1980" s="159"/>
      <c r="AB1980" s="242"/>
      <c r="AC1980" s="49"/>
      <c r="AD1980" s="49"/>
    </row>
    <row r="1981" spans="18:30" ht="45" customHeight="1" x14ac:dyDescent="0.25">
      <c r="R1981" s="158"/>
      <c r="S1981" s="158"/>
      <c r="T1981" s="158"/>
      <c r="U1981" s="158"/>
      <c r="V1981" s="158"/>
      <c r="W1981" s="158"/>
      <c r="X1981" s="158"/>
      <c r="Y1981" s="158"/>
      <c r="Z1981" s="158"/>
      <c r="AA1981" s="159"/>
      <c r="AB1981" s="242"/>
      <c r="AC1981" s="49"/>
      <c r="AD1981" s="49"/>
    </row>
    <row r="1982" spans="18:30" ht="45" customHeight="1" x14ac:dyDescent="0.25">
      <c r="R1982" s="158"/>
      <c r="S1982" s="158"/>
      <c r="T1982" s="158"/>
      <c r="U1982" s="158"/>
      <c r="V1982" s="158"/>
      <c r="W1982" s="158"/>
      <c r="X1982" s="158"/>
      <c r="Y1982" s="158"/>
      <c r="Z1982" s="158"/>
      <c r="AA1982" s="159"/>
      <c r="AB1982" s="242"/>
      <c r="AC1982" s="49"/>
      <c r="AD1982" s="49"/>
    </row>
    <row r="1983" spans="18:30" ht="45" customHeight="1" x14ac:dyDescent="0.25">
      <c r="R1983" s="158"/>
      <c r="S1983" s="158"/>
      <c r="T1983" s="158"/>
      <c r="U1983" s="158"/>
      <c r="V1983" s="158"/>
      <c r="W1983" s="158"/>
      <c r="X1983" s="158"/>
      <c r="Y1983" s="158"/>
      <c r="Z1983" s="158"/>
      <c r="AA1983" s="159"/>
      <c r="AB1983" s="242"/>
      <c r="AC1983" s="49"/>
      <c r="AD1983" s="49"/>
    </row>
    <row r="1984" spans="18:30" ht="45" customHeight="1" x14ac:dyDescent="0.25">
      <c r="R1984" s="158"/>
      <c r="S1984" s="158"/>
      <c r="T1984" s="158"/>
      <c r="U1984" s="158"/>
      <c r="V1984" s="158"/>
      <c r="W1984" s="158"/>
      <c r="X1984" s="158"/>
      <c r="Y1984" s="158"/>
      <c r="Z1984" s="158"/>
      <c r="AA1984" s="159"/>
      <c r="AB1984" s="242"/>
      <c r="AC1984" s="49"/>
      <c r="AD1984" s="49"/>
    </row>
    <row r="1985" spans="18:30" ht="45" customHeight="1" x14ac:dyDescent="0.25">
      <c r="R1985" s="158"/>
      <c r="S1985" s="158"/>
      <c r="T1985" s="158"/>
      <c r="U1985" s="158"/>
      <c r="V1985" s="158"/>
      <c r="W1985" s="158"/>
      <c r="X1985" s="158"/>
      <c r="Y1985" s="158"/>
      <c r="Z1985" s="158"/>
      <c r="AA1985" s="159"/>
      <c r="AB1985" s="242"/>
      <c r="AC1985" s="49"/>
      <c r="AD1985" s="49"/>
    </row>
    <row r="1986" spans="18:30" ht="45" customHeight="1" x14ac:dyDescent="0.25">
      <c r="R1986" s="158"/>
      <c r="S1986" s="158"/>
      <c r="T1986" s="158"/>
      <c r="U1986" s="158"/>
      <c r="V1986" s="158"/>
      <c r="W1986" s="158"/>
      <c r="X1986" s="158"/>
      <c r="Y1986" s="158"/>
      <c r="Z1986" s="158"/>
      <c r="AA1986" s="159"/>
      <c r="AB1986" s="242"/>
      <c r="AC1986" s="49"/>
      <c r="AD1986" s="49"/>
    </row>
    <row r="1987" spans="18:30" ht="45" customHeight="1" x14ac:dyDescent="0.25">
      <c r="R1987" s="158"/>
      <c r="S1987" s="158"/>
      <c r="T1987" s="158"/>
      <c r="U1987" s="158"/>
      <c r="V1987" s="158"/>
      <c r="W1987" s="158"/>
      <c r="X1987" s="158"/>
      <c r="Y1987" s="158"/>
      <c r="Z1987" s="158"/>
      <c r="AA1987" s="159"/>
      <c r="AB1987" s="242"/>
      <c r="AC1987" s="49"/>
      <c r="AD1987" s="49"/>
    </row>
    <row r="1988" spans="18:30" ht="45" customHeight="1" x14ac:dyDescent="0.25">
      <c r="R1988" s="158"/>
      <c r="S1988" s="158"/>
      <c r="T1988" s="158"/>
      <c r="U1988" s="158"/>
      <c r="V1988" s="158"/>
      <c r="W1988" s="158"/>
      <c r="X1988" s="158"/>
      <c r="Y1988" s="158"/>
      <c r="Z1988" s="158"/>
      <c r="AA1988" s="159"/>
      <c r="AB1988" s="242"/>
      <c r="AC1988" s="49"/>
      <c r="AD1988" s="49"/>
    </row>
    <row r="1989" spans="18:30" ht="45" customHeight="1" x14ac:dyDescent="0.25">
      <c r="R1989" s="158"/>
      <c r="S1989" s="158"/>
      <c r="T1989" s="158"/>
      <c r="U1989" s="158"/>
      <c r="V1989" s="158"/>
      <c r="W1989" s="158"/>
      <c r="X1989" s="158"/>
      <c r="Y1989" s="158"/>
      <c r="Z1989" s="158"/>
      <c r="AA1989" s="159"/>
      <c r="AB1989" s="242"/>
      <c r="AC1989" s="49"/>
      <c r="AD1989" s="49"/>
    </row>
    <row r="1990" spans="18:30" ht="45" customHeight="1" x14ac:dyDescent="0.25">
      <c r="R1990" s="158"/>
      <c r="S1990" s="158"/>
      <c r="T1990" s="158"/>
      <c r="U1990" s="158"/>
      <c r="V1990" s="158"/>
      <c r="W1990" s="158"/>
      <c r="X1990" s="158"/>
      <c r="Y1990" s="158"/>
      <c r="Z1990" s="158"/>
      <c r="AA1990" s="159"/>
      <c r="AB1990" s="242"/>
      <c r="AC1990" s="49"/>
      <c r="AD1990" s="49"/>
    </row>
    <row r="1991" spans="18:30" ht="45" customHeight="1" x14ac:dyDescent="0.25">
      <c r="R1991" s="158"/>
      <c r="S1991" s="158"/>
      <c r="T1991" s="158"/>
      <c r="U1991" s="158"/>
      <c r="V1991" s="158"/>
      <c r="W1991" s="158"/>
      <c r="X1991" s="158"/>
      <c r="Y1991" s="158"/>
      <c r="Z1991" s="158"/>
      <c r="AA1991" s="159"/>
      <c r="AB1991" s="242"/>
      <c r="AC1991" s="49"/>
      <c r="AD1991" s="49"/>
    </row>
    <row r="1992" spans="18:30" ht="45" customHeight="1" x14ac:dyDescent="0.25">
      <c r="R1992" s="158"/>
      <c r="S1992" s="158"/>
      <c r="T1992" s="158"/>
      <c r="U1992" s="158"/>
      <c r="V1992" s="158"/>
      <c r="W1992" s="158"/>
      <c r="X1992" s="158"/>
      <c r="Y1992" s="158"/>
      <c r="Z1992" s="158"/>
      <c r="AA1992" s="159"/>
      <c r="AB1992" s="242"/>
      <c r="AC1992" s="49"/>
      <c r="AD1992" s="49"/>
    </row>
    <row r="1993" spans="18:30" ht="45" customHeight="1" x14ac:dyDescent="0.25">
      <c r="R1993" s="158"/>
      <c r="S1993" s="158"/>
      <c r="T1993" s="158"/>
      <c r="U1993" s="158"/>
      <c r="V1993" s="158"/>
      <c r="W1993" s="158"/>
      <c r="X1993" s="158"/>
      <c r="Y1993" s="158"/>
      <c r="Z1993" s="158"/>
      <c r="AA1993" s="159"/>
      <c r="AB1993" s="242"/>
      <c r="AC1993" s="49"/>
      <c r="AD1993" s="49"/>
    </row>
    <row r="1994" spans="18:30" ht="45" customHeight="1" x14ac:dyDescent="0.25">
      <c r="R1994" s="158"/>
      <c r="S1994" s="158"/>
      <c r="T1994" s="158"/>
      <c r="U1994" s="158"/>
      <c r="V1994" s="158"/>
      <c r="W1994" s="158"/>
      <c r="X1994" s="158"/>
      <c r="Y1994" s="158"/>
      <c r="Z1994" s="158"/>
      <c r="AA1994" s="159"/>
      <c r="AB1994" s="242"/>
      <c r="AC1994" s="49"/>
      <c r="AD1994" s="49"/>
    </row>
    <row r="1995" spans="18:30" ht="45" customHeight="1" x14ac:dyDescent="0.25">
      <c r="R1995" s="158"/>
      <c r="S1995" s="158"/>
      <c r="T1995" s="158"/>
      <c r="U1995" s="158"/>
      <c r="V1995" s="158"/>
      <c r="W1995" s="158"/>
      <c r="X1995" s="158"/>
      <c r="Y1995" s="158"/>
      <c r="Z1995" s="158"/>
      <c r="AA1995" s="159"/>
      <c r="AB1995" s="242"/>
      <c r="AC1995" s="49"/>
      <c r="AD1995" s="49"/>
    </row>
    <row r="1996" spans="18:30" ht="45" customHeight="1" x14ac:dyDescent="0.25">
      <c r="R1996" s="158"/>
      <c r="S1996" s="158"/>
      <c r="T1996" s="158"/>
      <c r="U1996" s="158"/>
      <c r="V1996" s="158"/>
      <c r="W1996" s="158"/>
      <c r="X1996" s="158"/>
      <c r="Y1996" s="158"/>
      <c r="Z1996" s="158"/>
      <c r="AA1996" s="159"/>
      <c r="AB1996" s="242"/>
      <c r="AC1996" s="49"/>
      <c r="AD1996" s="49"/>
    </row>
    <row r="1997" spans="18:30" ht="45" customHeight="1" x14ac:dyDescent="0.25">
      <c r="R1997" s="158"/>
      <c r="S1997" s="158"/>
      <c r="T1997" s="158"/>
      <c r="U1997" s="158"/>
      <c r="V1997" s="158"/>
      <c r="W1997" s="158"/>
      <c r="X1997" s="158"/>
      <c r="Y1997" s="158"/>
      <c r="Z1997" s="158"/>
      <c r="AA1997" s="159"/>
      <c r="AB1997" s="242"/>
      <c r="AC1997" s="49"/>
      <c r="AD1997" s="49"/>
    </row>
    <row r="1998" spans="18:30" ht="45" customHeight="1" x14ac:dyDescent="0.25">
      <c r="R1998" s="158"/>
      <c r="S1998" s="158"/>
      <c r="T1998" s="158"/>
      <c r="U1998" s="158"/>
      <c r="V1998" s="158"/>
      <c r="W1998" s="158"/>
      <c r="X1998" s="158"/>
      <c r="Y1998" s="158"/>
      <c r="Z1998" s="158"/>
      <c r="AA1998" s="159"/>
      <c r="AB1998" s="242"/>
      <c r="AC1998" s="49"/>
      <c r="AD1998" s="49"/>
    </row>
    <row r="1999" spans="18:30" ht="45" customHeight="1" x14ac:dyDescent="0.25">
      <c r="R1999" s="158"/>
      <c r="S1999" s="158"/>
      <c r="T1999" s="158"/>
      <c r="U1999" s="158"/>
      <c r="V1999" s="158"/>
      <c r="W1999" s="158"/>
      <c r="X1999" s="158"/>
      <c r="Y1999" s="158"/>
      <c r="Z1999" s="158"/>
      <c r="AA1999" s="159"/>
      <c r="AB1999" s="242"/>
      <c r="AC1999" s="49"/>
      <c r="AD1999" s="49"/>
    </row>
    <row r="2000" spans="18:30" ht="45" customHeight="1" x14ac:dyDescent="0.25">
      <c r="R2000" s="158"/>
      <c r="S2000" s="158"/>
      <c r="T2000" s="158"/>
      <c r="U2000" s="158"/>
      <c r="V2000" s="158"/>
      <c r="W2000" s="158"/>
      <c r="X2000" s="158"/>
      <c r="Y2000" s="158"/>
      <c r="Z2000" s="158"/>
      <c r="AA2000" s="159"/>
      <c r="AB2000" s="242"/>
      <c r="AC2000" s="49"/>
      <c r="AD2000" s="49"/>
    </row>
    <row r="2001" spans="18:30" ht="45" customHeight="1" x14ac:dyDescent="0.25">
      <c r="R2001" s="158"/>
      <c r="S2001" s="158"/>
      <c r="T2001" s="158"/>
      <c r="U2001" s="158"/>
      <c r="V2001" s="158"/>
      <c r="W2001" s="158"/>
      <c r="X2001" s="158"/>
      <c r="Y2001" s="158"/>
      <c r="Z2001" s="158"/>
      <c r="AA2001" s="159"/>
      <c r="AB2001" s="242"/>
      <c r="AC2001" s="49"/>
      <c r="AD2001" s="49"/>
    </row>
    <row r="2002" spans="18:30" ht="45" customHeight="1" x14ac:dyDescent="0.25">
      <c r="R2002" s="158"/>
      <c r="S2002" s="158"/>
      <c r="T2002" s="158"/>
      <c r="U2002" s="158"/>
      <c r="V2002" s="158"/>
      <c r="W2002" s="158"/>
      <c r="X2002" s="158"/>
      <c r="Y2002" s="158"/>
      <c r="Z2002" s="158"/>
      <c r="AA2002" s="159"/>
      <c r="AB2002" s="242"/>
      <c r="AC2002" s="49"/>
      <c r="AD2002" s="49"/>
    </row>
    <row r="2003" spans="18:30" ht="45" customHeight="1" x14ac:dyDescent="0.25">
      <c r="R2003" s="158"/>
      <c r="S2003" s="158"/>
      <c r="T2003" s="158"/>
      <c r="U2003" s="158"/>
      <c r="V2003" s="158"/>
      <c r="W2003" s="158"/>
      <c r="X2003" s="158"/>
      <c r="Y2003" s="158"/>
      <c r="Z2003" s="158"/>
      <c r="AA2003" s="159"/>
      <c r="AB2003" s="242"/>
      <c r="AC2003" s="49"/>
      <c r="AD2003" s="49"/>
    </row>
    <row r="2004" spans="18:30" ht="45" customHeight="1" x14ac:dyDescent="0.25">
      <c r="R2004" s="158"/>
      <c r="S2004" s="158"/>
      <c r="T2004" s="158"/>
      <c r="U2004" s="158"/>
      <c r="V2004" s="158"/>
      <c r="W2004" s="158"/>
      <c r="X2004" s="158"/>
      <c r="Y2004" s="158"/>
      <c r="Z2004" s="158"/>
      <c r="AA2004" s="159"/>
      <c r="AB2004" s="242"/>
      <c r="AC2004" s="49"/>
      <c r="AD2004" s="49"/>
    </row>
    <row r="2005" spans="18:30" ht="45" customHeight="1" x14ac:dyDescent="0.25">
      <c r="R2005" s="158"/>
      <c r="S2005" s="158"/>
      <c r="T2005" s="158"/>
      <c r="U2005" s="158"/>
      <c r="V2005" s="158"/>
      <c r="W2005" s="158"/>
      <c r="X2005" s="158"/>
      <c r="Y2005" s="158"/>
      <c r="Z2005" s="158"/>
      <c r="AA2005" s="159"/>
      <c r="AB2005" s="242"/>
      <c r="AC2005" s="49"/>
      <c r="AD2005" s="49"/>
    </row>
    <row r="2006" spans="18:30" ht="45" customHeight="1" x14ac:dyDescent="0.25">
      <c r="R2006" s="158"/>
      <c r="S2006" s="158"/>
      <c r="T2006" s="158"/>
      <c r="U2006" s="158"/>
      <c r="V2006" s="158"/>
      <c r="W2006" s="158"/>
      <c r="X2006" s="158"/>
      <c r="Y2006" s="158"/>
      <c r="Z2006" s="158"/>
      <c r="AA2006" s="159"/>
      <c r="AB2006" s="242"/>
      <c r="AC2006" s="49"/>
      <c r="AD2006" s="49"/>
    </row>
    <row r="2007" spans="18:30" ht="45" customHeight="1" x14ac:dyDescent="0.25">
      <c r="R2007" s="158"/>
      <c r="S2007" s="158"/>
      <c r="T2007" s="158"/>
      <c r="U2007" s="158"/>
      <c r="V2007" s="158"/>
      <c r="W2007" s="158"/>
      <c r="X2007" s="158"/>
      <c r="Y2007" s="158"/>
      <c r="Z2007" s="158"/>
      <c r="AA2007" s="159"/>
      <c r="AB2007" s="242"/>
      <c r="AC2007" s="49"/>
      <c r="AD2007" s="49"/>
    </row>
    <row r="2008" spans="18:30" ht="45" customHeight="1" x14ac:dyDescent="0.25">
      <c r="R2008" s="158"/>
      <c r="S2008" s="158"/>
      <c r="T2008" s="158"/>
      <c r="U2008" s="158"/>
      <c r="V2008" s="158"/>
      <c r="W2008" s="158"/>
      <c r="X2008" s="158"/>
      <c r="Y2008" s="158"/>
      <c r="Z2008" s="158"/>
      <c r="AA2008" s="159"/>
      <c r="AB2008" s="242"/>
      <c r="AC2008" s="49"/>
      <c r="AD2008" s="49"/>
    </row>
    <row r="2009" spans="18:30" ht="45" customHeight="1" x14ac:dyDescent="0.25">
      <c r="R2009" s="158"/>
      <c r="S2009" s="158"/>
      <c r="T2009" s="158"/>
      <c r="U2009" s="158"/>
      <c r="V2009" s="158"/>
      <c r="W2009" s="158"/>
      <c r="X2009" s="158"/>
      <c r="Y2009" s="158"/>
      <c r="Z2009" s="158"/>
      <c r="AA2009" s="159"/>
      <c r="AB2009" s="242"/>
      <c r="AC2009" s="49"/>
      <c r="AD2009" s="49"/>
    </row>
    <row r="2010" spans="18:30" ht="45" customHeight="1" x14ac:dyDescent="0.25">
      <c r="R2010" s="158"/>
      <c r="S2010" s="158"/>
      <c r="T2010" s="158"/>
      <c r="U2010" s="158"/>
      <c r="V2010" s="158"/>
      <c r="W2010" s="158"/>
      <c r="X2010" s="158"/>
      <c r="Y2010" s="158"/>
      <c r="Z2010" s="158"/>
      <c r="AA2010" s="159"/>
      <c r="AB2010" s="242"/>
      <c r="AC2010" s="49"/>
      <c r="AD2010" s="49"/>
    </row>
    <row r="2011" spans="18:30" ht="45" customHeight="1" x14ac:dyDescent="0.25">
      <c r="R2011" s="158"/>
      <c r="S2011" s="158"/>
      <c r="T2011" s="158"/>
      <c r="U2011" s="158"/>
      <c r="V2011" s="158"/>
      <c r="W2011" s="158"/>
      <c r="X2011" s="158"/>
      <c r="Y2011" s="158"/>
      <c r="Z2011" s="158"/>
      <c r="AA2011" s="159"/>
      <c r="AB2011" s="242"/>
      <c r="AC2011" s="49"/>
      <c r="AD2011" s="49"/>
    </row>
    <row r="2012" spans="18:30" ht="45" customHeight="1" x14ac:dyDescent="0.25">
      <c r="R2012" s="158"/>
      <c r="S2012" s="158"/>
      <c r="T2012" s="158"/>
      <c r="U2012" s="158"/>
      <c r="V2012" s="158"/>
      <c r="W2012" s="158"/>
      <c r="X2012" s="158"/>
      <c r="Y2012" s="158"/>
      <c r="Z2012" s="158"/>
      <c r="AA2012" s="159"/>
      <c r="AB2012" s="242"/>
      <c r="AC2012" s="49"/>
      <c r="AD2012" s="49"/>
    </row>
    <row r="2013" spans="18:30" ht="45" customHeight="1" x14ac:dyDescent="0.25">
      <c r="R2013" s="158"/>
      <c r="S2013" s="158"/>
      <c r="T2013" s="158"/>
      <c r="U2013" s="158"/>
      <c r="V2013" s="158"/>
      <c r="W2013" s="158"/>
      <c r="X2013" s="158"/>
      <c r="Y2013" s="158"/>
      <c r="Z2013" s="158"/>
      <c r="AA2013" s="159"/>
      <c r="AB2013" s="242"/>
      <c r="AC2013" s="49"/>
      <c r="AD2013" s="49"/>
    </row>
    <row r="2014" spans="18:30" ht="45" customHeight="1" x14ac:dyDescent="0.25">
      <c r="R2014" s="158"/>
      <c r="S2014" s="158"/>
      <c r="T2014" s="158"/>
      <c r="U2014" s="158"/>
      <c r="V2014" s="158"/>
      <c r="W2014" s="158"/>
      <c r="X2014" s="158"/>
      <c r="Y2014" s="158"/>
      <c r="Z2014" s="158"/>
      <c r="AA2014" s="159"/>
      <c r="AB2014" s="242"/>
      <c r="AC2014" s="49"/>
      <c r="AD2014" s="49"/>
    </row>
    <row r="2015" spans="18:30" ht="45" customHeight="1" x14ac:dyDescent="0.25">
      <c r="R2015" s="158"/>
      <c r="S2015" s="158"/>
      <c r="T2015" s="158"/>
      <c r="U2015" s="158"/>
      <c r="V2015" s="158"/>
      <c r="W2015" s="158"/>
      <c r="X2015" s="158"/>
      <c r="Y2015" s="158"/>
      <c r="Z2015" s="158"/>
      <c r="AA2015" s="159"/>
      <c r="AB2015" s="242"/>
      <c r="AC2015" s="49"/>
      <c r="AD2015" s="49"/>
    </row>
    <row r="2016" spans="18:30" ht="45" customHeight="1" x14ac:dyDescent="0.25">
      <c r="R2016" s="158"/>
      <c r="S2016" s="158"/>
      <c r="T2016" s="158"/>
      <c r="U2016" s="158"/>
      <c r="V2016" s="158"/>
      <c r="W2016" s="158"/>
      <c r="X2016" s="158"/>
      <c r="Y2016" s="158"/>
      <c r="Z2016" s="158"/>
      <c r="AA2016" s="159"/>
      <c r="AB2016" s="242"/>
      <c r="AC2016" s="49"/>
      <c r="AD2016" s="49"/>
    </row>
    <row r="2017" spans="18:30" ht="45" customHeight="1" x14ac:dyDescent="0.25">
      <c r="R2017" s="158"/>
      <c r="S2017" s="158"/>
      <c r="T2017" s="158"/>
      <c r="U2017" s="158"/>
      <c r="V2017" s="158"/>
      <c r="W2017" s="158"/>
      <c r="X2017" s="158"/>
      <c r="Y2017" s="158"/>
      <c r="Z2017" s="158"/>
      <c r="AA2017" s="159"/>
      <c r="AB2017" s="242"/>
      <c r="AC2017" s="49"/>
      <c r="AD2017" s="49"/>
    </row>
    <row r="2018" spans="18:30" ht="45" customHeight="1" x14ac:dyDescent="0.25">
      <c r="R2018" s="158"/>
      <c r="S2018" s="158"/>
      <c r="T2018" s="158"/>
      <c r="U2018" s="158"/>
      <c r="V2018" s="158"/>
      <c r="W2018" s="158"/>
      <c r="X2018" s="158"/>
      <c r="Y2018" s="158"/>
      <c r="Z2018" s="158"/>
      <c r="AA2018" s="159"/>
      <c r="AB2018" s="242"/>
      <c r="AC2018" s="49"/>
      <c r="AD2018" s="49"/>
    </row>
    <row r="2019" spans="18:30" ht="45" customHeight="1" x14ac:dyDescent="0.25">
      <c r="R2019" s="158"/>
      <c r="S2019" s="158"/>
      <c r="T2019" s="158"/>
      <c r="U2019" s="158"/>
      <c r="V2019" s="158"/>
      <c r="W2019" s="158"/>
      <c r="X2019" s="158"/>
      <c r="Y2019" s="158"/>
      <c r="Z2019" s="158"/>
      <c r="AA2019" s="159"/>
      <c r="AB2019" s="242"/>
      <c r="AC2019" s="49"/>
      <c r="AD2019" s="49"/>
    </row>
    <row r="2020" spans="18:30" ht="45" customHeight="1" x14ac:dyDescent="0.25">
      <c r="R2020" s="158"/>
      <c r="S2020" s="158"/>
      <c r="T2020" s="158"/>
      <c r="U2020" s="158"/>
      <c r="V2020" s="158"/>
      <c r="W2020" s="158"/>
      <c r="X2020" s="158"/>
      <c r="Y2020" s="158"/>
      <c r="Z2020" s="158"/>
      <c r="AA2020" s="159"/>
      <c r="AB2020" s="242"/>
      <c r="AC2020" s="49"/>
      <c r="AD2020" s="49"/>
    </row>
    <row r="2021" spans="18:30" ht="45" customHeight="1" x14ac:dyDescent="0.25">
      <c r="R2021" s="158"/>
      <c r="S2021" s="158"/>
      <c r="T2021" s="158"/>
      <c r="U2021" s="158"/>
      <c r="V2021" s="158"/>
      <c r="W2021" s="158"/>
      <c r="X2021" s="158"/>
      <c r="Y2021" s="158"/>
      <c r="Z2021" s="158"/>
      <c r="AA2021" s="159"/>
      <c r="AB2021" s="242"/>
      <c r="AC2021" s="49"/>
      <c r="AD2021" s="49"/>
    </row>
    <row r="2022" spans="18:30" ht="45" customHeight="1" x14ac:dyDescent="0.25">
      <c r="R2022" s="158"/>
      <c r="S2022" s="158"/>
      <c r="T2022" s="158"/>
      <c r="U2022" s="158"/>
      <c r="V2022" s="158"/>
      <c r="W2022" s="158"/>
      <c r="X2022" s="158"/>
      <c r="Y2022" s="158"/>
      <c r="Z2022" s="158"/>
      <c r="AA2022" s="159"/>
      <c r="AB2022" s="242"/>
      <c r="AC2022" s="49"/>
      <c r="AD2022" s="49"/>
    </row>
    <row r="2023" spans="18:30" ht="45" customHeight="1" x14ac:dyDescent="0.25">
      <c r="R2023" s="158"/>
      <c r="S2023" s="158"/>
      <c r="T2023" s="158"/>
      <c r="U2023" s="158"/>
      <c r="V2023" s="158"/>
      <c r="W2023" s="158"/>
      <c r="X2023" s="158"/>
      <c r="Y2023" s="158"/>
      <c r="Z2023" s="158"/>
      <c r="AA2023" s="159"/>
      <c r="AB2023" s="242"/>
      <c r="AC2023" s="49"/>
      <c r="AD2023" s="49"/>
    </row>
    <row r="2024" spans="18:30" ht="45" customHeight="1" x14ac:dyDescent="0.25">
      <c r="R2024" s="158"/>
      <c r="S2024" s="158"/>
      <c r="T2024" s="158"/>
      <c r="U2024" s="158"/>
      <c r="V2024" s="158"/>
      <c r="W2024" s="158"/>
      <c r="X2024" s="158"/>
      <c r="Y2024" s="158"/>
      <c r="Z2024" s="158"/>
      <c r="AA2024" s="159"/>
      <c r="AB2024" s="242"/>
      <c r="AC2024" s="49"/>
      <c r="AD2024" s="49"/>
    </row>
    <row r="2025" spans="18:30" ht="45" customHeight="1" x14ac:dyDescent="0.25">
      <c r="R2025" s="158"/>
      <c r="S2025" s="158"/>
      <c r="T2025" s="158"/>
      <c r="U2025" s="158"/>
      <c r="V2025" s="158"/>
      <c r="W2025" s="158"/>
      <c r="X2025" s="158"/>
      <c r="Y2025" s="158"/>
      <c r="Z2025" s="158"/>
      <c r="AA2025" s="159"/>
      <c r="AB2025" s="242"/>
      <c r="AC2025" s="49"/>
      <c r="AD2025" s="49"/>
    </row>
    <row r="2026" spans="18:30" ht="45" customHeight="1" x14ac:dyDescent="0.25">
      <c r="R2026" s="158"/>
      <c r="S2026" s="158"/>
      <c r="T2026" s="158"/>
      <c r="U2026" s="158"/>
      <c r="V2026" s="158"/>
      <c r="W2026" s="158"/>
      <c r="X2026" s="158"/>
      <c r="Y2026" s="158"/>
      <c r="Z2026" s="158"/>
      <c r="AA2026" s="159"/>
      <c r="AB2026" s="242"/>
      <c r="AC2026" s="49"/>
      <c r="AD2026" s="49"/>
    </row>
    <row r="2027" spans="18:30" ht="45" customHeight="1" x14ac:dyDescent="0.25">
      <c r="R2027" s="158"/>
      <c r="S2027" s="158"/>
      <c r="T2027" s="158"/>
      <c r="U2027" s="158"/>
      <c r="V2027" s="158"/>
      <c r="W2027" s="158"/>
      <c r="X2027" s="158"/>
      <c r="Y2027" s="158"/>
      <c r="Z2027" s="158"/>
      <c r="AA2027" s="159"/>
      <c r="AB2027" s="242"/>
      <c r="AC2027" s="49"/>
      <c r="AD2027" s="49"/>
    </row>
    <row r="2028" spans="18:30" ht="45" customHeight="1" x14ac:dyDescent="0.25">
      <c r="R2028" s="158"/>
      <c r="S2028" s="158"/>
      <c r="T2028" s="158"/>
      <c r="U2028" s="158"/>
      <c r="V2028" s="158"/>
      <c r="W2028" s="158"/>
      <c r="X2028" s="158"/>
      <c r="Y2028" s="158"/>
      <c r="Z2028" s="158"/>
      <c r="AA2028" s="159"/>
      <c r="AB2028" s="242"/>
      <c r="AC2028" s="49"/>
      <c r="AD2028" s="49"/>
    </row>
    <row r="2029" spans="18:30" ht="45" customHeight="1" x14ac:dyDescent="0.25">
      <c r="R2029" s="158"/>
      <c r="S2029" s="158"/>
      <c r="T2029" s="158"/>
      <c r="U2029" s="158"/>
      <c r="V2029" s="158"/>
      <c r="W2029" s="158"/>
      <c r="X2029" s="158"/>
      <c r="Y2029" s="158"/>
      <c r="Z2029" s="158"/>
      <c r="AA2029" s="159"/>
      <c r="AB2029" s="242"/>
      <c r="AC2029" s="49"/>
      <c r="AD2029" s="49"/>
    </row>
    <row r="2030" spans="18:30" ht="45" customHeight="1" x14ac:dyDescent="0.25">
      <c r="R2030" s="158"/>
      <c r="S2030" s="158"/>
      <c r="T2030" s="158"/>
      <c r="U2030" s="158"/>
      <c r="V2030" s="158"/>
      <c r="W2030" s="158"/>
      <c r="X2030" s="158"/>
      <c r="Y2030" s="158"/>
      <c r="Z2030" s="158"/>
      <c r="AA2030" s="159"/>
      <c r="AB2030" s="242"/>
      <c r="AC2030" s="49"/>
      <c r="AD2030" s="49"/>
    </row>
    <row r="2031" spans="18:30" ht="45" customHeight="1" x14ac:dyDescent="0.25">
      <c r="R2031" s="158"/>
      <c r="S2031" s="158"/>
      <c r="T2031" s="158"/>
      <c r="U2031" s="158"/>
      <c r="V2031" s="158"/>
      <c r="W2031" s="158"/>
      <c r="X2031" s="158"/>
      <c r="Y2031" s="158"/>
      <c r="Z2031" s="158"/>
      <c r="AA2031" s="159"/>
      <c r="AB2031" s="242"/>
      <c r="AC2031" s="49"/>
      <c r="AD2031" s="49"/>
    </row>
    <row r="2032" spans="18:30" ht="45" customHeight="1" x14ac:dyDescent="0.25">
      <c r="R2032" s="158"/>
      <c r="S2032" s="158"/>
      <c r="T2032" s="158"/>
      <c r="U2032" s="158"/>
      <c r="V2032" s="158"/>
      <c r="W2032" s="158"/>
      <c r="X2032" s="158"/>
      <c r="Y2032" s="158"/>
      <c r="Z2032" s="158"/>
      <c r="AA2032" s="159"/>
      <c r="AB2032" s="242"/>
      <c r="AC2032" s="49"/>
      <c r="AD2032" s="49"/>
    </row>
    <row r="2033" spans="18:30" ht="45" customHeight="1" x14ac:dyDescent="0.25">
      <c r="R2033" s="158"/>
      <c r="S2033" s="158"/>
      <c r="T2033" s="158"/>
      <c r="U2033" s="158"/>
      <c r="V2033" s="158"/>
      <c r="W2033" s="158"/>
      <c r="X2033" s="158"/>
      <c r="Y2033" s="158"/>
      <c r="Z2033" s="158"/>
      <c r="AA2033" s="159"/>
      <c r="AB2033" s="242"/>
      <c r="AC2033" s="49"/>
      <c r="AD2033" s="49"/>
    </row>
    <row r="2034" spans="18:30" ht="45" customHeight="1" x14ac:dyDescent="0.25">
      <c r="R2034" s="158"/>
      <c r="S2034" s="158"/>
      <c r="T2034" s="158"/>
      <c r="U2034" s="158"/>
      <c r="V2034" s="158"/>
      <c r="W2034" s="158"/>
      <c r="X2034" s="158"/>
      <c r="Y2034" s="158"/>
      <c r="Z2034" s="158"/>
      <c r="AA2034" s="159"/>
      <c r="AB2034" s="242"/>
      <c r="AC2034" s="49"/>
      <c r="AD2034" s="49"/>
    </row>
    <row r="2035" spans="18:30" ht="45" customHeight="1" x14ac:dyDescent="0.25">
      <c r="R2035" s="158"/>
      <c r="S2035" s="158"/>
      <c r="T2035" s="158"/>
      <c r="U2035" s="158"/>
      <c r="V2035" s="158"/>
      <c r="W2035" s="158"/>
      <c r="X2035" s="158"/>
      <c r="Y2035" s="158"/>
      <c r="Z2035" s="158"/>
      <c r="AA2035" s="159"/>
      <c r="AB2035" s="242"/>
      <c r="AC2035" s="49"/>
      <c r="AD2035" s="49"/>
    </row>
    <row r="2036" spans="18:30" ht="45" customHeight="1" x14ac:dyDescent="0.25">
      <c r="R2036" s="158"/>
      <c r="S2036" s="158"/>
      <c r="T2036" s="158"/>
      <c r="U2036" s="158"/>
      <c r="V2036" s="158"/>
      <c r="W2036" s="158"/>
      <c r="X2036" s="158"/>
      <c r="Y2036" s="158"/>
      <c r="Z2036" s="158"/>
      <c r="AA2036" s="159"/>
      <c r="AB2036" s="242"/>
      <c r="AC2036" s="49"/>
      <c r="AD2036" s="49"/>
    </row>
    <row r="2037" spans="18:30" ht="45" customHeight="1" x14ac:dyDescent="0.25">
      <c r="R2037" s="158"/>
      <c r="S2037" s="158"/>
      <c r="T2037" s="158"/>
      <c r="U2037" s="158"/>
      <c r="V2037" s="158"/>
      <c r="W2037" s="158"/>
      <c r="X2037" s="158"/>
      <c r="Y2037" s="158"/>
      <c r="Z2037" s="158"/>
      <c r="AA2037" s="159"/>
      <c r="AB2037" s="242"/>
      <c r="AC2037" s="49"/>
      <c r="AD2037" s="49"/>
    </row>
    <row r="2038" spans="18:30" ht="45" customHeight="1" x14ac:dyDescent="0.25">
      <c r="R2038" s="158"/>
      <c r="S2038" s="158"/>
      <c r="T2038" s="158"/>
      <c r="U2038" s="158"/>
      <c r="V2038" s="158"/>
      <c r="W2038" s="158"/>
      <c r="X2038" s="158"/>
      <c r="Y2038" s="158"/>
      <c r="Z2038" s="158"/>
      <c r="AA2038" s="159"/>
      <c r="AB2038" s="242"/>
      <c r="AC2038" s="49"/>
      <c r="AD2038" s="49"/>
    </row>
    <row r="2039" spans="18:30" ht="45" customHeight="1" x14ac:dyDescent="0.25">
      <c r="R2039" s="158"/>
      <c r="S2039" s="158"/>
      <c r="T2039" s="158"/>
      <c r="U2039" s="158"/>
      <c r="V2039" s="158"/>
      <c r="W2039" s="158"/>
      <c r="X2039" s="158"/>
      <c r="Y2039" s="158"/>
      <c r="Z2039" s="158"/>
      <c r="AA2039" s="159"/>
      <c r="AB2039" s="242"/>
      <c r="AC2039" s="49"/>
      <c r="AD2039" s="49"/>
    </row>
    <row r="2040" spans="18:30" ht="45" customHeight="1" x14ac:dyDescent="0.25">
      <c r="R2040" s="158"/>
      <c r="S2040" s="158"/>
      <c r="T2040" s="158"/>
      <c r="U2040" s="158"/>
      <c r="V2040" s="158"/>
      <c r="W2040" s="158"/>
      <c r="X2040" s="158"/>
      <c r="Y2040" s="158"/>
      <c r="Z2040" s="158"/>
      <c r="AA2040" s="159"/>
      <c r="AB2040" s="242"/>
      <c r="AC2040" s="49"/>
      <c r="AD2040" s="49"/>
    </row>
    <row r="2041" spans="18:30" ht="45" customHeight="1" x14ac:dyDescent="0.25">
      <c r="R2041" s="158"/>
      <c r="S2041" s="158"/>
      <c r="T2041" s="158"/>
      <c r="U2041" s="158"/>
      <c r="V2041" s="158"/>
      <c r="W2041" s="158"/>
      <c r="X2041" s="158"/>
      <c r="Y2041" s="158"/>
      <c r="Z2041" s="158"/>
      <c r="AA2041" s="159"/>
      <c r="AB2041" s="242"/>
      <c r="AC2041" s="49"/>
      <c r="AD2041" s="49"/>
    </row>
    <row r="2042" spans="18:30" ht="45" customHeight="1" x14ac:dyDescent="0.25">
      <c r="R2042" s="158"/>
      <c r="S2042" s="158"/>
      <c r="T2042" s="158"/>
      <c r="U2042" s="158"/>
      <c r="V2042" s="158"/>
      <c r="W2042" s="158"/>
      <c r="X2042" s="158"/>
      <c r="Y2042" s="158"/>
      <c r="Z2042" s="158"/>
      <c r="AA2042" s="159"/>
      <c r="AB2042" s="242"/>
      <c r="AC2042" s="49"/>
      <c r="AD2042" s="49"/>
    </row>
    <row r="2043" spans="18:30" ht="45" customHeight="1" x14ac:dyDescent="0.25">
      <c r="R2043" s="158"/>
      <c r="S2043" s="158"/>
      <c r="T2043" s="158"/>
      <c r="U2043" s="158"/>
      <c r="V2043" s="158"/>
      <c r="W2043" s="158"/>
      <c r="X2043" s="158"/>
      <c r="Y2043" s="158"/>
      <c r="Z2043" s="158"/>
      <c r="AA2043" s="159"/>
      <c r="AB2043" s="242"/>
      <c r="AC2043" s="49"/>
      <c r="AD2043" s="49"/>
    </row>
    <row r="2044" spans="18:30" ht="45" customHeight="1" x14ac:dyDescent="0.25">
      <c r="R2044" s="158"/>
      <c r="S2044" s="158"/>
      <c r="T2044" s="158"/>
      <c r="U2044" s="158"/>
      <c r="V2044" s="158"/>
      <c r="W2044" s="158"/>
      <c r="X2044" s="158"/>
      <c r="Y2044" s="158"/>
      <c r="Z2044" s="158"/>
      <c r="AA2044" s="159"/>
      <c r="AB2044" s="242"/>
      <c r="AC2044" s="49"/>
      <c r="AD2044" s="49"/>
    </row>
    <row r="2045" spans="18:30" ht="45" customHeight="1" x14ac:dyDescent="0.25">
      <c r="R2045" s="158"/>
      <c r="S2045" s="158"/>
      <c r="T2045" s="158"/>
      <c r="U2045" s="158"/>
      <c r="V2045" s="158"/>
      <c r="W2045" s="158"/>
      <c r="X2045" s="158"/>
      <c r="Y2045" s="158"/>
      <c r="Z2045" s="158"/>
      <c r="AA2045" s="159"/>
      <c r="AB2045" s="242"/>
      <c r="AC2045" s="49"/>
      <c r="AD2045" s="49"/>
    </row>
    <row r="2046" spans="18:30" ht="45" customHeight="1" x14ac:dyDescent="0.25">
      <c r="R2046" s="158"/>
      <c r="S2046" s="158"/>
      <c r="T2046" s="158"/>
      <c r="U2046" s="158"/>
      <c r="V2046" s="158"/>
      <c r="W2046" s="158"/>
      <c r="X2046" s="158"/>
      <c r="Y2046" s="158"/>
      <c r="Z2046" s="158"/>
      <c r="AA2046" s="159"/>
      <c r="AB2046" s="242"/>
      <c r="AC2046" s="49"/>
      <c r="AD2046" s="49"/>
    </row>
    <row r="2047" spans="18:30" ht="45" customHeight="1" x14ac:dyDescent="0.25">
      <c r="R2047" s="158"/>
      <c r="S2047" s="158"/>
      <c r="T2047" s="158"/>
      <c r="U2047" s="158"/>
      <c r="V2047" s="158"/>
      <c r="W2047" s="158"/>
      <c r="X2047" s="158"/>
      <c r="Y2047" s="158"/>
      <c r="Z2047" s="158"/>
      <c r="AA2047" s="159"/>
      <c r="AB2047" s="242"/>
      <c r="AC2047" s="49"/>
      <c r="AD2047" s="49"/>
    </row>
    <row r="2048" spans="18:30" ht="45" customHeight="1" x14ac:dyDescent="0.25">
      <c r="R2048" s="158"/>
      <c r="S2048" s="158"/>
      <c r="T2048" s="158"/>
      <c r="U2048" s="158"/>
      <c r="V2048" s="158"/>
      <c r="W2048" s="158"/>
      <c r="X2048" s="158"/>
      <c r="Y2048" s="158"/>
      <c r="Z2048" s="158"/>
      <c r="AA2048" s="159"/>
      <c r="AB2048" s="242"/>
      <c r="AC2048" s="49"/>
      <c r="AD2048" s="49"/>
    </row>
    <row r="2049" spans="18:30" ht="45" customHeight="1" x14ac:dyDescent="0.25">
      <c r="R2049" s="158"/>
      <c r="S2049" s="158"/>
      <c r="T2049" s="158"/>
      <c r="U2049" s="158"/>
      <c r="V2049" s="158"/>
      <c r="W2049" s="158"/>
      <c r="X2049" s="158"/>
      <c r="Y2049" s="158"/>
      <c r="Z2049" s="158"/>
      <c r="AA2049" s="159"/>
      <c r="AB2049" s="242"/>
      <c r="AC2049" s="49"/>
      <c r="AD2049" s="49"/>
    </row>
    <row r="2050" spans="18:30" ht="45" customHeight="1" x14ac:dyDescent="0.25">
      <c r="R2050" s="158"/>
      <c r="S2050" s="158"/>
      <c r="T2050" s="158"/>
      <c r="U2050" s="158"/>
      <c r="V2050" s="158"/>
      <c r="W2050" s="158"/>
      <c r="X2050" s="158"/>
      <c r="Y2050" s="158"/>
      <c r="Z2050" s="158"/>
      <c r="AA2050" s="159"/>
      <c r="AB2050" s="242"/>
      <c r="AC2050" s="49"/>
      <c r="AD2050" s="49"/>
    </row>
    <row r="2051" spans="18:30" ht="45" customHeight="1" x14ac:dyDescent="0.25">
      <c r="R2051" s="158"/>
      <c r="S2051" s="158"/>
      <c r="T2051" s="158"/>
      <c r="U2051" s="158"/>
      <c r="V2051" s="158"/>
      <c r="W2051" s="158"/>
      <c r="X2051" s="158"/>
      <c r="Y2051" s="158"/>
      <c r="Z2051" s="158"/>
      <c r="AA2051" s="159"/>
      <c r="AB2051" s="242"/>
      <c r="AC2051" s="49"/>
      <c r="AD2051" s="49"/>
    </row>
    <row r="2052" spans="18:30" ht="45" customHeight="1" x14ac:dyDescent="0.25">
      <c r="R2052" s="158"/>
      <c r="S2052" s="158"/>
      <c r="T2052" s="158"/>
      <c r="U2052" s="158"/>
      <c r="V2052" s="158"/>
      <c r="W2052" s="158"/>
      <c r="X2052" s="158"/>
      <c r="Y2052" s="158"/>
      <c r="Z2052" s="158"/>
      <c r="AA2052" s="159"/>
      <c r="AB2052" s="242"/>
      <c r="AC2052" s="49"/>
      <c r="AD2052" s="49"/>
    </row>
    <row r="2053" spans="18:30" ht="45" customHeight="1" x14ac:dyDescent="0.25">
      <c r="R2053" s="158"/>
      <c r="S2053" s="158"/>
      <c r="T2053" s="158"/>
      <c r="U2053" s="158"/>
      <c r="V2053" s="158"/>
      <c r="W2053" s="158"/>
      <c r="X2053" s="158"/>
      <c r="Y2053" s="158"/>
      <c r="Z2053" s="158"/>
      <c r="AA2053" s="159"/>
      <c r="AB2053" s="242"/>
      <c r="AC2053" s="49"/>
      <c r="AD2053" s="49"/>
    </row>
    <row r="2054" spans="18:30" ht="45" customHeight="1" x14ac:dyDescent="0.25">
      <c r="R2054" s="158"/>
      <c r="S2054" s="158"/>
      <c r="T2054" s="158"/>
      <c r="U2054" s="158"/>
      <c r="V2054" s="158"/>
      <c r="W2054" s="158"/>
      <c r="X2054" s="158"/>
      <c r="Y2054" s="158"/>
      <c r="Z2054" s="158"/>
      <c r="AA2054" s="159"/>
      <c r="AB2054" s="242"/>
      <c r="AC2054" s="49"/>
      <c r="AD2054" s="49"/>
    </row>
    <row r="2055" spans="18:30" ht="45" customHeight="1" x14ac:dyDescent="0.25">
      <c r="R2055" s="158"/>
      <c r="S2055" s="158"/>
      <c r="T2055" s="158"/>
      <c r="U2055" s="158"/>
      <c r="V2055" s="158"/>
      <c r="W2055" s="158"/>
      <c r="X2055" s="158"/>
      <c r="Y2055" s="158"/>
      <c r="Z2055" s="158"/>
      <c r="AA2055" s="159"/>
      <c r="AB2055" s="242"/>
      <c r="AC2055" s="49"/>
      <c r="AD2055" s="49"/>
    </row>
    <row r="2056" spans="18:30" ht="45" customHeight="1" x14ac:dyDescent="0.25">
      <c r="R2056" s="158"/>
      <c r="S2056" s="158"/>
      <c r="T2056" s="158"/>
      <c r="U2056" s="158"/>
      <c r="V2056" s="158"/>
      <c r="W2056" s="158"/>
      <c r="X2056" s="158"/>
      <c r="Y2056" s="158"/>
      <c r="Z2056" s="158"/>
      <c r="AA2056" s="159"/>
      <c r="AB2056" s="242"/>
      <c r="AC2056" s="49"/>
      <c r="AD2056" s="49"/>
    </row>
    <row r="2057" spans="18:30" ht="45" customHeight="1" x14ac:dyDescent="0.25">
      <c r="R2057" s="158"/>
      <c r="S2057" s="158"/>
      <c r="T2057" s="158"/>
      <c r="U2057" s="158"/>
      <c r="V2057" s="158"/>
      <c r="W2057" s="158"/>
      <c r="X2057" s="158"/>
      <c r="Y2057" s="158"/>
      <c r="Z2057" s="158"/>
      <c r="AA2057" s="159"/>
      <c r="AB2057" s="242"/>
      <c r="AC2057" s="49"/>
      <c r="AD2057" s="49"/>
    </row>
    <row r="2058" spans="18:30" ht="45" customHeight="1" x14ac:dyDescent="0.25">
      <c r="R2058" s="158"/>
      <c r="S2058" s="158"/>
      <c r="T2058" s="158"/>
      <c r="U2058" s="158"/>
      <c r="V2058" s="158"/>
      <c r="W2058" s="158"/>
      <c r="X2058" s="158"/>
      <c r="Y2058" s="158"/>
      <c r="Z2058" s="158"/>
      <c r="AA2058" s="159"/>
      <c r="AB2058" s="242"/>
      <c r="AC2058" s="49"/>
      <c r="AD2058" s="49"/>
    </row>
    <row r="2059" spans="18:30" ht="45" customHeight="1" x14ac:dyDescent="0.25">
      <c r="R2059" s="158"/>
      <c r="S2059" s="158"/>
      <c r="T2059" s="158"/>
      <c r="U2059" s="158"/>
      <c r="V2059" s="158"/>
      <c r="W2059" s="158"/>
      <c r="X2059" s="158"/>
      <c r="Y2059" s="158"/>
      <c r="Z2059" s="158"/>
      <c r="AA2059" s="159"/>
      <c r="AB2059" s="242"/>
      <c r="AC2059" s="49"/>
      <c r="AD2059" s="49"/>
    </row>
    <row r="2060" spans="18:30" ht="45" customHeight="1" x14ac:dyDescent="0.25">
      <c r="R2060" s="158"/>
      <c r="S2060" s="158"/>
      <c r="T2060" s="158"/>
      <c r="U2060" s="158"/>
      <c r="V2060" s="158"/>
      <c r="W2060" s="158"/>
      <c r="X2060" s="158"/>
      <c r="Y2060" s="158"/>
      <c r="Z2060" s="158"/>
      <c r="AA2060" s="159"/>
      <c r="AB2060" s="242"/>
      <c r="AC2060" s="49"/>
      <c r="AD2060" s="49"/>
    </row>
    <row r="2061" spans="18:30" ht="45" customHeight="1" x14ac:dyDescent="0.25">
      <c r="R2061" s="158"/>
      <c r="S2061" s="158"/>
      <c r="T2061" s="158"/>
      <c r="U2061" s="158"/>
      <c r="V2061" s="158"/>
      <c r="W2061" s="158"/>
      <c r="X2061" s="158"/>
      <c r="Y2061" s="158"/>
      <c r="Z2061" s="158"/>
      <c r="AA2061" s="159"/>
      <c r="AB2061" s="242"/>
      <c r="AC2061" s="49"/>
      <c r="AD2061" s="49"/>
    </row>
    <row r="2062" spans="18:30" ht="45" customHeight="1" x14ac:dyDescent="0.25">
      <c r="R2062" s="158"/>
      <c r="S2062" s="158"/>
      <c r="T2062" s="158"/>
      <c r="U2062" s="158"/>
      <c r="V2062" s="158"/>
      <c r="W2062" s="158"/>
      <c r="X2062" s="158"/>
      <c r="Y2062" s="158"/>
      <c r="Z2062" s="158"/>
      <c r="AA2062" s="159"/>
      <c r="AB2062" s="242"/>
      <c r="AC2062" s="49"/>
      <c r="AD2062" s="49"/>
    </row>
    <row r="2063" spans="18:30" ht="45" customHeight="1" x14ac:dyDescent="0.25">
      <c r="R2063" s="158"/>
      <c r="S2063" s="158"/>
      <c r="T2063" s="158"/>
      <c r="U2063" s="158"/>
      <c r="V2063" s="158"/>
      <c r="W2063" s="158"/>
      <c r="X2063" s="158"/>
      <c r="Y2063" s="158"/>
      <c r="Z2063" s="158"/>
      <c r="AA2063" s="159"/>
      <c r="AB2063" s="242"/>
      <c r="AC2063" s="49"/>
      <c r="AD2063" s="49"/>
    </row>
    <row r="2064" spans="18:30" ht="45" customHeight="1" x14ac:dyDescent="0.25">
      <c r="R2064" s="158"/>
      <c r="S2064" s="158"/>
      <c r="T2064" s="158"/>
      <c r="U2064" s="158"/>
      <c r="V2064" s="158"/>
      <c r="W2064" s="158"/>
      <c r="X2064" s="158"/>
      <c r="Y2064" s="158"/>
      <c r="Z2064" s="158"/>
      <c r="AA2064" s="159"/>
      <c r="AB2064" s="242"/>
      <c r="AC2064" s="49"/>
      <c r="AD2064" s="49"/>
    </row>
    <row r="2065" spans="18:30" ht="45" customHeight="1" x14ac:dyDescent="0.25">
      <c r="R2065" s="158"/>
      <c r="S2065" s="158"/>
      <c r="T2065" s="158"/>
      <c r="U2065" s="158"/>
      <c r="V2065" s="158"/>
      <c r="W2065" s="158"/>
      <c r="X2065" s="158"/>
      <c r="Y2065" s="158"/>
      <c r="Z2065" s="158"/>
      <c r="AA2065" s="159"/>
      <c r="AB2065" s="242"/>
      <c r="AC2065" s="49"/>
      <c r="AD2065" s="49"/>
    </row>
    <row r="2066" spans="18:30" ht="45" customHeight="1" x14ac:dyDescent="0.25">
      <c r="R2066" s="158"/>
      <c r="S2066" s="158"/>
      <c r="T2066" s="158"/>
      <c r="U2066" s="158"/>
      <c r="V2066" s="158"/>
      <c r="W2066" s="158"/>
      <c r="X2066" s="158"/>
      <c r="Y2066" s="158"/>
      <c r="Z2066" s="158"/>
      <c r="AA2066" s="159"/>
      <c r="AB2066" s="242"/>
      <c r="AC2066" s="49"/>
      <c r="AD2066" s="49"/>
    </row>
    <row r="2067" spans="18:30" ht="45" customHeight="1" x14ac:dyDescent="0.25">
      <c r="R2067" s="158"/>
      <c r="S2067" s="158"/>
      <c r="T2067" s="158"/>
      <c r="U2067" s="158"/>
      <c r="V2067" s="158"/>
      <c r="W2067" s="158"/>
      <c r="X2067" s="158"/>
      <c r="Y2067" s="158"/>
      <c r="Z2067" s="158"/>
      <c r="AA2067" s="159"/>
      <c r="AB2067" s="242"/>
      <c r="AC2067" s="49"/>
      <c r="AD2067" s="49"/>
    </row>
    <row r="2068" spans="18:30" ht="45" customHeight="1" x14ac:dyDescent="0.25">
      <c r="R2068" s="158"/>
      <c r="S2068" s="158"/>
      <c r="T2068" s="158"/>
      <c r="U2068" s="158"/>
      <c r="V2068" s="158"/>
      <c r="W2068" s="158"/>
      <c r="X2068" s="158"/>
      <c r="Y2068" s="158"/>
      <c r="Z2068" s="158"/>
      <c r="AA2068" s="159"/>
      <c r="AB2068" s="242"/>
      <c r="AC2068" s="49"/>
      <c r="AD2068" s="49"/>
    </row>
    <row r="2069" spans="18:30" ht="45" customHeight="1" x14ac:dyDescent="0.25">
      <c r="R2069" s="158"/>
      <c r="S2069" s="158"/>
      <c r="T2069" s="158"/>
      <c r="U2069" s="158"/>
      <c r="V2069" s="158"/>
      <c r="W2069" s="158"/>
      <c r="X2069" s="158"/>
      <c r="Y2069" s="158"/>
      <c r="Z2069" s="158"/>
      <c r="AA2069" s="159"/>
      <c r="AB2069" s="242"/>
      <c r="AC2069" s="49"/>
      <c r="AD2069" s="49"/>
    </row>
    <row r="2070" spans="18:30" ht="45" customHeight="1" x14ac:dyDescent="0.25">
      <c r="R2070" s="158"/>
      <c r="S2070" s="158"/>
      <c r="T2070" s="158"/>
      <c r="U2070" s="158"/>
      <c r="V2070" s="158"/>
      <c r="W2070" s="158"/>
      <c r="X2070" s="158"/>
      <c r="Y2070" s="158"/>
      <c r="Z2070" s="158"/>
      <c r="AA2070" s="159"/>
      <c r="AB2070" s="242"/>
      <c r="AC2070" s="49"/>
      <c r="AD2070" s="49"/>
    </row>
    <row r="2071" spans="18:30" ht="45" customHeight="1" x14ac:dyDescent="0.25">
      <c r="R2071" s="158"/>
      <c r="S2071" s="158"/>
      <c r="T2071" s="158"/>
      <c r="U2071" s="158"/>
      <c r="V2071" s="158"/>
      <c r="W2071" s="158"/>
      <c r="X2071" s="158"/>
      <c r="Y2071" s="158"/>
      <c r="Z2071" s="158"/>
      <c r="AA2071" s="159"/>
      <c r="AB2071" s="242"/>
      <c r="AC2071" s="49"/>
      <c r="AD2071" s="49"/>
    </row>
    <row r="2072" spans="18:30" ht="45" customHeight="1" x14ac:dyDescent="0.25">
      <c r="R2072" s="158"/>
      <c r="S2072" s="158"/>
      <c r="T2072" s="158"/>
      <c r="U2072" s="158"/>
      <c r="V2072" s="158"/>
      <c r="W2072" s="158"/>
      <c r="X2072" s="158"/>
      <c r="Y2072" s="158"/>
      <c r="Z2072" s="158"/>
      <c r="AA2072" s="159"/>
      <c r="AB2072" s="242"/>
      <c r="AC2072" s="49"/>
      <c r="AD2072" s="49"/>
    </row>
    <row r="2073" spans="18:30" ht="45" customHeight="1" x14ac:dyDescent="0.25">
      <c r="R2073" s="158"/>
      <c r="S2073" s="158"/>
      <c r="T2073" s="158"/>
      <c r="U2073" s="158"/>
      <c r="V2073" s="158"/>
      <c r="W2073" s="158"/>
      <c r="X2073" s="158"/>
      <c r="Y2073" s="158"/>
      <c r="Z2073" s="158"/>
      <c r="AA2073" s="159"/>
      <c r="AB2073" s="242"/>
      <c r="AC2073" s="49"/>
      <c r="AD2073" s="49"/>
    </row>
    <row r="2074" spans="18:30" ht="45" customHeight="1" x14ac:dyDescent="0.25">
      <c r="R2074" s="158"/>
      <c r="S2074" s="158"/>
      <c r="T2074" s="158"/>
      <c r="U2074" s="158"/>
      <c r="V2074" s="158"/>
      <c r="W2074" s="158"/>
      <c r="X2074" s="158"/>
      <c r="Y2074" s="158"/>
      <c r="Z2074" s="158"/>
      <c r="AA2074" s="159"/>
      <c r="AB2074" s="242"/>
      <c r="AC2074" s="49"/>
      <c r="AD2074" s="49"/>
    </row>
    <row r="2075" spans="18:30" ht="45" customHeight="1" x14ac:dyDescent="0.25">
      <c r="R2075" s="158"/>
      <c r="S2075" s="158"/>
      <c r="T2075" s="158"/>
      <c r="U2075" s="158"/>
      <c r="V2075" s="158"/>
      <c r="W2075" s="158"/>
      <c r="X2075" s="158"/>
      <c r="Y2075" s="158"/>
      <c r="Z2075" s="158"/>
      <c r="AA2075" s="159"/>
      <c r="AB2075" s="242"/>
      <c r="AC2075" s="49"/>
      <c r="AD2075" s="49"/>
    </row>
    <row r="2076" spans="18:30" ht="45" customHeight="1" x14ac:dyDescent="0.25">
      <c r="R2076" s="158"/>
      <c r="S2076" s="158"/>
      <c r="T2076" s="158"/>
      <c r="U2076" s="158"/>
      <c r="V2076" s="158"/>
      <c r="W2076" s="158"/>
      <c r="X2076" s="158"/>
      <c r="Y2076" s="158"/>
      <c r="Z2076" s="158"/>
      <c r="AA2076" s="159"/>
      <c r="AB2076" s="242"/>
      <c r="AC2076" s="49"/>
      <c r="AD2076" s="49"/>
    </row>
    <row r="2077" spans="18:30" ht="45" customHeight="1" x14ac:dyDescent="0.25">
      <c r="R2077" s="158"/>
      <c r="S2077" s="158"/>
      <c r="T2077" s="158"/>
      <c r="U2077" s="158"/>
      <c r="V2077" s="158"/>
      <c r="W2077" s="158"/>
      <c r="X2077" s="158"/>
      <c r="Y2077" s="158"/>
      <c r="Z2077" s="158"/>
      <c r="AA2077" s="159"/>
      <c r="AB2077" s="242"/>
      <c r="AC2077" s="49"/>
      <c r="AD2077" s="49"/>
    </row>
    <row r="2078" spans="18:30" ht="45" customHeight="1" x14ac:dyDescent="0.25">
      <c r="R2078" s="158"/>
      <c r="S2078" s="158"/>
      <c r="T2078" s="158"/>
      <c r="U2078" s="158"/>
      <c r="V2078" s="158"/>
      <c r="W2078" s="158"/>
      <c r="X2078" s="158"/>
      <c r="Y2078" s="158"/>
      <c r="Z2078" s="158"/>
      <c r="AA2078" s="159"/>
      <c r="AB2078" s="242"/>
      <c r="AC2078" s="49"/>
      <c r="AD2078" s="49"/>
    </row>
    <row r="2079" spans="18:30" ht="45" customHeight="1" x14ac:dyDescent="0.25">
      <c r="R2079" s="158"/>
      <c r="S2079" s="158"/>
      <c r="T2079" s="158"/>
      <c r="U2079" s="158"/>
      <c r="V2079" s="158"/>
      <c r="W2079" s="158"/>
      <c r="X2079" s="158"/>
      <c r="Y2079" s="158"/>
      <c r="Z2079" s="158"/>
      <c r="AA2079" s="159"/>
      <c r="AB2079" s="242"/>
      <c r="AC2079" s="49"/>
      <c r="AD2079" s="49"/>
    </row>
    <row r="2080" spans="18:30" ht="45" customHeight="1" x14ac:dyDescent="0.25">
      <c r="R2080" s="158"/>
      <c r="S2080" s="158"/>
      <c r="T2080" s="158"/>
      <c r="U2080" s="158"/>
      <c r="V2080" s="158"/>
      <c r="W2080" s="158"/>
      <c r="X2080" s="158"/>
      <c r="Y2080" s="158"/>
      <c r="Z2080" s="158"/>
      <c r="AA2080" s="159"/>
      <c r="AB2080" s="242"/>
      <c r="AC2080" s="49"/>
      <c r="AD2080" s="49"/>
    </row>
    <row r="2081" spans="18:30" ht="45" customHeight="1" x14ac:dyDescent="0.25">
      <c r="R2081" s="158"/>
      <c r="S2081" s="158"/>
      <c r="T2081" s="158"/>
      <c r="U2081" s="158"/>
      <c r="V2081" s="158"/>
      <c r="W2081" s="158"/>
      <c r="X2081" s="158"/>
      <c r="Y2081" s="158"/>
      <c r="Z2081" s="158"/>
      <c r="AA2081" s="159"/>
      <c r="AB2081" s="242"/>
      <c r="AC2081" s="49"/>
      <c r="AD2081" s="49"/>
    </row>
    <row r="2082" spans="18:30" ht="45" customHeight="1" x14ac:dyDescent="0.25">
      <c r="R2082" s="158"/>
      <c r="S2082" s="158"/>
      <c r="T2082" s="158"/>
      <c r="U2082" s="158"/>
      <c r="V2082" s="158"/>
      <c r="W2082" s="158"/>
      <c r="X2082" s="158"/>
      <c r="Y2082" s="158"/>
      <c r="Z2082" s="158"/>
      <c r="AA2082" s="159"/>
      <c r="AB2082" s="242"/>
      <c r="AC2082" s="49"/>
      <c r="AD2082" s="49"/>
    </row>
    <row r="2083" spans="18:30" ht="45" customHeight="1" x14ac:dyDescent="0.25">
      <c r="R2083" s="158"/>
      <c r="S2083" s="158"/>
      <c r="T2083" s="158"/>
      <c r="U2083" s="158"/>
      <c r="V2083" s="158"/>
      <c r="W2083" s="158"/>
      <c r="X2083" s="158"/>
      <c r="Y2083" s="158"/>
      <c r="Z2083" s="158"/>
      <c r="AA2083" s="159"/>
      <c r="AB2083" s="242"/>
      <c r="AC2083" s="49"/>
      <c r="AD2083" s="49"/>
    </row>
    <row r="2084" spans="18:30" ht="45" customHeight="1" x14ac:dyDescent="0.25">
      <c r="R2084" s="158"/>
      <c r="S2084" s="158"/>
      <c r="T2084" s="158"/>
      <c r="U2084" s="158"/>
      <c r="V2084" s="158"/>
      <c r="W2084" s="158"/>
      <c r="X2084" s="158"/>
      <c r="Y2084" s="158"/>
      <c r="Z2084" s="158"/>
      <c r="AA2084" s="159"/>
      <c r="AB2084" s="242"/>
      <c r="AC2084" s="49"/>
      <c r="AD2084" s="49"/>
    </row>
    <row r="2085" spans="18:30" ht="45" customHeight="1" x14ac:dyDescent="0.25">
      <c r="R2085" s="158"/>
      <c r="S2085" s="158"/>
      <c r="T2085" s="158"/>
      <c r="U2085" s="158"/>
      <c r="V2085" s="158"/>
      <c r="W2085" s="158"/>
      <c r="X2085" s="158"/>
      <c r="Y2085" s="158"/>
      <c r="Z2085" s="158"/>
      <c r="AA2085" s="159"/>
      <c r="AB2085" s="242"/>
      <c r="AC2085" s="49"/>
      <c r="AD2085" s="49"/>
    </row>
    <row r="2086" spans="18:30" ht="45" customHeight="1" x14ac:dyDescent="0.25">
      <c r="R2086" s="158"/>
      <c r="S2086" s="158"/>
      <c r="T2086" s="158"/>
      <c r="U2086" s="158"/>
      <c r="V2086" s="158"/>
      <c r="W2086" s="158"/>
      <c r="X2086" s="158"/>
      <c r="Y2086" s="158"/>
      <c r="Z2086" s="158"/>
      <c r="AA2086" s="159"/>
      <c r="AB2086" s="242"/>
      <c r="AC2086" s="49"/>
      <c r="AD2086" s="49"/>
    </row>
    <row r="2087" spans="18:30" ht="45" customHeight="1" x14ac:dyDescent="0.25">
      <c r="R2087" s="158"/>
      <c r="S2087" s="158"/>
      <c r="T2087" s="158"/>
      <c r="U2087" s="158"/>
      <c r="V2087" s="158"/>
      <c r="W2087" s="158"/>
      <c r="X2087" s="158"/>
      <c r="Y2087" s="158"/>
      <c r="Z2087" s="158"/>
      <c r="AA2087" s="159"/>
      <c r="AB2087" s="242"/>
      <c r="AC2087" s="49"/>
      <c r="AD2087" s="49"/>
    </row>
    <row r="2088" spans="18:30" ht="45" customHeight="1" x14ac:dyDescent="0.25">
      <c r="R2088" s="158"/>
      <c r="S2088" s="158"/>
      <c r="T2088" s="158"/>
      <c r="U2088" s="158"/>
      <c r="V2088" s="158"/>
      <c r="W2088" s="158"/>
      <c r="X2088" s="158"/>
      <c r="Y2088" s="158"/>
      <c r="Z2088" s="158"/>
      <c r="AA2088" s="159"/>
      <c r="AB2088" s="242"/>
      <c r="AC2088" s="49"/>
      <c r="AD2088" s="49"/>
    </row>
    <row r="2089" spans="18:30" ht="45" customHeight="1" x14ac:dyDescent="0.25">
      <c r="R2089" s="158"/>
      <c r="S2089" s="158"/>
      <c r="T2089" s="158"/>
      <c r="U2089" s="158"/>
      <c r="V2089" s="158"/>
      <c r="W2089" s="158"/>
      <c r="X2089" s="158"/>
      <c r="Y2089" s="158"/>
      <c r="Z2089" s="158"/>
      <c r="AA2089" s="159"/>
      <c r="AB2089" s="242"/>
      <c r="AC2089" s="49"/>
      <c r="AD2089" s="49"/>
    </row>
    <row r="2090" spans="18:30" ht="45" customHeight="1" x14ac:dyDescent="0.25">
      <c r="R2090" s="158"/>
      <c r="S2090" s="158"/>
      <c r="T2090" s="158"/>
      <c r="U2090" s="158"/>
      <c r="V2090" s="158"/>
      <c r="W2090" s="158"/>
      <c r="X2090" s="158"/>
      <c r="Y2090" s="158"/>
      <c r="Z2090" s="158"/>
      <c r="AA2090" s="159"/>
      <c r="AB2090" s="242"/>
      <c r="AC2090" s="49"/>
      <c r="AD2090" s="49"/>
    </row>
    <row r="2091" spans="18:30" ht="45" customHeight="1" x14ac:dyDescent="0.25">
      <c r="R2091" s="158"/>
      <c r="S2091" s="158"/>
      <c r="T2091" s="158"/>
      <c r="U2091" s="158"/>
      <c r="V2091" s="158"/>
      <c r="W2091" s="158"/>
      <c r="X2091" s="158"/>
      <c r="Y2091" s="158"/>
      <c r="Z2091" s="158"/>
      <c r="AA2091" s="159"/>
      <c r="AB2091" s="242"/>
      <c r="AC2091" s="49"/>
      <c r="AD2091" s="49"/>
    </row>
    <row r="2092" spans="18:30" ht="45" customHeight="1" x14ac:dyDescent="0.25">
      <c r="R2092" s="158"/>
      <c r="S2092" s="158"/>
      <c r="T2092" s="158"/>
      <c r="U2092" s="158"/>
      <c r="V2092" s="158"/>
      <c r="W2092" s="158"/>
      <c r="X2092" s="158"/>
      <c r="Y2092" s="158"/>
      <c r="Z2092" s="158"/>
      <c r="AA2092" s="159"/>
      <c r="AB2092" s="242"/>
      <c r="AC2092" s="49"/>
      <c r="AD2092" s="49"/>
    </row>
    <row r="2093" spans="18:30" ht="45" customHeight="1" x14ac:dyDescent="0.25">
      <c r="R2093" s="158"/>
      <c r="S2093" s="158"/>
      <c r="T2093" s="158"/>
      <c r="U2093" s="158"/>
      <c r="V2093" s="158"/>
      <c r="W2093" s="158"/>
      <c r="X2093" s="158"/>
      <c r="Y2093" s="158"/>
      <c r="Z2093" s="158"/>
      <c r="AA2093" s="159"/>
      <c r="AB2093" s="242"/>
      <c r="AC2093" s="49"/>
      <c r="AD2093" s="49"/>
    </row>
    <row r="2094" spans="18:30" ht="45" customHeight="1" x14ac:dyDescent="0.25">
      <c r="R2094" s="158"/>
      <c r="S2094" s="158"/>
      <c r="T2094" s="158"/>
      <c r="U2094" s="158"/>
      <c r="V2094" s="158"/>
      <c r="W2094" s="158"/>
      <c r="X2094" s="158"/>
      <c r="Y2094" s="158"/>
      <c r="Z2094" s="158"/>
      <c r="AA2094" s="159"/>
      <c r="AB2094" s="242"/>
      <c r="AC2094" s="49"/>
      <c r="AD2094" s="49"/>
    </row>
    <row r="2095" spans="18:30" ht="45" customHeight="1" x14ac:dyDescent="0.25">
      <c r="R2095" s="158"/>
      <c r="S2095" s="158"/>
      <c r="T2095" s="158"/>
      <c r="U2095" s="158"/>
      <c r="V2095" s="158"/>
      <c r="W2095" s="158"/>
      <c r="X2095" s="158"/>
      <c r="Y2095" s="158"/>
      <c r="Z2095" s="158"/>
      <c r="AA2095" s="159"/>
      <c r="AB2095" s="242"/>
      <c r="AC2095" s="49"/>
      <c r="AD2095" s="49"/>
    </row>
    <row r="2096" spans="18:30" ht="45" customHeight="1" x14ac:dyDescent="0.25">
      <c r="R2096" s="158"/>
      <c r="S2096" s="158"/>
      <c r="T2096" s="158"/>
      <c r="U2096" s="158"/>
      <c r="V2096" s="158"/>
      <c r="W2096" s="158"/>
      <c r="X2096" s="158"/>
      <c r="Y2096" s="158"/>
      <c r="Z2096" s="158"/>
      <c r="AA2096" s="159"/>
      <c r="AB2096" s="242"/>
      <c r="AC2096" s="49"/>
      <c r="AD2096" s="49"/>
    </row>
    <row r="2097" spans="18:30" ht="45" customHeight="1" x14ac:dyDescent="0.25">
      <c r="R2097" s="158"/>
      <c r="S2097" s="158"/>
      <c r="T2097" s="158"/>
      <c r="U2097" s="158"/>
      <c r="V2097" s="158"/>
      <c r="W2097" s="158"/>
      <c r="X2097" s="158"/>
      <c r="Y2097" s="158"/>
      <c r="Z2097" s="158"/>
      <c r="AA2097" s="159"/>
      <c r="AB2097" s="242"/>
      <c r="AC2097" s="49"/>
      <c r="AD2097" s="49"/>
    </row>
    <row r="2098" spans="18:30" ht="45" customHeight="1" x14ac:dyDescent="0.25">
      <c r="R2098" s="158"/>
      <c r="S2098" s="158"/>
      <c r="T2098" s="158"/>
      <c r="U2098" s="158"/>
      <c r="V2098" s="158"/>
      <c r="W2098" s="158"/>
      <c r="X2098" s="158"/>
      <c r="Y2098" s="158"/>
      <c r="Z2098" s="158"/>
      <c r="AA2098" s="159"/>
      <c r="AB2098" s="242"/>
      <c r="AC2098" s="49"/>
      <c r="AD2098" s="49"/>
    </row>
    <row r="2099" spans="18:30" ht="45" customHeight="1" x14ac:dyDescent="0.25">
      <c r="R2099" s="158"/>
      <c r="S2099" s="158"/>
      <c r="T2099" s="158"/>
      <c r="U2099" s="158"/>
      <c r="V2099" s="158"/>
      <c r="W2099" s="158"/>
      <c r="X2099" s="158"/>
      <c r="Y2099" s="158"/>
      <c r="Z2099" s="158"/>
      <c r="AA2099" s="159"/>
      <c r="AB2099" s="242"/>
      <c r="AC2099" s="49"/>
      <c r="AD2099" s="49"/>
    </row>
    <row r="2100" spans="18:30" ht="45" customHeight="1" x14ac:dyDescent="0.25">
      <c r="R2100" s="158"/>
      <c r="S2100" s="158"/>
      <c r="T2100" s="158"/>
      <c r="U2100" s="158"/>
      <c r="V2100" s="158"/>
      <c r="W2100" s="158"/>
      <c r="X2100" s="158"/>
      <c r="Y2100" s="158"/>
      <c r="Z2100" s="158"/>
      <c r="AA2100" s="159"/>
      <c r="AB2100" s="242"/>
      <c r="AC2100" s="49"/>
      <c r="AD2100" s="49"/>
    </row>
    <row r="2101" spans="18:30" ht="45" customHeight="1" x14ac:dyDescent="0.25">
      <c r="R2101" s="158"/>
      <c r="S2101" s="158"/>
      <c r="T2101" s="158"/>
      <c r="U2101" s="158"/>
      <c r="V2101" s="158"/>
      <c r="W2101" s="158"/>
      <c r="X2101" s="158"/>
      <c r="Y2101" s="158"/>
      <c r="Z2101" s="158"/>
      <c r="AA2101" s="159"/>
      <c r="AB2101" s="242"/>
      <c r="AC2101" s="49"/>
      <c r="AD2101" s="49"/>
    </row>
    <row r="2102" spans="18:30" ht="45" customHeight="1" x14ac:dyDescent="0.25">
      <c r="R2102" s="158"/>
      <c r="S2102" s="158"/>
      <c r="T2102" s="158"/>
      <c r="U2102" s="158"/>
      <c r="V2102" s="158"/>
      <c r="W2102" s="158"/>
      <c r="X2102" s="158"/>
      <c r="Y2102" s="158"/>
      <c r="Z2102" s="158"/>
      <c r="AA2102" s="159"/>
      <c r="AB2102" s="242"/>
      <c r="AC2102" s="49"/>
      <c r="AD2102" s="49"/>
    </row>
    <row r="2103" spans="18:30" ht="45" customHeight="1" x14ac:dyDescent="0.25">
      <c r="R2103" s="158"/>
      <c r="S2103" s="158"/>
      <c r="T2103" s="158"/>
      <c r="U2103" s="158"/>
      <c r="V2103" s="158"/>
      <c r="W2103" s="158"/>
      <c r="X2103" s="158"/>
      <c r="Y2103" s="158"/>
      <c r="Z2103" s="158"/>
      <c r="AA2103" s="159"/>
      <c r="AB2103" s="242"/>
      <c r="AC2103" s="49"/>
      <c r="AD2103" s="49"/>
    </row>
    <row r="2104" spans="18:30" ht="45" customHeight="1" x14ac:dyDescent="0.25">
      <c r="R2104" s="158"/>
      <c r="S2104" s="158"/>
      <c r="T2104" s="158"/>
      <c r="U2104" s="158"/>
      <c r="V2104" s="158"/>
      <c r="W2104" s="158"/>
      <c r="X2104" s="158"/>
      <c r="Y2104" s="158"/>
      <c r="Z2104" s="158"/>
      <c r="AA2104" s="159"/>
      <c r="AB2104" s="242"/>
      <c r="AC2104" s="49"/>
      <c r="AD2104" s="49"/>
    </row>
    <row r="2105" spans="18:30" ht="45" customHeight="1" x14ac:dyDescent="0.25">
      <c r="R2105" s="158"/>
      <c r="S2105" s="158"/>
      <c r="T2105" s="158"/>
      <c r="U2105" s="158"/>
      <c r="V2105" s="158"/>
      <c r="W2105" s="158"/>
      <c r="X2105" s="158"/>
      <c r="Y2105" s="158"/>
      <c r="Z2105" s="158"/>
      <c r="AA2105" s="159"/>
      <c r="AB2105" s="242"/>
      <c r="AC2105" s="49"/>
      <c r="AD2105" s="49"/>
    </row>
    <row r="2106" spans="18:30" ht="45" customHeight="1" x14ac:dyDescent="0.25">
      <c r="R2106" s="158"/>
      <c r="S2106" s="158"/>
      <c r="T2106" s="158"/>
      <c r="U2106" s="158"/>
      <c r="V2106" s="158"/>
      <c r="W2106" s="158"/>
      <c r="X2106" s="158"/>
      <c r="Y2106" s="158"/>
      <c r="Z2106" s="158"/>
      <c r="AA2106" s="159"/>
      <c r="AB2106" s="242"/>
      <c r="AC2106" s="49"/>
      <c r="AD2106" s="49"/>
    </row>
    <row r="2107" spans="18:30" ht="45" customHeight="1" x14ac:dyDescent="0.25">
      <c r="R2107" s="158"/>
      <c r="S2107" s="158"/>
      <c r="T2107" s="158"/>
      <c r="U2107" s="158"/>
      <c r="V2107" s="158"/>
      <c r="W2107" s="158"/>
      <c r="X2107" s="158"/>
      <c r="Y2107" s="158"/>
      <c r="Z2107" s="158"/>
      <c r="AA2107" s="159"/>
      <c r="AB2107" s="242"/>
      <c r="AC2107" s="49"/>
      <c r="AD2107" s="49"/>
    </row>
    <row r="2108" spans="18:30" ht="45" customHeight="1" x14ac:dyDescent="0.25">
      <c r="R2108" s="158"/>
      <c r="S2108" s="158"/>
      <c r="T2108" s="158"/>
      <c r="U2108" s="158"/>
      <c r="V2108" s="158"/>
      <c r="W2108" s="158"/>
      <c r="X2108" s="158"/>
      <c r="Y2108" s="158"/>
      <c r="Z2108" s="158"/>
      <c r="AA2108" s="159"/>
      <c r="AB2108" s="242"/>
      <c r="AC2108" s="49"/>
      <c r="AD2108" s="49"/>
    </row>
    <row r="2109" spans="18:30" ht="45" customHeight="1" x14ac:dyDescent="0.25">
      <c r="R2109" s="158"/>
      <c r="S2109" s="158"/>
      <c r="T2109" s="158"/>
      <c r="U2109" s="158"/>
      <c r="V2109" s="158"/>
      <c r="W2109" s="158"/>
      <c r="X2109" s="158"/>
      <c r="Y2109" s="158"/>
      <c r="Z2109" s="158"/>
      <c r="AA2109" s="159"/>
      <c r="AB2109" s="242"/>
      <c r="AC2109" s="49"/>
      <c r="AD2109" s="49"/>
    </row>
    <row r="2110" spans="18:30" ht="45" customHeight="1" x14ac:dyDescent="0.25">
      <c r="R2110" s="158"/>
      <c r="S2110" s="158"/>
      <c r="T2110" s="158"/>
      <c r="U2110" s="158"/>
      <c r="V2110" s="158"/>
      <c r="W2110" s="158"/>
      <c r="X2110" s="158"/>
      <c r="Y2110" s="158"/>
      <c r="Z2110" s="158"/>
      <c r="AA2110" s="159"/>
      <c r="AB2110" s="242"/>
      <c r="AC2110" s="49"/>
      <c r="AD2110" s="49"/>
    </row>
    <row r="2111" spans="18:30" ht="45" customHeight="1" x14ac:dyDescent="0.25">
      <c r="R2111" s="158"/>
      <c r="S2111" s="158"/>
      <c r="T2111" s="158"/>
      <c r="U2111" s="158"/>
      <c r="V2111" s="158"/>
      <c r="W2111" s="158"/>
      <c r="X2111" s="158"/>
      <c r="Y2111" s="158"/>
      <c r="Z2111" s="158"/>
      <c r="AA2111" s="159"/>
      <c r="AB2111" s="242"/>
      <c r="AC2111" s="49"/>
      <c r="AD2111" s="49"/>
    </row>
    <row r="2112" spans="18:30" ht="45" customHeight="1" x14ac:dyDescent="0.25">
      <c r="R2112" s="158"/>
      <c r="S2112" s="158"/>
      <c r="T2112" s="158"/>
      <c r="U2112" s="158"/>
      <c r="V2112" s="158"/>
      <c r="W2112" s="158"/>
      <c r="X2112" s="158"/>
      <c r="Y2112" s="158"/>
      <c r="Z2112" s="158"/>
      <c r="AA2112" s="159"/>
      <c r="AB2112" s="242"/>
      <c r="AC2112" s="49"/>
      <c r="AD2112" s="49"/>
    </row>
    <row r="2113" spans="18:30" ht="45" customHeight="1" x14ac:dyDescent="0.25">
      <c r="R2113" s="158"/>
      <c r="S2113" s="158"/>
      <c r="T2113" s="158"/>
      <c r="U2113" s="158"/>
      <c r="V2113" s="158"/>
      <c r="W2113" s="158"/>
      <c r="X2113" s="158"/>
      <c r="Y2113" s="158"/>
      <c r="Z2113" s="158"/>
      <c r="AA2113" s="159"/>
      <c r="AB2113" s="242"/>
      <c r="AC2113" s="49"/>
      <c r="AD2113" s="49"/>
    </row>
    <row r="2114" spans="18:30" ht="45" customHeight="1" x14ac:dyDescent="0.25">
      <c r="R2114" s="158"/>
      <c r="S2114" s="158"/>
      <c r="T2114" s="158"/>
      <c r="U2114" s="158"/>
      <c r="V2114" s="158"/>
      <c r="W2114" s="158"/>
      <c r="X2114" s="158"/>
      <c r="Y2114" s="158"/>
      <c r="Z2114" s="158"/>
      <c r="AA2114" s="159"/>
      <c r="AB2114" s="242"/>
      <c r="AC2114" s="49"/>
      <c r="AD2114" s="49"/>
    </row>
    <row r="2115" spans="18:30" ht="45" customHeight="1" x14ac:dyDescent="0.25">
      <c r="R2115" s="158"/>
      <c r="S2115" s="158"/>
      <c r="T2115" s="158"/>
      <c r="U2115" s="158"/>
      <c r="V2115" s="158"/>
      <c r="W2115" s="158"/>
      <c r="X2115" s="158"/>
      <c r="Y2115" s="158"/>
      <c r="Z2115" s="158"/>
      <c r="AA2115" s="159"/>
      <c r="AB2115" s="242"/>
      <c r="AC2115" s="49"/>
      <c r="AD2115" s="49"/>
    </row>
    <row r="2116" spans="18:30" ht="45" customHeight="1" x14ac:dyDescent="0.25">
      <c r="R2116" s="158"/>
      <c r="S2116" s="158"/>
      <c r="T2116" s="158"/>
      <c r="U2116" s="158"/>
      <c r="V2116" s="158"/>
      <c r="W2116" s="158"/>
      <c r="X2116" s="158"/>
      <c r="Y2116" s="158"/>
      <c r="Z2116" s="158"/>
      <c r="AA2116" s="159"/>
      <c r="AB2116" s="242"/>
      <c r="AC2116" s="49"/>
      <c r="AD2116" s="49"/>
    </row>
    <row r="2117" spans="18:30" ht="45" customHeight="1" x14ac:dyDescent="0.25">
      <c r="R2117" s="158"/>
      <c r="S2117" s="158"/>
      <c r="T2117" s="158"/>
      <c r="U2117" s="158"/>
      <c r="V2117" s="158"/>
      <c r="W2117" s="158"/>
      <c r="X2117" s="158"/>
      <c r="Y2117" s="158"/>
      <c r="Z2117" s="158"/>
      <c r="AA2117" s="159"/>
      <c r="AB2117" s="242"/>
      <c r="AC2117" s="49"/>
      <c r="AD2117" s="49"/>
    </row>
    <row r="2118" spans="18:30" ht="45" customHeight="1" x14ac:dyDescent="0.25">
      <c r="R2118" s="158"/>
      <c r="S2118" s="158"/>
      <c r="T2118" s="158"/>
      <c r="U2118" s="158"/>
      <c r="V2118" s="158"/>
      <c r="W2118" s="158"/>
      <c r="X2118" s="158"/>
      <c r="Y2118" s="158"/>
      <c r="Z2118" s="158"/>
      <c r="AA2118" s="159"/>
      <c r="AB2118" s="242"/>
      <c r="AC2118" s="49"/>
      <c r="AD2118" s="49"/>
    </row>
    <row r="2119" spans="18:30" ht="45" customHeight="1" x14ac:dyDescent="0.25">
      <c r="R2119" s="158"/>
      <c r="S2119" s="158"/>
      <c r="T2119" s="158"/>
      <c r="U2119" s="158"/>
      <c r="V2119" s="158"/>
      <c r="W2119" s="158"/>
      <c r="X2119" s="158"/>
      <c r="Y2119" s="158"/>
      <c r="Z2119" s="158"/>
      <c r="AA2119" s="159"/>
      <c r="AB2119" s="242"/>
      <c r="AC2119" s="49"/>
      <c r="AD2119" s="49"/>
    </row>
    <row r="2120" spans="18:30" ht="45" customHeight="1" x14ac:dyDescent="0.25">
      <c r="R2120" s="158"/>
      <c r="S2120" s="158"/>
      <c r="T2120" s="158"/>
      <c r="U2120" s="158"/>
      <c r="V2120" s="158"/>
      <c r="W2120" s="158"/>
      <c r="X2120" s="158"/>
      <c r="Y2120" s="158"/>
      <c r="Z2120" s="158"/>
      <c r="AA2120" s="159"/>
      <c r="AB2120" s="242"/>
      <c r="AC2120" s="49"/>
      <c r="AD2120" s="49"/>
    </row>
    <row r="2121" spans="18:30" ht="45" customHeight="1" x14ac:dyDescent="0.25">
      <c r="R2121" s="158"/>
      <c r="S2121" s="158"/>
      <c r="T2121" s="158"/>
      <c r="U2121" s="158"/>
      <c r="V2121" s="158"/>
      <c r="W2121" s="158"/>
      <c r="X2121" s="158"/>
      <c r="Y2121" s="158"/>
      <c r="Z2121" s="158"/>
      <c r="AA2121" s="159"/>
      <c r="AB2121" s="242"/>
      <c r="AC2121" s="49"/>
      <c r="AD2121" s="49"/>
    </row>
    <row r="2122" spans="18:30" ht="45" customHeight="1" x14ac:dyDescent="0.25">
      <c r="R2122" s="158"/>
      <c r="S2122" s="158"/>
      <c r="T2122" s="158"/>
      <c r="U2122" s="158"/>
      <c r="V2122" s="158"/>
      <c r="W2122" s="158"/>
      <c r="X2122" s="158"/>
      <c r="Y2122" s="158"/>
      <c r="Z2122" s="158"/>
      <c r="AA2122" s="159"/>
      <c r="AB2122" s="242"/>
      <c r="AC2122" s="49"/>
      <c r="AD2122" s="49"/>
    </row>
    <row r="2123" spans="18:30" ht="45" customHeight="1" x14ac:dyDescent="0.25">
      <c r="R2123" s="158"/>
      <c r="S2123" s="158"/>
      <c r="T2123" s="158"/>
      <c r="U2123" s="158"/>
      <c r="V2123" s="158"/>
      <c r="W2123" s="158"/>
      <c r="X2123" s="158"/>
      <c r="Y2123" s="158"/>
      <c r="Z2123" s="158"/>
      <c r="AA2123" s="159"/>
      <c r="AB2123" s="242"/>
      <c r="AC2123" s="49"/>
      <c r="AD2123" s="49"/>
    </row>
    <row r="2124" spans="18:30" ht="45" customHeight="1" x14ac:dyDescent="0.25">
      <c r="R2124" s="158"/>
      <c r="S2124" s="158"/>
      <c r="T2124" s="158"/>
      <c r="U2124" s="158"/>
      <c r="V2124" s="158"/>
      <c r="W2124" s="158"/>
      <c r="X2124" s="158"/>
      <c r="Y2124" s="158"/>
      <c r="Z2124" s="158"/>
      <c r="AA2124" s="159"/>
      <c r="AB2124" s="242"/>
      <c r="AC2124" s="49"/>
      <c r="AD2124" s="49"/>
    </row>
    <row r="2125" spans="18:30" ht="45" customHeight="1" x14ac:dyDescent="0.25">
      <c r="R2125" s="158"/>
      <c r="S2125" s="158"/>
      <c r="T2125" s="158"/>
      <c r="U2125" s="158"/>
      <c r="V2125" s="158"/>
      <c r="W2125" s="158"/>
      <c r="X2125" s="158"/>
      <c r="Y2125" s="158"/>
      <c r="Z2125" s="158"/>
      <c r="AA2125" s="159"/>
      <c r="AB2125" s="242"/>
      <c r="AC2125" s="49"/>
      <c r="AD2125" s="49"/>
    </row>
    <row r="2126" spans="18:30" ht="45" customHeight="1" x14ac:dyDescent="0.25">
      <c r="R2126" s="158"/>
      <c r="S2126" s="158"/>
      <c r="T2126" s="158"/>
      <c r="U2126" s="158"/>
      <c r="V2126" s="158"/>
      <c r="W2126" s="158"/>
      <c r="X2126" s="158"/>
      <c r="Y2126" s="158"/>
      <c r="Z2126" s="158"/>
      <c r="AA2126" s="159"/>
      <c r="AB2126" s="242"/>
      <c r="AC2126" s="49"/>
      <c r="AD2126" s="49"/>
    </row>
    <row r="2127" spans="18:30" ht="45" customHeight="1" x14ac:dyDescent="0.25">
      <c r="R2127" s="158"/>
      <c r="S2127" s="158"/>
      <c r="T2127" s="158"/>
      <c r="U2127" s="158"/>
      <c r="V2127" s="158"/>
      <c r="W2127" s="158"/>
      <c r="X2127" s="158"/>
      <c r="Y2127" s="158"/>
      <c r="Z2127" s="158"/>
      <c r="AA2127" s="159"/>
      <c r="AB2127" s="242"/>
      <c r="AC2127" s="49"/>
      <c r="AD2127" s="49"/>
    </row>
    <row r="2128" spans="18:30" ht="45" customHeight="1" x14ac:dyDescent="0.25">
      <c r="R2128" s="158"/>
      <c r="S2128" s="158"/>
      <c r="T2128" s="158"/>
      <c r="U2128" s="158"/>
      <c r="V2128" s="158"/>
      <c r="W2128" s="158"/>
      <c r="X2128" s="158"/>
      <c r="Y2128" s="158"/>
      <c r="Z2128" s="158"/>
      <c r="AA2128" s="159"/>
      <c r="AB2128" s="242"/>
      <c r="AC2128" s="49"/>
      <c r="AD2128" s="49"/>
    </row>
    <row r="2129" spans="18:30" ht="45" customHeight="1" x14ac:dyDescent="0.25">
      <c r="R2129" s="158"/>
      <c r="S2129" s="158"/>
      <c r="T2129" s="158"/>
      <c r="U2129" s="158"/>
      <c r="V2129" s="158"/>
      <c r="W2129" s="158"/>
      <c r="X2129" s="158"/>
      <c r="Y2129" s="158"/>
      <c r="Z2129" s="158"/>
      <c r="AA2129" s="159"/>
      <c r="AB2129" s="242"/>
      <c r="AC2129" s="49"/>
      <c r="AD2129" s="49"/>
    </row>
    <row r="2130" spans="18:30" ht="45" customHeight="1" x14ac:dyDescent="0.25">
      <c r="R2130" s="158"/>
      <c r="S2130" s="158"/>
      <c r="T2130" s="158"/>
      <c r="U2130" s="158"/>
      <c r="V2130" s="158"/>
      <c r="W2130" s="158"/>
      <c r="X2130" s="158"/>
      <c r="Y2130" s="158"/>
      <c r="Z2130" s="158"/>
      <c r="AA2130" s="159"/>
      <c r="AB2130" s="242"/>
      <c r="AC2130" s="49"/>
      <c r="AD2130" s="49"/>
    </row>
    <row r="2131" spans="18:30" ht="45" customHeight="1" x14ac:dyDescent="0.25">
      <c r="R2131" s="158"/>
      <c r="S2131" s="158"/>
      <c r="T2131" s="158"/>
      <c r="U2131" s="158"/>
      <c r="V2131" s="158"/>
      <c r="W2131" s="158"/>
      <c r="X2131" s="158"/>
      <c r="Y2131" s="158"/>
      <c r="Z2131" s="158"/>
      <c r="AA2131" s="159"/>
      <c r="AB2131" s="242"/>
      <c r="AC2131" s="49"/>
      <c r="AD2131" s="49"/>
    </row>
    <row r="2132" spans="18:30" ht="45" customHeight="1" x14ac:dyDescent="0.25">
      <c r="R2132" s="158"/>
      <c r="S2132" s="158"/>
      <c r="T2132" s="158"/>
      <c r="U2132" s="158"/>
      <c r="V2132" s="158"/>
      <c r="W2132" s="158"/>
      <c r="X2132" s="158"/>
      <c r="Y2132" s="158"/>
      <c r="Z2132" s="158"/>
      <c r="AA2132" s="159"/>
      <c r="AB2132" s="242"/>
      <c r="AC2132" s="49"/>
      <c r="AD2132" s="49"/>
    </row>
    <row r="2133" spans="18:30" ht="45" customHeight="1" x14ac:dyDescent="0.25">
      <c r="R2133" s="158"/>
      <c r="S2133" s="158"/>
      <c r="T2133" s="158"/>
      <c r="U2133" s="158"/>
      <c r="V2133" s="158"/>
      <c r="W2133" s="158"/>
      <c r="X2133" s="158"/>
      <c r="Y2133" s="158"/>
      <c r="Z2133" s="158"/>
      <c r="AA2133" s="159"/>
      <c r="AB2133" s="242"/>
      <c r="AC2133" s="49"/>
      <c r="AD2133" s="49"/>
    </row>
    <row r="2134" spans="18:30" ht="45" customHeight="1" x14ac:dyDescent="0.25">
      <c r="R2134" s="158"/>
      <c r="S2134" s="158"/>
      <c r="T2134" s="158"/>
      <c r="U2134" s="158"/>
      <c r="V2134" s="158"/>
      <c r="W2134" s="158"/>
      <c r="X2134" s="158"/>
      <c r="Y2134" s="158"/>
      <c r="Z2134" s="158"/>
      <c r="AA2134" s="159"/>
      <c r="AB2134" s="242"/>
      <c r="AC2134" s="49"/>
      <c r="AD2134" s="49"/>
    </row>
    <row r="2135" spans="18:30" ht="45" customHeight="1" x14ac:dyDescent="0.25">
      <c r="R2135" s="158"/>
      <c r="S2135" s="158"/>
      <c r="T2135" s="158"/>
      <c r="U2135" s="158"/>
      <c r="V2135" s="158"/>
      <c r="W2135" s="158"/>
      <c r="X2135" s="158"/>
      <c r="Y2135" s="158"/>
      <c r="Z2135" s="158"/>
      <c r="AA2135" s="159"/>
      <c r="AB2135" s="242"/>
      <c r="AC2135" s="49"/>
      <c r="AD2135" s="49"/>
    </row>
    <row r="2136" spans="18:30" ht="45" customHeight="1" x14ac:dyDescent="0.25">
      <c r="R2136" s="158"/>
      <c r="S2136" s="158"/>
      <c r="T2136" s="158"/>
      <c r="U2136" s="158"/>
      <c r="V2136" s="158"/>
      <c r="W2136" s="158"/>
      <c r="X2136" s="158"/>
      <c r="Y2136" s="158"/>
      <c r="Z2136" s="158"/>
      <c r="AA2136" s="159"/>
      <c r="AB2136" s="242"/>
      <c r="AC2136" s="49"/>
      <c r="AD2136" s="49"/>
    </row>
    <row r="2137" spans="18:30" ht="45" customHeight="1" x14ac:dyDescent="0.25">
      <c r="R2137" s="158"/>
      <c r="S2137" s="158"/>
      <c r="T2137" s="158"/>
      <c r="U2137" s="158"/>
      <c r="V2137" s="158"/>
      <c r="W2137" s="158"/>
      <c r="X2137" s="158"/>
      <c r="Y2137" s="158"/>
      <c r="Z2137" s="158"/>
      <c r="AA2137" s="159"/>
      <c r="AB2137" s="242"/>
      <c r="AC2137" s="49"/>
      <c r="AD2137" s="49"/>
    </row>
    <row r="2138" spans="18:30" ht="45" customHeight="1" x14ac:dyDescent="0.25">
      <c r="R2138" s="158"/>
      <c r="S2138" s="158"/>
      <c r="T2138" s="158"/>
      <c r="U2138" s="158"/>
      <c r="V2138" s="158"/>
      <c r="W2138" s="158"/>
      <c r="X2138" s="158"/>
      <c r="Y2138" s="158"/>
      <c r="Z2138" s="158"/>
      <c r="AA2138" s="159"/>
      <c r="AB2138" s="242"/>
      <c r="AC2138" s="49"/>
      <c r="AD2138" s="49"/>
    </row>
    <row r="2139" spans="18:30" ht="45" customHeight="1" x14ac:dyDescent="0.25">
      <c r="R2139" s="158"/>
      <c r="S2139" s="158"/>
      <c r="T2139" s="158"/>
      <c r="U2139" s="158"/>
      <c r="V2139" s="158"/>
      <c r="W2139" s="158"/>
      <c r="X2139" s="158"/>
      <c r="Y2139" s="158"/>
      <c r="Z2139" s="158"/>
      <c r="AA2139" s="159"/>
      <c r="AB2139" s="242"/>
      <c r="AC2139" s="49"/>
      <c r="AD2139" s="49"/>
    </row>
    <row r="2140" spans="18:30" ht="45" customHeight="1" x14ac:dyDescent="0.25">
      <c r="R2140" s="158"/>
      <c r="S2140" s="158"/>
      <c r="T2140" s="158"/>
      <c r="U2140" s="158"/>
      <c r="V2140" s="158"/>
      <c r="W2140" s="158"/>
      <c r="X2140" s="158"/>
      <c r="Y2140" s="158"/>
      <c r="Z2140" s="158"/>
      <c r="AA2140" s="159"/>
      <c r="AB2140" s="242"/>
      <c r="AC2140" s="49"/>
      <c r="AD2140" s="49"/>
    </row>
    <row r="2141" spans="18:30" ht="45" customHeight="1" x14ac:dyDescent="0.25">
      <c r="R2141" s="158"/>
      <c r="S2141" s="158"/>
      <c r="T2141" s="158"/>
      <c r="U2141" s="158"/>
      <c r="V2141" s="158"/>
      <c r="W2141" s="158"/>
      <c r="X2141" s="158"/>
      <c r="Y2141" s="158"/>
      <c r="Z2141" s="158"/>
      <c r="AA2141" s="159"/>
      <c r="AB2141" s="242"/>
      <c r="AC2141" s="49"/>
      <c r="AD2141" s="49"/>
    </row>
    <row r="2142" spans="18:30" ht="45" customHeight="1" x14ac:dyDescent="0.25">
      <c r="R2142" s="158"/>
      <c r="S2142" s="158"/>
      <c r="T2142" s="158"/>
      <c r="U2142" s="158"/>
      <c r="V2142" s="158"/>
      <c r="W2142" s="158"/>
      <c r="X2142" s="158"/>
      <c r="Y2142" s="158"/>
      <c r="Z2142" s="158"/>
      <c r="AA2142" s="159"/>
      <c r="AB2142" s="242"/>
      <c r="AC2142" s="49"/>
      <c r="AD2142" s="49"/>
    </row>
    <row r="2143" spans="18:30" ht="45" customHeight="1" x14ac:dyDescent="0.25">
      <c r="R2143" s="158"/>
      <c r="S2143" s="158"/>
      <c r="T2143" s="158"/>
      <c r="U2143" s="158"/>
      <c r="V2143" s="158"/>
      <c r="W2143" s="158"/>
      <c r="X2143" s="158"/>
      <c r="Y2143" s="158"/>
      <c r="Z2143" s="158"/>
      <c r="AA2143" s="159"/>
      <c r="AB2143" s="242"/>
      <c r="AC2143" s="49"/>
      <c r="AD2143" s="49"/>
    </row>
    <row r="2144" spans="18:30" ht="45" customHeight="1" x14ac:dyDescent="0.25">
      <c r="R2144" s="158"/>
      <c r="S2144" s="158"/>
      <c r="T2144" s="158"/>
      <c r="U2144" s="158"/>
      <c r="V2144" s="158"/>
      <c r="W2144" s="158"/>
      <c r="X2144" s="158"/>
      <c r="Y2144" s="158"/>
      <c r="Z2144" s="158"/>
      <c r="AA2144" s="159"/>
      <c r="AB2144" s="242"/>
      <c r="AC2144" s="49"/>
      <c r="AD2144" s="49"/>
    </row>
    <row r="2145" spans="18:30" ht="45" customHeight="1" x14ac:dyDescent="0.25">
      <c r="R2145" s="158"/>
      <c r="S2145" s="158"/>
      <c r="T2145" s="158"/>
      <c r="U2145" s="158"/>
      <c r="V2145" s="158"/>
      <c r="W2145" s="158"/>
      <c r="X2145" s="158"/>
      <c r="Y2145" s="158"/>
      <c r="Z2145" s="158"/>
      <c r="AA2145" s="159"/>
      <c r="AB2145" s="242"/>
      <c r="AC2145" s="49"/>
      <c r="AD2145" s="49"/>
    </row>
    <row r="2146" spans="18:30" ht="45" customHeight="1" x14ac:dyDescent="0.25">
      <c r="R2146" s="158"/>
      <c r="S2146" s="158"/>
      <c r="T2146" s="158"/>
      <c r="U2146" s="158"/>
      <c r="V2146" s="158"/>
      <c r="W2146" s="158"/>
      <c r="X2146" s="158"/>
      <c r="Y2146" s="158"/>
      <c r="Z2146" s="158"/>
      <c r="AA2146" s="159"/>
      <c r="AB2146" s="242"/>
      <c r="AC2146" s="49"/>
      <c r="AD2146" s="49"/>
    </row>
    <row r="2147" spans="18:30" ht="45" customHeight="1" x14ac:dyDescent="0.25">
      <c r="R2147" s="158"/>
      <c r="S2147" s="158"/>
      <c r="T2147" s="158"/>
      <c r="U2147" s="158"/>
      <c r="V2147" s="158"/>
      <c r="W2147" s="158"/>
      <c r="X2147" s="158"/>
      <c r="Y2147" s="158"/>
      <c r="Z2147" s="158"/>
      <c r="AA2147" s="159"/>
      <c r="AB2147" s="242"/>
      <c r="AC2147" s="49"/>
      <c r="AD2147" s="49"/>
    </row>
    <row r="2148" spans="18:30" ht="45" customHeight="1" x14ac:dyDescent="0.25">
      <c r="R2148" s="158"/>
      <c r="S2148" s="158"/>
      <c r="T2148" s="158"/>
      <c r="U2148" s="158"/>
      <c r="V2148" s="158"/>
      <c r="W2148" s="158"/>
      <c r="X2148" s="158"/>
      <c r="Y2148" s="158"/>
      <c r="Z2148" s="158"/>
      <c r="AA2148" s="159"/>
      <c r="AB2148" s="242"/>
      <c r="AC2148" s="49"/>
      <c r="AD2148" s="49"/>
    </row>
    <row r="2149" spans="18:30" ht="45" customHeight="1" x14ac:dyDescent="0.25">
      <c r="R2149" s="158"/>
      <c r="S2149" s="158"/>
      <c r="T2149" s="158"/>
      <c r="U2149" s="158"/>
      <c r="V2149" s="158"/>
      <c r="W2149" s="158"/>
      <c r="X2149" s="158"/>
      <c r="Y2149" s="158"/>
      <c r="Z2149" s="158"/>
      <c r="AA2149" s="159"/>
      <c r="AB2149" s="242"/>
      <c r="AC2149" s="49"/>
      <c r="AD2149" s="49"/>
    </row>
    <row r="2150" spans="18:30" ht="45" customHeight="1" x14ac:dyDescent="0.25">
      <c r="R2150" s="158"/>
      <c r="S2150" s="158"/>
      <c r="T2150" s="158"/>
      <c r="U2150" s="158"/>
      <c r="V2150" s="158"/>
      <c r="W2150" s="158"/>
      <c r="X2150" s="158"/>
      <c r="Y2150" s="158"/>
      <c r="Z2150" s="158"/>
      <c r="AA2150" s="159"/>
      <c r="AB2150" s="242"/>
      <c r="AC2150" s="49"/>
      <c r="AD2150" s="49"/>
    </row>
    <row r="2151" spans="18:30" ht="45" customHeight="1" x14ac:dyDescent="0.25">
      <c r="R2151" s="158"/>
      <c r="S2151" s="158"/>
      <c r="T2151" s="158"/>
      <c r="U2151" s="158"/>
      <c r="V2151" s="158"/>
      <c r="W2151" s="158"/>
      <c r="X2151" s="158"/>
      <c r="Y2151" s="158"/>
      <c r="Z2151" s="158"/>
      <c r="AA2151" s="159"/>
      <c r="AB2151" s="242"/>
      <c r="AC2151" s="49"/>
      <c r="AD2151" s="49"/>
    </row>
    <row r="2152" spans="18:30" ht="45" customHeight="1" x14ac:dyDescent="0.25">
      <c r="R2152" s="158"/>
      <c r="S2152" s="158"/>
      <c r="T2152" s="158"/>
      <c r="U2152" s="158"/>
      <c r="V2152" s="158"/>
      <c r="W2152" s="158"/>
      <c r="X2152" s="158"/>
      <c r="Y2152" s="158"/>
      <c r="Z2152" s="158"/>
      <c r="AA2152" s="159"/>
      <c r="AB2152" s="242"/>
      <c r="AC2152" s="49"/>
      <c r="AD2152" s="49"/>
    </row>
    <row r="2153" spans="18:30" ht="45" customHeight="1" x14ac:dyDescent="0.25">
      <c r="R2153" s="158"/>
      <c r="S2153" s="158"/>
      <c r="T2153" s="158"/>
      <c r="U2153" s="158"/>
      <c r="V2153" s="158"/>
      <c r="W2153" s="158"/>
      <c r="X2153" s="158"/>
      <c r="Y2153" s="158"/>
      <c r="Z2153" s="158"/>
      <c r="AA2153" s="159"/>
      <c r="AB2153" s="242"/>
      <c r="AC2153" s="49"/>
      <c r="AD2153" s="49"/>
    </row>
    <row r="2154" spans="18:30" ht="45" customHeight="1" x14ac:dyDescent="0.25">
      <c r="R2154" s="158"/>
      <c r="S2154" s="158"/>
      <c r="T2154" s="158"/>
      <c r="U2154" s="158"/>
      <c r="V2154" s="158"/>
      <c r="W2154" s="158"/>
      <c r="X2154" s="158"/>
      <c r="Y2154" s="158"/>
      <c r="Z2154" s="158"/>
      <c r="AA2154" s="159"/>
      <c r="AB2154" s="242"/>
      <c r="AC2154" s="49"/>
      <c r="AD2154" s="49"/>
    </row>
    <row r="2155" spans="18:30" ht="45" customHeight="1" x14ac:dyDescent="0.25">
      <c r="R2155" s="158"/>
      <c r="S2155" s="158"/>
      <c r="T2155" s="158"/>
      <c r="U2155" s="158"/>
      <c r="V2155" s="158"/>
      <c r="W2155" s="158"/>
      <c r="X2155" s="158"/>
      <c r="Y2155" s="158"/>
      <c r="Z2155" s="158"/>
      <c r="AA2155" s="159"/>
      <c r="AB2155" s="242"/>
      <c r="AC2155" s="49"/>
      <c r="AD2155" s="49"/>
    </row>
    <row r="2156" spans="18:30" ht="45" customHeight="1" x14ac:dyDescent="0.25">
      <c r="R2156" s="158"/>
      <c r="S2156" s="158"/>
      <c r="T2156" s="158"/>
      <c r="U2156" s="158"/>
      <c r="V2156" s="158"/>
      <c r="W2156" s="158"/>
      <c r="X2156" s="158"/>
      <c r="Y2156" s="158"/>
      <c r="Z2156" s="158"/>
      <c r="AA2156" s="159"/>
      <c r="AB2156" s="242"/>
      <c r="AC2156" s="49"/>
      <c r="AD2156" s="49"/>
    </row>
    <row r="2157" spans="18:30" ht="45" customHeight="1" x14ac:dyDescent="0.25">
      <c r="R2157" s="158"/>
      <c r="S2157" s="158"/>
      <c r="T2157" s="158"/>
      <c r="U2157" s="158"/>
      <c r="V2157" s="158"/>
      <c r="W2157" s="158"/>
      <c r="X2157" s="158"/>
      <c r="Y2157" s="158"/>
      <c r="Z2157" s="158"/>
      <c r="AA2157" s="159"/>
      <c r="AB2157" s="242"/>
      <c r="AC2157" s="49"/>
      <c r="AD2157" s="49"/>
    </row>
    <row r="2158" spans="18:30" ht="45" customHeight="1" x14ac:dyDescent="0.25">
      <c r="R2158" s="158"/>
      <c r="S2158" s="158"/>
      <c r="T2158" s="158"/>
      <c r="U2158" s="158"/>
      <c r="V2158" s="158"/>
      <c r="W2158" s="158"/>
      <c r="X2158" s="158"/>
      <c r="Y2158" s="158"/>
      <c r="Z2158" s="158"/>
      <c r="AA2158" s="159"/>
      <c r="AB2158" s="242"/>
      <c r="AC2158" s="49"/>
      <c r="AD2158" s="49"/>
    </row>
    <row r="2159" spans="18:30" ht="45" customHeight="1" x14ac:dyDescent="0.25">
      <c r="R2159" s="158"/>
      <c r="S2159" s="158"/>
      <c r="T2159" s="158"/>
      <c r="U2159" s="158"/>
      <c r="V2159" s="158"/>
      <c r="W2159" s="158"/>
      <c r="X2159" s="158"/>
      <c r="Y2159" s="158"/>
      <c r="Z2159" s="158"/>
      <c r="AA2159" s="159"/>
      <c r="AB2159" s="242"/>
      <c r="AC2159" s="49"/>
      <c r="AD2159" s="49"/>
    </row>
    <row r="2160" spans="18:30" ht="45" customHeight="1" x14ac:dyDescent="0.25">
      <c r="R2160" s="158"/>
      <c r="S2160" s="158"/>
      <c r="T2160" s="158"/>
      <c r="U2160" s="158"/>
      <c r="V2160" s="158"/>
      <c r="W2160" s="158"/>
      <c r="X2160" s="158"/>
      <c r="Y2160" s="158"/>
      <c r="Z2160" s="158"/>
      <c r="AA2160" s="159"/>
      <c r="AB2160" s="242"/>
      <c r="AC2160" s="49"/>
      <c r="AD2160" s="49"/>
    </row>
    <row r="2161" spans="18:30" ht="45" customHeight="1" x14ac:dyDescent="0.25">
      <c r="R2161" s="158"/>
      <c r="S2161" s="158"/>
      <c r="T2161" s="158"/>
      <c r="U2161" s="158"/>
      <c r="V2161" s="158"/>
      <c r="W2161" s="158"/>
      <c r="X2161" s="158"/>
      <c r="Y2161" s="158"/>
      <c r="Z2161" s="158"/>
      <c r="AA2161" s="159"/>
      <c r="AB2161" s="242"/>
      <c r="AC2161" s="49"/>
      <c r="AD2161" s="49"/>
    </row>
    <row r="2162" spans="18:30" ht="45" customHeight="1" x14ac:dyDescent="0.25">
      <c r="R2162" s="158"/>
      <c r="S2162" s="158"/>
      <c r="T2162" s="158"/>
      <c r="U2162" s="158"/>
      <c r="V2162" s="158"/>
      <c r="W2162" s="158"/>
      <c r="X2162" s="158"/>
      <c r="Y2162" s="158"/>
      <c r="Z2162" s="158"/>
      <c r="AA2162" s="159"/>
      <c r="AB2162" s="242"/>
      <c r="AC2162" s="49"/>
      <c r="AD2162" s="49"/>
    </row>
    <row r="2163" spans="18:30" ht="45" customHeight="1" x14ac:dyDescent="0.25">
      <c r="R2163" s="158"/>
      <c r="S2163" s="158"/>
      <c r="T2163" s="158"/>
      <c r="U2163" s="158"/>
      <c r="V2163" s="158"/>
      <c r="W2163" s="158"/>
      <c r="X2163" s="158"/>
      <c r="Y2163" s="158"/>
      <c r="Z2163" s="158"/>
      <c r="AA2163" s="159"/>
      <c r="AB2163" s="242"/>
      <c r="AC2163" s="49"/>
      <c r="AD2163" s="49"/>
    </row>
    <row r="2164" spans="18:30" ht="45" customHeight="1" x14ac:dyDescent="0.25">
      <c r="R2164" s="158"/>
      <c r="S2164" s="158"/>
      <c r="T2164" s="158"/>
      <c r="U2164" s="158"/>
      <c r="V2164" s="158"/>
      <c r="W2164" s="158"/>
      <c r="X2164" s="158"/>
      <c r="Y2164" s="158"/>
      <c r="Z2164" s="158"/>
      <c r="AA2164" s="159"/>
      <c r="AB2164" s="242"/>
      <c r="AC2164" s="49"/>
      <c r="AD2164" s="49"/>
    </row>
    <row r="2165" spans="18:30" ht="45" customHeight="1" x14ac:dyDescent="0.25">
      <c r="R2165" s="158"/>
      <c r="S2165" s="158"/>
      <c r="T2165" s="158"/>
      <c r="U2165" s="158"/>
      <c r="V2165" s="158"/>
      <c r="W2165" s="158"/>
      <c r="X2165" s="158"/>
      <c r="Y2165" s="158"/>
      <c r="Z2165" s="158"/>
      <c r="AA2165" s="159"/>
      <c r="AB2165" s="242"/>
      <c r="AC2165" s="49"/>
      <c r="AD2165" s="49"/>
    </row>
    <row r="2166" spans="18:30" ht="45" customHeight="1" x14ac:dyDescent="0.25">
      <c r="R2166" s="158"/>
      <c r="S2166" s="158"/>
      <c r="T2166" s="158"/>
      <c r="U2166" s="158"/>
      <c r="V2166" s="158"/>
      <c r="W2166" s="158"/>
      <c r="X2166" s="158"/>
      <c r="Y2166" s="158"/>
      <c r="Z2166" s="158"/>
      <c r="AA2166" s="159"/>
      <c r="AB2166" s="242"/>
      <c r="AC2166" s="49"/>
      <c r="AD2166" s="49"/>
    </row>
    <row r="2167" spans="18:30" ht="45" customHeight="1" x14ac:dyDescent="0.25">
      <c r="R2167" s="158"/>
      <c r="S2167" s="158"/>
      <c r="T2167" s="158"/>
      <c r="U2167" s="158"/>
      <c r="V2167" s="158"/>
      <c r="W2167" s="158"/>
      <c r="X2167" s="158"/>
      <c r="Y2167" s="158"/>
      <c r="Z2167" s="158"/>
      <c r="AA2167" s="159"/>
      <c r="AB2167" s="242"/>
      <c r="AC2167" s="49"/>
      <c r="AD2167" s="49"/>
    </row>
    <row r="2168" spans="18:30" ht="45" customHeight="1" x14ac:dyDescent="0.25">
      <c r="R2168" s="158"/>
      <c r="S2168" s="158"/>
      <c r="T2168" s="158"/>
      <c r="U2168" s="158"/>
      <c r="V2168" s="158"/>
      <c r="W2168" s="158"/>
      <c r="X2168" s="158"/>
      <c r="Y2168" s="158"/>
      <c r="Z2168" s="158"/>
      <c r="AA2168" s="159"/>
      <c r="AB2168" s="242"/>
      <c r="AC2168" s="49"/>
      <c r="AD2168" s="49"/>
    </row>
    <row r="2169" spans="18:30" ht="45" customHeight="1" x14ac:dyDescent="0.25">
      <c r="R2169" s="158"/>
      <c r="S2169" s="158"/>
      <c r="T2169" s="158"/>
      <c r="U2169" s="158"/>
      <c r="V2169" s="158"/>
      <c r="W2169" s="158"/>
      <c r="X2169" s="158"/>
      <c r="Y2169" s="158"/>
      <c r="Z2169" s="158"/>
      <c r="AA2169" s="159"/>
      <c r="AB2169" s="242"/>
      <c r="AC2169" s="49"/>
      <c r="AD2169" s="49"/>
    </row>
    <row r="2170" spans="18:30" ht="45" customHeight="1" x14ac:dyDescent="0.25">
      <c r="R2170" s="158"/>
      <c r="S2170" s="158"/>
      <c r="T2170" s="158"/>
      <c r="U2170" s="158"/>
      <c r="V2170" s="158"/>
      <c r="W2170" s="158"/>
      <c r="X2170" s="158"/>
      <c r="Y2170" s="158"/>
      <c r="Z2170" s="158"/>
      <c r="AA2170" s="159"/>
      <c r="AB2170" s="242"/>
      <c r="AC2170" s="49"/>
      <c r="AD2170" s="49"/>
    </row>
    <row r="2171" spans="18:30" ht="45" customHeight="1" x14ac:dyDescent="0.25">
      <c r="R2171" s="158"/>
      <c r="S2171" s="158"/>
      <c r="T2171" s="158"/>
      <c r="U2171" s="158"/>
      <c r="V2171" s="158"/>
      <c r="W2171" s="158"/>
      <c r="X2171" s="158"/>
      <c r="Y2171" s="158"/>
      <c r="Z2171" s="158"/>
      <c r="AA2171" s="159"/>
      <c r="AB2171" s="242"/>
      <c r="AC2171" s="49"/>
      <c r="AD2171" s="49"/>
    </row>
    <row r="2172" spans="18:30" ht="45" customHeight="1" x14ac:dyDescent="0.25">
      <c r="R2172" s="158"/>
      <c r="S2172" s="158"/>
      <c r="T2172" s="158"/>
      <c r="U2172" s="158"/>
      <c r="V2172" s="158"/>
      <c r="W2172" s="158"/>
      <c r="X2172" s="158"/>
      <c r="Y2172" s="158"/>
      <c r="Z2172" s="158"/>
      <c r="AA2172" s="159"/>
      <c r="AB2172" s="242"/>
      <c r="AC2172" s="49"/>
      <c r="AD2172" s="49"/>
    </row>
    <row r="2173" spans="18:30" ht="45" customHeight="1" x14ac:dyDescent="0.25">
      <c r="R2173" s="158"/>
      <c r="S2173" s="158"/>
      <c r="T2173" s="158"/>
      <c r="U2173" s="158"/>
      <c r="V2173" s="158"/>
      <c r="W2173" s="158"/>
      <c r="X2173" s="158"/>
      <c r="Y2173" s="158"/>
      <c r="Z2173" s="158"/>
      <c r="AA2173" s="159"/>
      <c r="AB2173" s="242"/>
      <c r="AC2173" s="49"/>
      <c r="AD2173" s="49"/>
    </row>
    <row r="2174" spans="18:30" ht="45" customHeight="1" x14ac:dyDescent="0.25">
      <c r="R2174" s="158"/>
      <c r="S2174" s="158"/>
      <c r="T2174" s="158"/>
      <c r="U2174" s="158"/>
      <c r="V2174" s="158"/>
      <c r="W2174" s="158"/>
      <c r="X2174" s="158"/>
      <c r="Y2174" s="158"/>
      <c r="Z2174" s="158"/>
      <c r="AA2174" s="159"/>
      <c r="AB2174" s="242"/>
      <c r="AC2174" s="49"/>
      <c r="AD2174" s="49"/>
    </row>
    <row r="2175" spans="18:30" ht="45" customHeight="1" x14ac:dyDescent="0.25">
      <c r="R2175" s="158"/>
      <c r="S2175" s="158"/>
      <c r="T2175" s="158"/>
      <c r="U2175" s="158"/>
      <c r="V2175" s="158"/>
      <c r="W2175" s="158"/>
      <c r="X2175" s="158"/>
      <c r="Y2175" s="158"/>
      <c r="Z2175" s="158"/>
      <c r="AA2175" s="159"/>
      <c r="AB2175" s="242"/>
      <c r="AC2175" s="49"/>
      <c r="AD2175" s="49"/>
    </row>
    <row r="2176" spans="18:30" ht="45" customHeight="1" x14ac:dyDescent="0.25">
      <c r="R2176" s="158"/>
      <c r="S2176" s="158"/>
      <c r="T2176" s="158"/>
      <c r="U2176" s="158"/>
      <c r="V2176" s="158"/>
      <c r="W2176" s="158"/>
      <c r="X2176" s="158"/>
      <c r="Y2176" s="158"/>
      <c r="Z2176" s="158"/>
      <c r="AA2176" s="159"/>
      <c r="AB2176" s="242"/>
      <c r="AC2176" s="49"/>
      <c r="AD2176" s="49"/>
    </row>
    <row r="2177" spans="18:30" ht="45" customHeight="1" x14ac:dyDescent="0.25">
      <c r="R2177" s="158"/>
      <c r="S2177" s="158"/>
      <c r="T2177" s="158"/>
      <c r="U2177" s="158"/>
      <c r="V2177" s="158"/>
      <c r="W2177" s="158"/>
      <c r="X2177" s="158"/>
      <c r="Y2177" s="158"/>
      <c r="Z2177" s="158"/>
      <c r="AA2177" s="159"/>
      <c r="AB2177" s="242"/>
      <c r="AC2177" s="49"/>
      <c r="AD2177" s="49"/>
    </row>
    <row r="2178" spans="18:30" ht="45" customHeight="1" x14ac:dyDescent="0.25">
      <c r="R2178" s="158"/>
      <c r="S2178" s="158"/>
      <c r="T2178" s="158"/>
      <c r="U2178" s="158"/>
      <c r="V2178" s="158"/>
      <c r="W2178" s="158"/>
      <c r="X2178" s="158"/>
      <c r="Y2178" s="158"/>
      <c r="Z2178" s="158"/>
      <c r="AA2178" s="159"/>
      <c r="AB2178" s="242"/>
      <c r="AC2178" s="49"/>
      <c r="AD2178" s="49"/>
    </row>
    <row r="2179" spans="18:30" ht="45" customHeight="1" x14ac:dyDescent="0.25">
      <c r="R2179" s="158"/>
      <c r="S2179" s="158"/>
      <c r="T2179" s="158"/>
      <c r="U2179" s="158"/>
      <c r="V2179" s="158"/>
      <c r="W2179" s="158"/>
      <c r="X2179" s="158"/>
      <c r="Y2179" s="158"/>
      <c r="Z2179" s="158"/>
      <c r="AA2179" s="159"/>
      <c r="AB2179" s="242"/>
      <c r="AC2179" s="49"/>
      <c r="AD2179" s="49"/>
    </row>
    <row r="2180" spans="18:30" ht="45" customHeight="1" x14ac:dyDescent="0.25">
      <c r="R2180" s="158"/>
      <c r="S2180" s="158"/>
      <c r="T2180" s="158"/>
      <c r="U2180" s="158"/>
      <c r="V2180" s="158"/>
      <c r="W2180" s="158"/>
      <c r="X2180" s="158"/>
      <c r="Y2180" s="158"/>
      <c r="Z2180" s="158"/>
      <c r="AA2180" s="159"/>
      <c r="AB2180" s="242"/>
      <c r="AC2180" s="49"/>
      <c r="AD2180" s="49"/>
    </row>
    <row r="2181" spans="18:30" ht="45" customHeight="1" x14ac:dyDescent="0.25">
      <c r="R2181" s="158"/>
      <c r="S2181" s="158"/>
      <c r="T2181" s="158"/>
      <c r="U2181" s="158"/>
      <c r="V2181" s="158"/>
      <c r="W2181" s="158"/>
      <c r="X2181" s="158"/>
      <c r="Y2181" s="158"/>
      <c r="Z2181" s="158"/>
      <c r="AA2181" s="159"/>
      <c r="AB2181" s="242"/>
      <c r="AC2181" s="49"/>
      <c r="AD2181" s="49"/>
    </row>
    <row r="2182" spans="18:30" ht="45" customHeight="1" x14ac:dyDescent="0.25">
      <c r="R2182" s="158"/>
      <c r="S2182" s="158"/>
      <c r="T2182" s="158"/>
      <c r="U2182" s="158"/>
      <c r="V2182" s="158"/>
      <c r="W2182" s="158"/>
      <c r="X2182" s="158"/>
      <c r="Y2182" s="158"/>
      <c r="Z2182" s="158"/>
      <c r="AA2182" s="159"/>
      <c r="AB2182" s="242"/>
      <c r="AC2182" s="49"/>
      <c r="AD2182" s="49"/>
    </row>
    <row r="2183" spans="18:30" ht="45" customHeight="1" x14ac:dyDescent="0.25">
      <c r="R2183" s="158"/>
      <c r="S2183" s="158"/>
      <c r="T2183" s="158"/>
      <c r="U2183" s="158"/>
      <c r="V2183" s="158"/>
      <c r="W2183" s="158"/>
      <c r="X2183" s="158"/>
      <c r="Y2183" s="158"/>
      <c r="Z2183" s="158"/>
      <c r="AA2183" s="159"/>
      <c r="AB2183" s="242"/>
      <c r="AC2183" s="49"/>
      <c r="AD2183" s="49"/>
    </row>
    <row r="2184" spans="18:30" ht="45" customHeight="1" x14ac:dyDescent="0.25">
      <c r="R2184" s="158"/>
      <c r="S2184" s="158"/>
      <c r="T2184" s="158"/>
      <c r="U2184" s="158"/>
      <c r="V2184" s="158"/>
      <c r="W2184" s="158"/>
      <c r="X2184" s="158"/>
      <c r="Y2184" s="158"/>
      <c r="Z2184" s="158"/>
      <c r="AA2184" s="159"/>
      <c r="AB2184" s="242"/>
      <c r="AC2184" s="49"/>
      <c r="AD2184" s="49"/>
    </row>
    <row r="2185" spans="18:30" ht="45" customHeight="1" x14ac:dyDescent="0.25">
      <c r="R2185" s="158"/>
      <c r="S2185" s="158"/>
      <c r="T2185" s="158"/>
      <c r="U2185" s="158"/>
      <c r="V2185" s="158"/>
      <c r="W2185" s="158"/>
      <c r="X2185" s="158"/>
      <c r="Y2185" s="158"/>
      <c r="Z2185" s="158"/>
      <c r="AA2185" s="159"/>
      <c r="AB2185" s="242"/>
      <c r="AC2185" s="49"/>
      <c r="AD2185" s="49"/>
    </row>
    <row r="2186" spans="18:30" ht="45" customHeight="1" x14ac:dyDescent="0.25">
      <c r="R2186" s="158"/>
      <c r="S2186" s="158"/>
      <c r="T2186" s="158"/>
      <c r="U2186" s="158"/>
      <c r="V2186" s="158"/>
      <c r="W2186" s="158"/>
      <c r="X2186" s="158"/>
      <c r="Y2186" s="158"/>
      <c r="Z2186" s="158"/>
      <c r="AA2186" s="159"/>
      <c r="AB2186" s="242"/>
      <c r="AC2186" s="49"/>
      <c r="AD2186" s="49"/>
    </row>
    <row r="2187" spans="18:30" ht="45" customHeight="1" x14ac:dyDescent="0.25">
      <c r="R2187" s="158"/>
      <c r="S2187" s="158"/>
      <c r="T2187" s="158"/>
      <c r="U2187" s="158"/>
      <c r="V2187" s="158"/>
      <c r="W2187" s="158"/>
      <c r="X2187" s="158"/>
      <c r="Y2187" s="158"/>
      <c r="Z2187" s="158"/>
      <c r="AA2187" s="159"/>
      <c r="AB2187" s="242"/>
      <c r="AC2187" s="49"/>
      <c r="AD2187" s="49"/>
    </row>
    <row r="2188" spans="18:30" ht="45" customHeight="1" x14ac:dyDescent="0.25">
      <c r="R2188" s="158"/>
      <c r="S2188" s="158"/>
      <c r="T2188" s="158"/>
      <c r="U2188" s="158"/>
      <c r="V2188" s="158"/>
      <c r="W2188" s="158"/>
      <c r="X2188" s="158"/>
      <c r="Y2188" s="158"/>
      <c r="Z2188" s="158"/>
      <c r="AA2188" s="159"/>
      <c r="AB2188" s="242"/>
      <c r="AC2188" s="49"/>
      <c r="AD2188" s="49"/>
    </row>
    <row r="2189" spans="18:30" ht="45" customHeight="1" x14ac:dyDescent="0.25">
      <c r="R2189" s="158"/>
      <c r="S2189" s="158"/>
      <c r="T2189" s="158"/>
      <c r="U2189" s="158"/>
      <c r="V2189" s="158"/>
      <c r="W2189" s="158"/>
      <c r="X2189" s="158"/>
      <c r="Y2189" s="158"/>
      <c r="Z2189" s="158"/>
      <c r="AA2189" s="159"/>
      <c r="AB2189" s="242"/>
      <c r="AC2189" s="49"/>
      <c r="AD2189" s="49"/>
    </row>
    <row r="2190" spans="18:30" ht="45" customHeight="1" x14ac:dyDescent="0.25">
      <c r="R2190" s="158"/>
      <c r="S2190" s="158"/>
      <c r="T2190" s="158"/>
      <c r="U2190" s="158"/>
      <c r="V2190" s="158"/>
      <c r="W2190" s="158"/>
      <c r="X2190" s="158"/>
      <c r="Y2190" s="158"/>
      <c r="Z2190" s="158"/>
      <c r="AA2190" s="159"/>
      <c r="AB2190" s="242"/>
      <c r="AC2190" s="49"/>
      <c r="AD2190" s="49"/>
    </row>
    <row r="2191" spans="18:30" ht="45" customHeight="1" x14ac:dyDescent="0.25">
      <c r="R2191" s="158"/>
      <c r="S2191" s="158"/>
      <c r="T2191" s="158"/>
      <c r="U2191" s="158"/>
      <c r="V2191" s="158"/>
      <c r="W2191" s="158"/>
      <c r="X2191" s="158"/>
      <c r="Y2191" s="158"/>
      <c r="Z2191" s="158"/>
      <c r="AA2191" s="159"/>
      <c r="AB2191" s="242"/>
      <c r="AC2191" s="49"/>
      <c r="AD2191" s="49"/>
    </row>
    <row r="2192" spans="18:30" ht="45" customHeight="1" x14ac:dyDescent="0.25">
      <c r="R2192" s="158"/>
      <c r="S2192" s="158"/>
      <c r="T2192" s="158"/>
      <c r="U2192" s="158"/>
      <c r="V2192" s="158"/>
      <c r="W2192" s="158"/>
      <c r="X2192" s="158"/>
      <c r="Y2192" s="158"/>
      <c r="Z2192" s="158"/>
      <c r="AA2192" s="159"/>
      <c r="AB2192" s="242"/>
      <c r="AC2192" s="49"/>
      <c r="AD2192" s="49"/>
    </row>
    <row r="2193" spans="18:30" ht="45" customHeight="1" x14ac:dyDescent="0.25">
      <c r="R2193" s="158"/>
      <c r="S2193" s="158"/>
      <c r="T2193" s="158"/>
      <c r="U2193" s="158"/>
      <c r="V2193" s="158"/>
      <c r="W2193" s="158"/>
      <c r="X2193" s="158"/>
      <c r="Y2193" s="158"/>
      <c r="Z2193" s="158"/>
      <c r="AA2193" s="159"/>
      <c r="AB2193" s="242"/>
      <c r="AC2193" s="49"/>
      <c r="AD2193" s="49"/>
    </row>
    <row r="2194" spans="18:30" ht="45" customHeight="1" x14ac:dyDescent="0.25">
      <c r="R2194" s="158"/>
      <c r="S2194" s="158"/>
      <c r="T2194" s="158"/>
      <c r="U2194" s="158"/>
      <c r="V2194" s="158"/>
      <c r="W2194" s="158"/>
      <c r="X2194" s="158"/>
      <c r="Y2194" s="158"/>
      <c r="Z2194" s="158"/>
      <c r="AA2194" s="159"/>
      <c r="AB2194" s="242"/>
      <c r="AC2194" s="49"/>
      <c r="AD2194" s="49"/>
    </row>
    <row r="2195" spans="18:30" ht="45" customHeight="1" x14ac:dyDescent="0.25">
      <c r="R2195" s="158"/>
      <c r="S2195" s="158"/>
      <c r="T2195" s="158"/>
      <c r="U2195" s="158"/>
      <c r="V2195" s="158"/>
      <c r="W2195" s="158"/>
      <c r="X2195" s="158"/>
      <c r="Y2195" s="158"/>
      <c r="Z2195" s="158"/>
      <c r="AA2195" s="159"/>
      <c r="AB2195" s="242"/>
      <c r="AC2195" s="49"/>
      <c r="AD2195" s="49"/>
    </row>
    <row r="2196" spans="18:30" ht="45" customHeight="1" x14ac:dyDescent="0.25">
      <c r="R2196" s="158"/>
      <c r="S2196" s="158"/>
      <c r="T2196" s="158"/>
      <c r="U2196" s="158"/>
      <c r="V2196" s="158"/>
      <c r="W2196" s="158"/>
      <c r="X2196" s="158"/>
      <c r="Y2196" s="158"/>
      <c r="Z2196" s="158"/>
      <c r="AA2196" s="159"/>
      <c r="AB2196" s="242"/>
      <c r="AC2196" s="49"/>
      <c r="AD2196" s="49"/>
    </row>
    <row r="2197" spans="18:30" ht="45" customHeight="1" x14ac:dyDescent="0.25">
      <c r="R2197" s="158"/>
      <c r="S2197" s="158"/>
      <c r="T2197" s="158"/>
      <c r="U2197" s="158"/>
      <c r="V2197" s="158"/>
      <c r="W2197" s="158"/>
      <c r="X2197" s="158"/>
      <c r="Y2197" s="158"/>
      <c r="Z2197" s="158"/>
      <c r="AA2197" s="159"/>
      <c r="AB2197" s="242"/>
      <c r="AC2197" s="49"/>
      <c r="AD2197" s="49"/>
    </row>
    <row r="2198" spans="18:30" ht="45" customHeight="1" x14ac:dyDescent="0.25">
      <c r="R2198" s="158"/>
      <c r="S2198" s="158"/>
      <c r="T2198" s="158"/>
      <c r="U2198" s="158"/>
      <c r="V2198" s="158"/>
      <c r="W2198" s="158"/>
      <c r="X2198" s="158"/>
      <c r="Y2198" s="158"/>
      <c r="Z2198" s="158"/>
      <c r="AA2198" s="159"/>
      <c r="AB2198" s="242"/>
      <c r="AC2198" s="49"/>
      <c r="AD2198" s="49"/>
    </row>
    <row r="2199" spans="18:30" ht="45" customHeight="1" x14ac:dyDescent="0.25">
      <c r="R2199" s="158"/>
      <c r="S2199" s="158"/>
      <c r="T2199" s="158"/>
      <c r="U2199" s="158"/>
      <c r="V2199" s="158"/>
      <c r="W2199" s="158"/>
      <c r="X2199" s="158"/>
      <c r="Y2199" s="158"/>
      <c r="Z2199" s="158"/>
      <c r="AA2199" s="159"/>
      <c r="AB2199" s="242"/>
      <c r="AC2199" s="49"/>
      <c r="AD2199" s="49"/>
    </row>
    <row r="2200" spans="18:30" ht="45" customHeight="1" x14ac:dyDescent="0.25">
      <c r="R2200" s="158"/>
      <c r="S2200" s="158"/>
      <c r="T2200" s="158"/>
      <c r="U2200" s="158"/>
      <c r="V2200" s="158"/>
      <c r="W2200" s="158"/>
      <c r="X2200" s="158"/>
      <c r="Y2200" s="158"/>
      <c r="Z2200" s="158"/>
      <c r="AA2200" s="159"/>
      <c r="AB2200" s="242"/>
      <c r="AC2200" s="49"/>
      <c r="AD2200" s="49"/>
    </row>
    <row r="2201" spans="18:30" ht="45" customHeight="1" x14ac:dyDescent="0.25">
      <c r="R2201" s="158"/>
      <c r="S2201" s="158"/>
      <c r="T2201" s="158"/>
      <c r="U2201" s="158"/>
      <c r="V2201" s="158"/>
      <c r="W2201" s="158"/>
      <c r="X2201" s="158"/>
      <c r="Y2201" s="158"/>
      <c r="Z2201" s="158"/>
      <c r="AA2201" s="159"/>
      <c r="AB2201" s="242"/>
      <c r="AC2201" s="49"/>
      <c r="AD2201" s="49"/>
    </row>
    <row r="2202" spans="18:30" ht="45" customHeight="1" x14ac:dyDescent="0.25">
      <c r="R2202" s="158"/>
      <c r="S2202" s="158"/>
      <c r="T2202" s="158"/>
      <c r="U2202" s="158"/>
      <c r="V2202" s="158"/>
      <c r="W2202" s="158"/>
      <c r="X2202" s="158"/>
      <c r="Y2202" s="158"/>
      <c r="Z2202" s="158"/>
      <c r="AA2202" s="159"/>
      <c r="AB2202" s="242"/>
      <c r="AC2202" s="49"/>
      <c r="AD2202" s="49"/>
    </row>
    <row r="2203" spans="18:30" ht="45" customHeight="1" x14ac:dyDescent="0.25">
      <c r="R2203" s="158"/>
      <c r="S2203" s="158"/>
      <c r="T2203" s="158"/>
      <c r="U2203" s="158"/>
      <c r="V2203" s="158"/>
      <c r="W2203" s="158"/>
      <c r="X2203" s="158"/>
      <c r="Y2203" s="158"/>
      <c r="Z2203" s="158"/>
      <c r="AA2203" s="159"/>
      <c r="AB2203" s="242"/>
      <c r="AC2203" s="49"/>
      <c r="AD2203" s="49"/>
    </row>
    <row r="2204" spans="18:30" ht="45" customHeight="1" x14ac:dyDescent="0.25">
      <c r="R2204" s="158"/>
      <c r="S2204" s="158"/>
      <c r="T2204" s="158"/>
      <c r="U2204" s="158"/>
      <c r="V2204" s="158"/>
      <c r="W2204" s="158"/>
      <c r="X2204" s="158"/>
      <c r="Y2204" s="158"/>
      <c r="Z2204" s="158"/>
      <c r="AA2204" s="159"/>
      <c r="AB2204" s="242"/>
      <c r="AC2204" s="49"/>
      <c r="AD2204" s="49"/>
    </row>
    <row r="2205" spans="18:30" ht="45" customHeight="1" x14ac:dyDescent="0.25">
      <c r="R2205" s="158"/>
      <c r="S2205" s="158"/>
      <c r="T2205" s="158"/>
      <c r="U2205" s="158"/>
      <c r="V2205" s="158"/>
      <c r="W2205" s="158"/>
      <c r="X2205" s="158"/>
      <c r="Y2205" s="158"/>
      <c r="Z2205" s="158"/>
      <c r="AA2205" s="159"/>
      <c r="AB2205" s="242"/>
      <c r="AC2205" s="49"/>
      <c r="AD2205" s="49"/>
    </row>
    <row r="2206" spans="18:30" ht="45" customHeight="1" x14ac:dyDescent="0.25">
      <c r="R2206" s="158"/>
      <c r="S2206" s="158"/>
      <c r="T2206" s="158"/>
      <c r="U2206" s="158"/>
      <c r="V2206" s="158"/>
      <c r="W2206" s="158"/>
      <c r="X2206" s="158"/>
      <c r="Y2206" s="158"/>
      <c r="Z2206" s="158"/>
      <c r="AA2206" s="159"/>
      <c r="AB2206" s="242"/>
      <c r="AC2206" s="49"/>
      <c r="AD2206" s="49"/>
    </row>
    <row r="2207" spans="18:30" ht="45" customHeight="1" x14ac:dyDescent="0.25">
      <c r="R2207" s="158"/>
      <c r="S2207" s="158"/>
      <c r="T2207" s="158"/>
      <c r="U2207" s="158"/>
      <c r="V2207" s="158"/>
      <c r="W2207" s="158"/>
      <c r="X2207" s="158"/>
      <c r="Y2207" s="158"/>
      <c r="Z2207" s="158"/>
      <c r="AA2207" s="159"/>
      <c r="AB2207" s="242"/>
      <c r="AC2207" s="49"/>
      <c r="AD2207" s="49"/>
    </row>
    <row r="2208" spans="18:30" ht="45" customHeight="1" x14ac:dyDescent="0.25">
      <c r="R2208" s="158"/>
      <c r="S2208" s="158"/>
      <c r="T2208" s="158"/>
      <c r="U2208" s="158"/>
      <c r="V2208" s="158"/>
      <c r="W2208" s="158"/>
      <c r="X2208" s="158"/>
      <c r="Y2208" s="158"/>
      <c r="Z2208" s="158"/>
      <c r="AA2208" s="159"/>
      <c r="AB2208" s="242"/>
      <c r="AC2208" s="49"/>
      <c r="AD2208" s="49"/>
    </row>
    <row r="2209" spans="18:30" ht="45" customHeight="1" x14ac:dyDescent="0.25">
      <c r="R2209" s="158"/>
      <c r="S2209" s="158"/>
      <c r="T2209" s="158"/>
      <c r="U2209" s="158"/>
      <c r="V2209" s="158"/>
      <c r="W2209" s="158"/>
      <c r="X2209" s="158"/>
      <c r="Y2209" s="158"/>
      <c r="Z2209" s="158"/>
      <c r="AA2209" s="159"/>
      <c r="AB2209" s="242"/>
      <c r="AC2209" s="49"/>
      <c r="AD2209" s="49"/>
    </row>
    <row r="2210" spans="18:30" ht="45" customHeight="1" x14ac:dyDescent="0.25">
      <c r="R2210" s="158"/>
      <c r="S2210" s="158"/>
      <c r="T2210" s="158"/>
      <c r="U2210" s="158"/>
      <c r="V2210" s="158"/>
      <c r="W2210" s="158"/>
      <c r="X2210" s="158"/>
      <c r="Y2210" s="158"/>
      <c r="Z2210" s="158"/>
      <c r="AA2210" s="159"/>
      <c r="AB2210" s="242"/>
      <c r="AC2210" s="49"/>
      <c r="AD2210" s="49"/>
    </row>
    <row r="2211" spans="18:30" ht="45" customHeight="1" x14ac:dyDescent="0.25">
      <c r="R2211" s="158"/>
      <c r="S2211" s="158"/>
      <c r="T2211" s="158"/>
      <c r="U2211" s="158"/>
      <c r="V2211" s="158"/>
      <c r="W2211" s="158"/>
      <c r="X2211" s="158"/>
      <c r="Y2211" s="158"/>
      <c r="Z2211" s="158"/>
      <c r="AA2211" s="159"/>
      <c r="AB2211" s="242"/>
      <c r="AC2211" s="49"/>
      <c r="AD2211" s="49"/>
    </row>
    <row r="2212" spans="18:30" ht="45" customHeight="1" x14ac:dyDescent="0.25">
      <c r="R2212" s="158"/>
      <c r="S2212" s="158"/>
      <c r="T2212" s="158"/>
      <c r="U2212" s="158"/>
      <c r="V2212" s="158"/>
      <c r="W2212" s="158"/>
      <c r="X2212" s="158"/>
      <c r="Y2212" s="158"/>
      <c r="Z2212" s="158"/>
      <c r="AA2212" s="159"/>
      <c r="AB2212" s="242"/>
      <c r="AC2212" s="49"/>
      <c r="AD2212" s="49"/>
    </row>
    <row r="2213" spans="18:30" ht="45" customHeight="1" x14ac:dyDescent="0.25">
      <c r="R2213" s="158"/>
      <c r="S2213" s="158"/>
      <c r="T2213" s="158"/>
      <c r="U2213" s="158"/>
      <c r="V2213" s="158"/>
      <c r="W2213" s="158"/>
      <c r="X2213" s="158"/>
      <c r="Y2213" s="158"/>
      <c r="Z2213" s="158"/>
      <c r="AA2213" s="159"/>
      <c r="AB2213" s="242"/>
      <c r="AC2213" s="49"/>
      <c r="AD2213" s="49"/>
    </row>
    <row r="2214" spans="18:30" ht="45" customHeight="1" x14ac:dyDescent="0.25">
      <c r="R2214" s="158"/>
      <c r="S2214" s="158"/>
      <c r="T2214" s="158"/>
      <c r="U2214" s="158"/>
      <c r="V2214" s="158"/>
      <c r="W2214" s="158"/>
      <c r="X2214" s="158"/>
      <c r="Y2214" s="158"/>
      <c r="Z2214" s="158"/>
      <c r="AA2214" s="159"/>
      <c r="AB2214" s="242"/>
      <c r="AC2214" s="49"/>
      <c r="AD2214" s="49"/>
    </row>
    <row r="2215" spans="18:30" ht="45" customHeight="1" x14ac:dyDescent="0.25">
      <c r="R2215" s="158"/>
      <c r="S2215" s="158"/>
      <c r="T2215" s="158"/>
      <c r="U2215" s="158"/>
      <c r="V2215" s="158"/>
      <c r="W2215" s="158"/>
      <c r="X2215" s="158"/>
      <c r="Y2215" s="158"/>
      <c r="Z2215" s="158"/>
      <c r="AA2215" s="159"/>
      <c r="AB2215" s="242"/>
      <c r="AC2215" s="49"/>
      <c r="AD2215" s="49"/>
    </row>
    <row r="2216" spans="18:30" ht="45" customHeight="1" x14ac:dyDescent="0.25">
      <c r="R2216" s="158"/>
      <c r="S2216" s="158"/>
      <c r="T2216" s="158"/>
      <c r="U2216" s="158"/>
      <c r="V2216" s="158"/>
      <c r="W2216" s="158"/>
      <c r="X2216" s="158"/>
      <c r="Y2216" s="158"/>
      <c r="Z2216" s="158"/>
      <c r="AA2216" s="159"/>
      <c r="AB2216" s="242"/>
      <c r="AC2216" s="49"/>
      <c r="AD2216" s="49"/>
    </row>
    <row r="2217" spans="18:30" ht="45" customHeight="1" x14ac:dyDescent="0.25">
      <c r="R2217" s="158"/>
      <c r="S2217" s="158"/>
      <c r="T2217" s="158"/>
      <c r="U2217" s="158"/>
      <c r="V2217" s="158"/>
      <c r="W2217" s="158"/>
      <c r="X2217" s="158"/>
      <c r="Y2217" s="158"/>
      <c r="Z2217" s="158"/>
      <c r="AA2217" s="159"/>
      <c r="AB2217" s="242"/>
      <c r="AC2217" s="49"/>
      <c r="AD2217" s="49"/>
    </row>
    <row r="2218" spans="18:30" ht="45" customHeight="1" x14ac:dyDescent="0.25">
      <c r="R2218" s="158"/>
      <c r="S2218" s="158"/>
      <c r="T2218" s="158"/>
      <c r="U2218" s="158"/>
      <c r="V2218" s="158"/>
      <c r="W2218" s="158"/>
      <c r="X2218" s="158"/>
      <c r="Y2218" s="158"/>
      <c r="Z2218" s="158"/>
      <c r="AA2218" s="159"/>
      <c r="AB2218" s="242"/>
      <c r="AC2218" s="49"/>
      <c r="AD2218" s="49"/>
    </row>
    <row r="2219" spans="18:30" ht="45" customHeight="1" x14ac:dyDescent="0.25">
      <c r="R2219" s="158"/>
      <c r="S2219" s="158"/>
      <c r="T2219" s="158"/>
      <c r="U2219" s="158"/>
      <c r="V2219" s="158"/>
      <c r="W2219" s="158"/>
      <c r="X2219" s="158"/>
      <c r="Y2219" s="158"/>
      <c r="Z2219" s="158"/>
      <c r="AA2219" s="159"/>
      <c r="AB2219" s="242"/>
      <c r="AC2219" s="49"/>
      <c r="AD2219" s="49"/>
    </row>
    <row r="2220" spans="18:30" ht="45" customHeight="1" x14ac:dyDescent="0.25">
      <c r="R2220" s="158"/>
      <c r="S2220" s="158"/>
      <c r="T2220" s="158"/>
      <c r="U2220" s="158"/>
      <c r="V2220" s="158"/>
      <c r="W2220" s="158"/>
      <c r="X2220" s="158"/>
      <c r="Y2220" s="158"/>
      <c r="Z2220" s="158"/>
      <c r="AA2220" s="159"/>
      <c r="AB2220" s="242"/>
      <c r="AC2220" s="49"/>
      <c r="AD2220" s="49"/>
    </row>
    <row r="2221" spans="18:30" ht="45" customHeight="1" x14ac:dyDescent="0.25">
      <c r="R2221" s="158"/>
      <c r="S2221" s="158"/>
      <c r="T2221" s="158"/>
      <c r="U2221" s="158"/>
      <c r="V2221" s="158"/>
      <c r="W2221" s="158"/>
      <c r="X2221" s="158"/>
      <c r="Y2221" s="158"/>
      <c r="Z2221" s="158"/>
      <c r="AA2221" s="159"/>
      <c r="AB2221" s="242"/>
      <c r="AC2221" s="49"/>
      <c r="AD2221" s="49"/>
    </row>
    <row r="2222" spans="18:30" ht="45" customHeight="1" x14ac:dyDescent="0.25">
      <c r="R2222" s="158"/>
      <c r="S2222" s="158"/>
      <c r="T2222" s="158"/>
      <c r="U2222" s="158"/>
      <c r="V2222" s="158"/>
      <c r="W2222" s="158"/>
      <c r="X2222" s="158"/>
      <c r="Y2222" s="158"/>
      <c r="Z2222" s="158"/>
      <c r="AA2222" s="159"/>
      <c r="AB2222" s="242"/>
      <c r="AC2222" s="49"/>
      <c r="AD2222" s="49"/>
    </row>
    <row r="2223" spans="18:30" ht="45" customHeight="1" x14ac:dyDescent="0.25">
      <c r="R2223" s="158"/>
      <c r="S2223" s="158"/>
      <c r="T2223" s="158"/>
      <c r="U2223" s="158"/>
      <c r="V2223" s="158"/>
      <c r="W2223" s="158"/>
      <c r="X2223" s="158"/>
      <c r="Y2223" s="158"/>
      <c r="Z2223" s="158"/>
      <c r="AA2223" s="159"/>
      <c r="AB2223" s="242"/>
      <c r="AC2223" s="49"/>
      <c r="AD2223" s="49"/>
    </row>
    <row r="2224" spans="18:30" ht="45" customHeight="1" x14ac:dyDescent="0.25">
      <c r="R2224" s="158"/>
      <c r="S2224" s="158"/>
      <c r="T2224" s="158"/>
      <c r="U2224" s="158"/>
      <c r="V2224" s="158"/>
      <c r="W2224" s="158"/>
      <c r="X2224" s="158"/>
      <c r="Y2224" s="158"/>
      <c r="Z2224" s="158"/>
      <c r="AA2224" s="159"/>
      <c r="AB2224" s="242"/>
      <c r="AC2224" s="49"/>
      <c r="AD2224" s="49"/>
    </row>
    <row r="2225" spans="18:30" ht="45" customHeight="1" x14ac:dyDescent="0.25">
      <c r="R2225" s="158"/>
      <c r="S2225" s="158"/>
      <c r="T2225" s="158"/>
      <c r="U2225" s="158"/>
      <c r="V2225" s="158"/>
      <c r="W2225" s="158"/>
      <c r="X2225" s="158"/>
      <c r="Y2225" s="158"/>
      <c r="Z2225" s="158"/>
      <c r="AA2225" s="159"/>
      <c r="AB2225" s="242"/>
      <c r="AC2225" s="49"/>
      <c r="AD2225" s="49"/>
    </row>
    <row r="2226" spans="18:30" ht="45" customHeight="1" x14ac:dyDescent="0.25">
      <c r="R2226" s="158"/>
      <c r="S2226" s="158"/>
      <c r="T2226" s="158"/>
      <c r="U2226" s="158"/>
      <c r="V2226" s="158"/>
      <c r="W2226" s="158"/>
      <c r="X2226" s="158"/>
      <c r="Y2226" s="158"/>
      <c r="Z2226" s="158"/>
      <c r="AA2226" s="159"/>
      <c r="AB2226" s="242"/>
      <c r="AC2226" s="49"/>
      <c r="AD2226" s="49"/>
    </row>
    <row r="2227" spans="18:30" ht="45" customHeight="1" x14ac:dyDescent="0.25">
      <c r="R2227" s="158"/>
      <c r="S2227" s="158"/>
      <c r="T2227" s="158"/>
      <c r="U2227" s="158"/>
      <c r="V2227" s="158"/>
      <c r="W2227" s="158"/>
      <c r="X2227" s="158"/>
      <c r="Y2227" s="158"/>
      <c r="Z2227" s="158"/>
      <c r="AA2227" s="159"/>
      <c r="AB2227" s="242"/>
      <c r="AC2227" s="49"/>
      <c r="AD2227" s="49"/>
    </row>
    <row r="2228" spans="18:30" ht="45" customHeight="1" x14ac:dyDescent="0.25">
      <c r="R2228" s="158"/>
      <c r="S2228" s="158"/>
      <c r="T2228" s="158"/>
      <c r="U2228" s="158"/>
      <c r="V2228" s="158"/>
      <c r="W2228" s="158"/>
      <c r="X2228" s="158"/>
      <c r="Y2228" s="158"/>
      <c r="Z2228" s="158"/>
      <c r="AA2228" s="159"/>
      <c r="AB2228" s="242"/>
      <c r="AC2228" s="49"/>
      <c r="AD2228" s="49"/>
    </row>
    <row r="2229" spans="18:30" ht="45" customHeight="1" x14ac:dyDescent="0.25">
      <c r="R2229" s="158"/>
      <c r="S2229" s="158"/>
      <c r="T2229" s="158"/>
      <c r="U2229" s="158"/>
      <c r="V2229" s="158"/>
      <c r="W2229" s="158"/>
      <c r="X2229" s="158"/>
      <c r="Y2229" s="158"/>
      <c r="Z2229" s="158"/>
      <c r="AA2229" s="159"/>
      <c r="AB2229" s="242"/>
      <c r="AC2229" s="49"/>
      <c r="AD2229" s="49"/>
    </row>
    <row r="2230" spans="18:30" ht="45" customHeight="1" x14ac:dyDescent="0.25">
      <c r="R2230" s="158"/>
      <c r="S2230" s="158"/>
      <c r="T2230" s="158"/>
      <c r="U2230" s="158"/>
      <c r="V2230" s="158"/>
      <c r="W2230" s="158"/>
      <c r="X2230" s="158"/>
      <c r="Y2230" s="158"/>
      <c r="Z2230" s="158"/>
      <c r="AA2230" s="159"/>
      <c r="AB2230" s="242"/>
      <c r="AC2230" s="49"/>
      <c r="AD2230" s="49"/>
    </row>
    <row r="2231" spans="18:30" ht="45" customHeight="1" x14ac:dyDescent="0.25">
      <c r="R2231" s="158"/>
      <c r="S2231" s="158"/>
      <c r="T2231" s="158"/>
      <c r="U2231" s="158"/>
      <c r="V2231" s="158"/>
      <c r="W2231" s="158"/>
      <c r="X2231" s="158"/>
      <c r="Y2231" s="158"/>
      <c r="Z2231" s="158"/>
      <c r="AA2231" s="159"/>
      <c r="AB2231" s="242"/>
      <c r="AC2231" s="49"/>
      <c r="AD2231" s="49"/>
    </row>
    <row r="2232" spans="18:30" ht="45" customHeight="1" x14ac:dyDescent="0.25">
      <c r="R2232" s="158"/>
      <c r="S2232" s="158"/>
      <c r="T2232" s="158"/>
      <c r="U2232" s="158"/>
      <c r="V2232" s="158"/>
      <c r="W2232" s="158"/>
      <c r="X2232" s="158"/>
      <c r="Y2232" s="158"/>
      <c r="Z2232" s="158"/>
      <c r="AA2232" s="159"/>
      <c r="AB2232" s="242"/>
      <c r="AC2232" s="49"/>
      <c r="AD2232" s="49"/>
    </row>
    <row r="2233" spans="18:30" ht="45" customHeight="1" x14ac:dyDescent="0.25">
      <c r="R2233" s="158"/>
      <c r="S2233" s="158"/>
      <c r="T2233" s="158"/>
      <c r="U2233" s="158"/>
      <c r="V2233" s="158"/>
      <c r="W2233" s="158"/>
      <c r="X2233" s="158"/>
      <c r="Y2233" s="158"/>
      <c r="Z2233" s="158"/>
      <c r="AA2233" s="159"/>
      <c r="AB2233" s="242"/>
      <c r="AC2233" s="49"/>
      <c r="AD2233" s="49"/>
    </row>
    <row r="2234" spans="18:30" ht="45" customHeight="1" x14ac:dyDescent="0.25">
      <c r="R2234" s="158"/>
      <c r="S2234" s="158"/>
      <c r="T2234" s="158"/>
      <c r="U2234" s="158"/>
      <c r="V2234" s="158"/>
      <c r="W2234" s="158"/>
      <c r="X2234" s="158"/>
      <c r="Y2234" s="158"/>
      <c r="Z2234" s="158"/>
      <c r="AA2234" s="159"/>
      <c r="AB2234" s="242"/>
      <c r="AC2234" s="49"/>
      <c r="AD2234" s="49"/>
    </row>
    <row r="2235" spans="18:30" ht="45" customHeight="1" x14ac:dyDescent="0.25">
      <c r="R2235" s="158"/>
      <c r="S2235" s="158"/>
      <c r="T2235" s="158"/>
      <c r="U2235" s="158"/>
      <c r="V2235" s="158"/>
      <c r="W2235" s="158"/>
      <c r="X2235" s="158"/>
      <c r="Y2235" s="158"/>
      <c r="Z2235" s="158"/>
      <c r="AA2235" s="159"/>
      <c r="AB2235" s="242"/>
      <c r="AC2235" s="49"/>
      <c r="AD2235" s="49"/>
    </row>
    <row r="2236" spans="18:30" ht="45" customHeight="1" x14ac:dyDescent="0.25">
      <c r="R2236" s="158"/>
      <c r="S2236" s="158"/>
      <c r="T2236" s="158"/>
      <c r="U2236" s="158"/>
      <c r="V2236" s="158"/>
      <c r="W2236" s="158"/>
      <c r="X2236" s="158"/>
      <c r="Y2236" s="158"/>
      <c r="Z2236" s="158"/>
      <c r="AA2236" s="159"/>
      <c r="AB2236" s="242"/>
      <c r="AC2236" s="49"/>
      <c r="AD2236" s="49"/>
    </row>
    <row r="2237" spans="18:30" ht="45" customHeight="1" x14ac:dyDescent="0.25">
      <c r="R2237" s="158"/>
      <c r="S2237" s="158"/>
      <c r="T2237" s="158"/>
      <c r="U2237" s="158"/>
      <c r="V2237" s="158"/>
      <c r="W2237" s="158"/>
      <c r="X2237" s="158"/>
      <c r="Y2237" s="158"/>
      <c r="Z2237" s="158"/>
      <c r="AA2237" s="159"/>
      <c r="AB2237" s="242"/>
      <c r="AC2237" s="49"/>
      <c r="AD2237" s="49"/>
    </row>
    <row r="2238" spans="18:30" ht="45" customHeight="1" x14ac:dyDescent="0.25">
      <c r="R2238" s="158"/>
      <c r="S2238" s="158"/>
      <c r="T2238" s="158"/>
      <c r="U2238" s="158"/>
      <c r="V2238" s="158"/>
      <c r="W2238" s="158"/>
      <c r="X2238" s="158"/>
      <c r="Y2238" s="158"/>
      <c r="Z2238" s="158"/>
      <c r="AA2238" s="159"/>
      <c r="AB2238" s="242"/>
      <c r="AC2238" s="49"/>
      <c r="AD2238" s="49"/>
    </row>
    <row r="2239" spans="18:30" ht="45" customHeight="1" x14ac:dyDescent="0.25">
      <c r="R2239" s="158"/>
      <c r="S2239" s="158"/>
      <c r="T2239" s="158"/>
      <c r="U2239" s="158"/>
      <c r="V2239" s="158"/>
      <c r="W2239" s="158"/>
      <c r="X2239" s="158"/>
      <c r="Y2239" s="158"/>
      <c r="Z2239" s="158"/>
      <c r="AA2239" s="159"/>
      <c r="AB2239" s="242"/>
      <c r="AC2239" s="49"/>
      <c r="AD2239" s="49"/>
    </row>
    <row r="2240" spans="18:30" ht="45" customHeight="1" x14ac:dyDescent="0.25">
      <c r="R2240" s="158"/>
      <c r="S2240" s="158"/>
      <c r="T2240" s="158"/>
      <c r="U2240" s="158"/>
      <c r="V2240" s="158"/>
      <c r="W2240" s="158"/>
      <c r="X2240" s="158"/>
      <c r="Y2240" s="158"/>
      <c r="Z2240" s="158"/>
      <c r="AA2240" s="159"/>
      <c r="AB2240" s="242"/>
      <c r="AC2240" s="49"/>
      <c r="AD2240" s="49"/>
    </row>
    <row r="2241" spans="18:30" ht="45" customHeight="1" x14ac:dyDescent="0.25">
      <c r="R2241" s="158"/>
      <c r="S2241" s="158"/>
      <c r="T2241" s="158"/>
      <c r="U2241" s="158"/>
      <c r="V2241" s="158"/>
      <c r="W2241" s="158"/>
      <c r="X2241" s="158"/>
      <c r="Y2241" s="158"/>
      <c r="Z2241" s="158"/>
      <c r="AA2241" s="159"/>
      <c r="AB2241" s="242"/>
      <c r="AC2241" s="49"/>
      <c r="AD2241" s="49"/>
    </row>
    <row r="2242" spans="18:30" ht="45" customHeight="1" x14ac:dyDescent="0.25">
      <c r="R2242" s="158"/>
      <c r="S2242" s="158"/>
      <c r="T2242" s="158"/>
      <c r="U2242" s="158"/>
      <c r="V2242" s="158"/>
      <c r="W2242" s="158"/>
      <c r="X2242" s="158"/>
      <c r="Y2242" s="158"/>
      <c r="Z2242" s="158"/>
      <c r="AA2242" s="159"/>
      <c r="AB2242" s="242"/>
      <c r="AC2242" s="49"/>
      <c r="AD2242" s="49"/>
    </row>
    <row r="2243" spans="18:30" ht="45" customHeight="1" x14ac:dyDescent="0.25">
      <c r="R2243" s="158"/>
      <c r="S2243" s="158"/>
      <c r="T2243" s="158"/>
      <c r="U2243" s="158"/>
      <c r="V2243" s="158"/>
      <c r="W2243" s="158"/>
      <c r="X2243" s="158"/>
      <c r="Y2243" s="158"/>
      <c r="Z2243" s="158"/>
      <c r="AA2243" s="159"/>
      <c r="AB2243" s="242"/>
      <c r="AC2243" s="49"/>
      <c r="AD2243" s="49"/>
    </row>
    <row r="2244" spans="18:30" ht="45" customHeight="1" x14ac:dyDescent="0.25">
      <c r="R2244" s="158"/>
      <c r="S2244" s="158"/>
      <c r="T2244" s="158"/>
      <c r="U2244" s="158"/>
      <c r="V2244" s="158"/>
      <c r="W2244" s="158"/>
      <c r="X2244" s="158"/>
      <c r="Y2244" s="158"/>
      <c r="Z2244" s="158"/>
      <c r="AA2244" s="159"/>
      <c r="AB2244" s="242"/>
      <c r="AC2244" s="49"/>
      <c r="AD2244" s="49"/>
    </row>
    <row r="2245" spans="18:30" ht="45" customHeight="1" x14ac:dyDescent="0.25">
      <c r="R2245" s="158"/>
      <c r="S2245" s="158"/>
      <c r="T2245" s="158"/>
      <c r="U2245" s="158"/>
      <c r="V2245" s="158"/>
      <c r="W2245" s="158"/>
      <c r="X2245" s="158"/>
      <c r="Y2245" s="158"/>
      <c r="Z2245" s="158"/>
      <c r="AA2245" s="159"/>
      <c r="AB2245" s="242"/>
      <c r="AC2245" s="49"/>
      <c r="AD2245" s="49"/>
    </row>
    <row r="2246" spans="18:30" ht="45" customHeight="1" x14ac:dyDescent="0.25">
      <c r="R2246" s="158"/>
      <c r="S2246" s="158"/>
      <c r="T2246" s="158"/>
      <c r="U2246" s="158"/>
      <c r="V2246" s="158"/>
      <c r="W2246" s="158"/>
      <c r="X2246" s="158"/>
      <c r="Y2246" s="158"/>
      <c r="Z2246" s="158"/>
      <c r="AA2246" s="159"/>
      <c r="AB2246" s="242"/>
      <c r="AC2246" s="49"/>
      <c r="AD2246" s="49"/>
    </row>
    <row r="2247" spans="18:30" ht="45" customHeight="1" x14ac:dyDescent="0.25">
      <c r="R2247" s="158"/>
      <c r="S2247" s="158"/>
      <c r="T2247" s="158"/>
      <c r="U2247" s="158"/>
      <c r="V2247" s="158"/>
      <c r="W2247" s="158"/>
      <c r="X2247" s="158"/>
      <c r="Y2247" s="158"/>
      <c r="Z2247" s="158"/>
      <c r="AA2247" s="159"/>
      <c r="AB2247" s="242"/>
      <c r="AC2247" s="49"/>
      <c r="AD2247" s="49"/>
    </row>
    <row r="2248" spans="18:30" ht="45" customHeight="1" x14ac:dyDescent="0.25">
      <c r="R2248" s="158"/>
      <c r="S2248" s="158"/>
      <c r="T2248" s="158"/>
      <c r="U2248" s="158"/>
      <c r="V2248" s="158"/>
      <c r="W2248" s="158"/>
      <c r="X2248" s="158"/>
      <c r="Y2248" s="158"/>
      <c r="Z2248" s="158"/>
      <c r="AA2248" s="159"/>
      <c r="AB2248" s="242"/>
      <c r="AC2248" s="49"/>
      <c r="AD2248" s="49"/>
    </row>
    <row r="2249" spans="18:30" ht="45" customHeight="1" x14ac:dyDescent="0.25">
      <c r="R2249" s="158"/>
      <c r="S2249" s="158"/>
      <c r="T2249" s="158"/>
      <c r="U2249" s="158"/>
      <c r="V2249" s="158"/>
      <c r="W2249" s="158"/>
      <c r="X2249" s="158"/>
      <c r="Y2249" s="158"/>
      <c r="Z2249" s="158"/>
      <c r="AA2249" s="159"/>
      <c r="AB2249" s="242"/>
      <c r="AC2249" s="49"/>
      <c r="AD2249" s="49"/>
    </row>
    <row r="2250" spans="18:30" ht="45" customHeight="1" x14ac:dyDescent="0.25">
      <c r="R2250" s="158"/>
      <c r="S2250" s="158"/>
      <c r="T2250" s="158"/>
      <c r="U2250" s="158"/>
      <c r="V2250" s="158"/>
      <c r="W2250" s="158"/>
      <c r="X2250" s="158"/>
      <c r="Y2250" s="158"/>
      <c r="Z2250" s="158"/>
      <c r="AA2250" s="159"/>
      <c r="AB2250" s="242"/>
      <c r="AC2250" s="49"/>
      <c r="AD2250" s="49"/>
    </row>
    <row r="2251" spans="18:30" ht="45" customHeight="1" x14ac:dyDescent="0.25">
      <c r="R2251" s="158"/>
      <c r="S2251" s="158"/>
      <c r="T2251" s="158"/>
      <c r="U2251" s="158"/>
      <c r="V2251" s="158"/>
      <c r="W2251" s="158"/>
      <c r="X2251" s="158"/>
      <c r="Y2251" s="158"/>
      <c r="Z2251" s="158"/>
      <c r="AA2251" s="159"/>
      <c r="AB2251" s="242"/>
      <c r="AC2251" s="49"/>
      <c r="AD2251" s="49"/>
    </row>
    <row r="2252" spans="18:30" ht="45" customHeight="1" x14ac:dyDescent="0.25">
      <c r="R2252" s="158"/>
      <c r="S2252" s="158"/>
      <c r="T2252" s="158"/>
      <c r="U2252" s="158"/>
      <c r="V2252" s="158"/>
      <c r="W2252" s="158"/>
      <c r="X2252" s="158"/>
      <c r="Y2252" s="158"/>
      <c r="Z2252" s="158"/>
      <c r="AA2252" s="159"/>
      <c r="AB2252" s="242"/>
      <c r="AC2252" s="49"/>
      <c r="AD2252" s="49"/>
    </row>
    <row r="2253" spans="18:30" ht="45" customHeight="1" x14ac:dyDescent="0.25">
      <c r="R2253" s="158"/>
      <c r="S2253" s="158"/>
      <c r="T2253" s="158"/>
      <c r="U2253" s="158"/>
      <c r="V2253" s="158"/>
      <c r="W2253" s="158"/>
      <c r="X2253" s="158"/>
      <c r="Y2253" s="158"/>
      <c r="Z2253" s="158"/>
      <c r="AA2253" s="159"/>
      <c r="AB2253" s="242"/>
      <c r="AC2253" s="49"/>
      <c r="AD2253" s="49"/>
    </row>
    <row r="2254" spans="18:30" ht="45" customHeight="1" x14ac:dyDescent="0.25">
      <c r="R2254" s="158"/>
      <c r="S2254" s="158"/>
      <c r="T2254" s="158"/>
      <c r="U2254" s="158"/>
      <c r="V2254" s="158"/>
      <c r="W2254" s="158"/>
      <c r="X2254" s="158"/>
      <c r="Y2254" s="158"/>
      <c r="Z2254" s="158"/>
      <c r="AA2254" s="159"/>
      <c r="AB2254" s="242"/>
      <c r="AC2254" s="49"/>
      <c r="AD2254" s="49"/>
    </row>
    <row r="2255" spans="18:30" ht="45" customHeight="1" x14ac:dyDescent="0.25">
      <c r="R2255" s="158"/>
      <c r="S2255" s="158"/>
      <c r="T2255" s="158"/>
      <c r="U2255" s="158"/>
      <c r="V2255" s="158"/>
      <c r="W2255" s="158"/>
      <c r="X2255" s="158"/>
      <c r="Y2255" s="158"/>
      <c r="Z2255" s="158"/>
      <c r="AA2255" s="159"/>
      <c r="AB2255" s="242"/>
      <c r="AC2255" s="49"/>
      <c r="AD2255" s="49"/>
    </row>
    <row r="2256" spans="18:30" ht="45" customHeight="1" x14ac:dyDescent="0.25">
      <c r="R2256" s="158"/>
      <c r="S2256" s="158"/>
      <c r="T2256" s="158"/>
      <c r="U2256" s="158"/>
      <c r="V2256" s="158"/>
      <c r="W2256" s="158"/>
      <c r="X2256" s="158"/>
      <c r="Y2256" s="158"/>
      <c r="Z2256" s="158"/>
      <c r="AA2256" s="159"/>
      <c r="AB2256" s="242"/>
      <c r="AC2256" s="49"/>
      <c r="AD2256" s="49"/>
    </row>
    <row r="2257" spans="18:30" ht="45" customHeight="1" x14ac:dyDescent="0.25">
      <c r="R2257" s="158"/>
      <c r="S2257" s="158"/>
      <c r="T2257" s="158"/>
      <c r="U2257" s="158"/>
      <c r="V2257" s="158"/>
      <c r="W2257" s="158"/>
      <c r="X2257" s="158"/>
      <c r="Y2257" s="158"/>
      <c r="Z2257" s="158"/>
      <c r="AA2257" s="159"/>
      <c r="AB2257" s="242"/>
      <c r="AC2257" s="49"/>
      <c r="AD2257" s="49"/>
    </row>
    <row r="2258" spans="18:30" ht="45" customHeight="1" x14ac:dyDescent="0.25">
      <c r="R2258" s="158"/>
      <c r="S2258" s="158"/>
      <c r="T2258" s="158"/>
      <c r="U2258" s="158"/>
      <c r="V2258" s="158"/>
      <c r="W2258" s="158"/>
      <c r="X2258" s="158"/>
      <c r="Y2258" s="158"/>
      <c r="Z2258" s="158"/>
      <c r="AA2258" s="159"/>
      <c r="AB2258" s="242"/>
      <c r="AC2258" s="49"/>
      <c r="AD2258" s="49"/>
    </row>
    <row r="2259" spans="18:30" ht="45" customHeight="1" x14ac:dyDescent="0.25">
      <c r="R2259" s="158"/>
      <c r="S2259" s="158"/>
      <c r="T2259" s="158"/>
      <c r="U2259" s="158"/>
      <c r="V2259" s="158"/>
      <c r="W2259" s="158"/>
      <c r="X2259" s="158"/>
      <c r="Y2259" s="158"/>
      <c r="Z2259" s="158"/>
      <c r="AA2259" s="159"/>
      <c r="AB2259" s="242"/>
      <c r="AC2259" s="49"/>
      <c r="AD2259" s="49"/>
    </row>
    <row r="2260" spans="18:30" ht="45" customHeight="1" x14ac:dyDescent="0.25">
      <c r="R2260" s="158"/>
      <c r="S2260" s="158"/>
      <c r="T2260" s="158"/>
      <c r="U2260" s="158"/>
      <c r="V2260" s="158"/>
      <c r="W2260" s="158"/>
      <c r="X2260" s="158"/>
      <c r="Y2260" s="158"/>
      <c r="Z2260" s="158"/>
      <c r="AA2260" s="159"/>
      <c r="AB2260" s="242"/>
      <c r="AC2260" s="49"/>
      <c r="AD2260" s="49"/>
    </row>
    <row r="2261" spans="18:30" ht="45" customHeight="1" x14ac:dyDescent="0.25">
      <c r="R2261" s="158"/>
      <c r="S2261" s="158"/>
      <c r="T2261" s="158"/>
      <c r="U2261" s="158"/>
      <c r="V2261" s="158"/>
      <c r="W2261" s="158"/>
      <c r="X2261" s="158"/>
      <c r="Y2261" s="158"/>
      <c r="Z2261" s="158"/>
      <c r="AA2261" s="159"/>
      <c r="AB2261" s="242"/>
      <c r="AC2261" s="49"/>
      <c r="AD2261" s="49"/>
    </row>
    <row r="2262" spans="18:30" ht="45" customHeight="1" x14ac:dyDescent="0.25">
      <c r="R2262" s="158"/>
      <c r="S2262" s="158"/>
      <c r="T2262" s="158"/>
      <c r="U2262" s="158"/>
      <c r="V2262" s="158"/>
      <c r="W2262" s="158"/>
      <c r="X2262" s="158"/>
      <c r="Y2262" s="158"/>
      <c r="Z2262" s="158"/>
      <c r="AA2262" s="159"/>
      <c r="AB2262" s="242"/>
      <c r="AC2262" s="49"/>
      <c r="AD2262" s="49"/>
    </row>
    <row r="2263" spans="18:30" ht="45" customHeight="1" x14ac:dyDescent="0.25">
      <c r="R2263" s="158"/>
      <c r="S2263" s="158"/>
      <c r="T2263" s="158"/>
      <c r="U2263" s="158"/>
      <c r="V2263" s="158"/>
      <c r="W2263" s="158"/>
      <c r="X2263" s="158"/>
      <c r="Y2263" s="158"/>
      <c r="Z2263" s="158"/>
      <c r="AA2263" s="159"/>
      <c r="AB2263" s="242"/>
      <c r="AC2263" s="49"/>
      <c r="AD2263" s="49"/>
    </row>
    <row r="2264" spans="18:30" ht="45" customHeight="1" x14ac:dyDescent="0.25">
      <c r="R2264" s="158"/>
      <c r="S2264" s="158"/>
      <c r="T2264" s="158"/>
      <c r="U2264" s="158"/>
      <c r="V2264" s="158"/>
      <c r="W2264" s="158"/>
      <c r="X2264" s="158"/>
      <c r="Y2264" s="158"/>
      <c r="Z2264" s="158"/>
      <c r="AA2264" s="159"/>
      <c r="AB2264" s="242"/>
      <c r="AC2264" s="49"/>
      <c r="AD2264" s="49"/>
    </row>
    <row r="2265" spans="18:30" ht="45" customHeight="1" x14ac:dyDescent="0.25">
      <c r="R2265" s="158"/>
      <c r="S2265" s="158"/>
      <c r="T2265" s="158"/>
      <c r="U2265" s="158"/>
      <c r="V2265" s="158"/>
      <c r="W2265" s="158"/>
      <c r="X2265" s="158"/>
      <c r="Y2265" s="158"/>
      <c r="Z2265" s="158"/>
      <c r="AA2265" s="159"/>
      <c r="AB2265" s="242"/>
      <c r="AC2265" s="49"/>
      <c r="AD2265" s="49"/>
    </row>
    <row r="2266" spans="18:30" ht="45" customHeight="1" x14ac:dyDescent="0.25">
      <c r="R2266" s="158"/>
      <c r="S2266" s="158"/>
      <c r="T2266" s="158"/>
      <c r="U2266" s="158"/>
      <c r="V2266" s="158"/>
      <c r="W2266" s="158"/>
      <c r="X2266" s="158"/>
      <c r="Y2266" s="158"/>
      <c r="Z2266" s="158"/>
      <c r="AA2266" s="159"/>
      <c r="AB2266" s="242"/>
      <c r="AC2266" s="49"/>
      <c r="AD2266" s="49"/>
    </row>
    <row r="2267" spans="18:30" ht="45" customHeight="1" x14ac:dyDescent="0.25">
      <c r="R2267" s="158"/>
      <c r="S2267" s="158"/>
      <c r="T2267" s="158"/>
      <c r="U2267" s="158"/>
      <c r="V2267" s="158"/>
      <c r="W2267" s="158"/>
      <c r="X2267" s="158"/>
      <c r="Y2267" s="158"/>
      <c r="Z2267" s="158"/>
      <c r="AA2267" s="159"/>
      <c r="AB2267" s="242"/>
      <c r="AC2267" s="49"/>
      <c r="AD2267" s="49"/>
    </row>
    <row r="2268" spans="18:30" ht="45" customHeight="1" x14ac:dyDescent="0.25">
      <c r="R2268" s="158"/>
      <c r="S2268" s="158"/>
      <c r="T2268" s="158"/>
      <c r="U2268" s="158"/>
      <c r="V2268" s="158"/>
      <c r="W2268" s="158"/>
      <c r="X2268" s="158"/>
      <c r="Y2268" s="158"/>
      <c r="Z2268" s="158"/>
      <c r="AA2268" s="159"/>
      <c r="AB2268" s="242"/>
      <c r="AC2268" s="49"/>
      <c r="AD2268" s="49"/>
    </row>
    <row r="2269" spans="18:30" ht="45" customHeight="1" x14ac:dyDescent="0.25">
      <c r="R2269" s="158"/>
      <c r="S2269" s="158"/>
      <c r="T2269" s="158"/>
      <c r="U2269" s="158"/>
      <c r="V2269" s="158"/>
      <c r="W2269" s="158"/>
      <c r="X2269" s="158"/>
      <c r="Y2269" s="158"/>
      <c r="Z2269" s="158"/>
      <c r="AA2269" s="159"/>
      <c r="AB2269" s="242"/>
      <c r="AC2269" s="49"/>
      <c r="AD2269" s="49"/>
    </row>
    <row r="2270" spans="18:30" ht="45" customHeight="1" x14ac:dyDescent="0.25">
      <c r="R2270" s="158"/>
      <c r="S2270" s="158"/>
      <c r="T2270" s="158"/>
      <c r="U2270" s="158"/>
      <c r="V2270" s="158"/>
      <c r="W2270" s="158"/>
      <c r="X2270" s="158"/>
      <c r="Y2270" s="158"/>
      <c r="Z2270" s="158"/>
      <c r="AA2270" s="159"/>
      <c r="AB2270" s="242"/>
      <c r="AC2270" s="49"/>
      <c r="AD2270" s="49"/>
    </row>
    <row r="2271" spans="18:30" ht="45" customHeight="1" x14ac:dyDescent="0.25">
      <c r="R2271" s="158"/>
      <c r="S2271" s="158"/>
      <c r="T2271" s="158"/>
      <c r="U2271" s="158"/>
      <c r="V2271" s="158"/>
      <c r="W2271" s="158"/>
      <c r="X2271" s="158"/>
      <c r="Y2271" s="158"/>
      <c r="Z2271" s="158"/>
      <c r="AA2271" s="159"/>
      <c r="AB2271" s="242"/>
      <c r="AC2271" s="49"/>
      <c r="AD2271" s="49"/>
    </row>
    <row r="2272" spans="18:30" ht="45" customHeight="1" x14ac:dyDescent="0.25">
      <c r="R2272" s="158"/>
      <c r="S2272" s="158"/>
      <c r="T2272" s="158"/>
      <c r="U2272" s="158"/>
      <c r="V2272" s="158"/>
      <c r="W2272" s="158"/>
      <c r="X2272" s="158"/>
      <c r="Y2272" s="158"/>
      <c r="Z2272" s="158"/>
      <c r="AA2272" s="159"/>
      <c r="AB2272" s="242"/>
      <c r="AC2272" s="49"/>
      <c r="AD2272" s="49"/>
    </row>
    <row r="2273" spans="18:30" ht="45" customHeight="1" x14ac:dyDescent="0.25">
      <c r="R2273" s="158"/>
      <c r="S2273" s="158"/>
      <c r="T2273" s="158"/>
      <c r="U2273" s="158"/>
      <c r="V2273" s="158"/>
      <c r="W2273" s="158"/>
      <c r="X2273" s="158"/>
      <c r="Y2273" s="158"/>
      <c r="Z2273" s="158"/>
      <c r="AA2273" s="159"/>
      <c r="AB2273" s="242"/>
      <c r="AC2273" s="49"/>
      <c r="AD2273" s="49"/>
    </row>
    <row r="2274" spans="18:30" ht="45" customHeight="1" x14ac:dyDescent="0.25">
      <c r="R2274" s="158"/>
      <c r="S2274" s="158"/>
      <c r="T2274" s="158"/>
      <c r="U2274" s="158"/>
      <c r="V2274" s="158"/>
      <c r="W2274" s="158"/>
      <c r="X2274" s="158"/>
      <c r="Y2274" s="158"/>
      <c r="Z2274" s="158"/>
      <c r="AA2274" s="159"/>
      <c r="AB2274" s="242"/>
      <c r="AC2274" s="49"/>
      <c r="AD2274" s="49"/>
    </row>
    <row r="2275" spans="18:30" ht="45" customHeight="1" x14ac:dyDescent="0.25">
      <c r="R2275" s="158"/>
      <c r="S2275" s="158"/>
      <c r="T2275" s="158"/>
      <c r="U2275" s="158"/>
      <c r="V2275" s="158"/>
      <c r="W2275" s="158"/>
      <c r="X2275" s="158"/>
      <c r="Y2275" s="158"/>
      <c r="Z2275" s="158"/>
      <c r="AA2275" s="159"/>
      <c r="AB2275" s="242"/>
      <c r="AC2275" s="49"/>
      <c r="AD2275" s="49"/>
    </row>
    <row r="2276" spans="18:30" ht="45" customHeight="1" x14ac:dyDescent="0.25">
      <c r="R2276" s="158"/>
      <c r="S2276" s="158"/>
      <c r="T2276" s="158"/>
      <c r="U2276" s="158"/>
      <c r="V2276" s="158"/>
      <c r="W2276" s="158"/>
      <c r="X2276" s="158"/>
      <c r="Y2276" s="158"/>
      <c r="Z2276" s="158"/>
      <c r="AA2276" s="159"/>
      <c r="AB2276" s="242"/>
      <c r="AC2276" s="49"/>
      <c r="AD2276" s="49"/>
    </row>
    <row r="2277" spans="18:30" ht="45" customHeight="1" x14ac:dyDescent="0.25">
      <c r="R2277" s="158"/>
      <c r="S2277" s="158"/>
      <c r="T2277" s="158"/>
      <c r="U2277" s="158"/>
      <c r="V2277" s="158"/>
      <c r="W2277" s="158"/>
      <c r="X2277" s="158"/>
      <c r="Y2277" s="158"/>
      <c r="Z2277" s="158"/>
      <c r="AA2277" s="159"/>
      <c r="AB2277" s="242"/>
      <c r="AC2277" s="49"/>
      <c r="AD2277" s="49"/>
    </row>
    <row r="2278" spans="18:30" ht="45" customHeight="1" x14ac:dyDescent="0.25">
      <c r="R2278" s="158"/>
      <c r="S2278" s="158"/>
      <c r="T2278" s="158"/>
      <c r="U2278" s="158"/>
      <c r="V2278" s="158"/>
      <c r="W2278" s="158"/>
      <c r="X2278" s="158"/>
      <c r="Y2278" s="158"/>
      <c r="Z2278" s="158"/>
      <c r="AA2278" s="159"/>
      <c r="AB2278" s="242"/>
      <c r="AC2278" s="49"/>
      <c r="AD2278" s="49"/>
    </row>
    <row r="2279" spans="18:30" ht="45" customHeight="1" x14ac:dyDescent="0.25">
      <c r="R2279" s="158"/>
      <c r="S2279" s="158"/>
      <c r="T2279" s="158"/>
      <c r="U2279" s="158"/>
      <c r="V2279" s="158"/>
      <c r="W2279" s="158"/>
      <c r="X2279" s="158"/>
      <c r="Y2279" s="158"/>
      <c r="Z2279" s="158"/>
      <c r="AA2279" s="159"/>
      <c r="AB2279" s="242"/>
      <c r="AC2279" s="49"/>
      <c r="AD2279" s="49"/>
    </row>
    <row r="2280" spans="18:30" ht="45" customHeight="1" x14ac:dyDescent="0.25">
      <c r="R2280" s="158"/>
      <c r="S2280" s="158"/>
      <c r="T2280" s="158"/>
      <c r="U2280" s="158"/>
      <c r="V2280" s="158"/>
      <c r="W2280" s="158"/>
      <c r="X2280" s="158"/>
      <c r="Y2280" s="158"/>
      <c r="Z2280" s="158"/>
      <c r="AA2280" s="159"/>
      <c r="AB2280" s="242"/>
      <c r="AC2280" s="49"/>
      <c r="AD2280" s="49"/>
    </row>
    <row r="2281" spans="18:30" ht="45" customHeight="1" x14ac:dyDescent="0.25">
      <c r="R2281" s="158"/>
      <c r="S2281" s="158"/>
      <c r="T2281" s="158"/>
      <c r="U2281" s="158"/>
      <c r="V2281" s="158"/>
      <c r="W2281" s="158"/>
      <c r="X2281" s="158"/>
      <c r="Y2281" s="158"/>
      <c r="Z2281" s="158"/>
      <c r="AA2281" s="159"/>
      <c r="AB2281" s="242"/>
      <c r="AC2281" s="49"/>
      <c r="AD2281" s="49"/>
    </row>
    <row r="2282" spans="18:30" ht="45" customHeight="1" x14ac:dyDescent="0.25">
      <c r="R2282" s="158"/>
      <c r="S2282" s="158"/>
      <c r="T2282" s="158"/>
      <c r="U2282" s="158"/>
      <c r="V2282" s="158"/>
      <c r="W2282" s="158"/>
      <c r="X2282" s="158"/>
      <c r="Y2282" s="158"/>
      <c r="Z2282" s="158"/>
      <c r="AA2282" s="159"/>
      <c r="AB2282" s="242"/>
      <c r="AC2282" s="49"/>
      <c r="AD2282" s="49"/>
    </row>
    <row r="2283" spans="18:30" ht="45" customHeight="1" x14ac:dyDescent="0.25">
      <c r="R2283" s="158"/>
      <c r="S2283" s="158"/>
      <c r="T2283" s="158"/>
      <c r="U2283" s="158"/>
      <c r="V2283" s="158"/>
      <c r="W2283" s="158"/>
      <c r="X2283" s="158"/>
      <c r="Y2283" s="158"/>
      <c r="Z2283" s="158"/>
      <c r="AA2283" s="159"/>
      <c r="AB2283" s="242"/>
      <c r="AC2283" s="49"/>
      <c r="AD2283" s="49"/>
    </row>
    <row r="2284" spans="18:30" ht="45" customHeight="1" x14ac:dyDescent="0.25">
      <c r="R2284" s="158"/>
      <c r="S2284" s="158"/>
      <c r="T2284" s="158"/>
      <c r="U2284" s="158"/>
      <c r="V2284" s="158"/>
      <c r="W2284" s="158"/>
      <c r="X2284" s="158"/>
      <c r="Y2284" s="158"/>
      <c r="Z2284" s="158"/>
      <c r="AA2284" s="159"/>
      <c r="AB2284" s="242"/>
      <c r="AC2284" s="49"/>
      <c r="AD2284" s="49"/>
    </row>
    <row r="2285" spans="18:30" ht="45" customHeight="1" x14ac:dyDescent="0.25">
      <c r="R2285" s="158"/>
      <c r="S2285" s="158"/>
      <c r="T2285" s="158"/>
      <c r="U2285" s="158"/>
      <c r="V2285" s="158"/>
      <c r="W2285" s="158"/>
      <c r="X2285" s="158"/>
      <c r="Y2285" s="158"/>
      <c r="Z2285" s="158"/>
      <c r="AA2285" s="159"/>
      <c r="AB2285" s="242"/>
      <c r="AC2285" s="49"/>
      <c r="AD2285" s="49"/>
    </row>
    <row r="2286" spans="18:30" ht="45" customHeight="1" x14ac:dyDescent="0.25">
      <c r="R2286" s="158"/>
      <c r="S2286" s="158"/>
      <c r="T2286" s="158"/>
      <c r="U2286" s="158"/>
      <c r="V2286" s="158"/>
      <c r="W2286" s="158"/>
      <c r="X2286" s="158"/>
      <c r="Y2286" s="158"/>
      <c r="Z2286" s="158"/>
      <c r="AA2286" s="159"/>
      <c r="AB2286" s="242"/>
      <c r="AC2286" s="49"/>
      <c r="AD2286" s="49"/>
    </row>
    <row r="2287" spans="18:30" ht="45" customHeight="1" x14ac:dyDescent="0.25">
      <c r="R2287" s="158"/>
      <c r="S2287" s="158"/>
      <c r="T2287" s="158"/>
      <c r="U2287" s="158"/>
      <c r="V2287" s="158"/>
      <c r="W2287" s="158"/>
      <c r="X2287" s="158"/>
      <c r="Y2287" s="158"/>
      <c r="Z2287" s="158"/>
      <c r="AA2287" s="159"/>
      <c r="AB2287" s="242"/>
      <c r="AC2287" s="49"/>
      <c r="AD2287" s="49"/>
    </row>
    <row r="2288" spans="18:30" ht="45" customHeight="1" x14ac:dyDescent="0.25">
      <c r="R2288" s="158"/>
      <c r="S2288" s="158"/>
      <c r="T2288" s="158"/>
      <c r="U2288" s="158"/>
      <c r="V2288" s="158"/>
      <c r="W2288" s="158"/>
      <c r="X2288" s="158"/>
      <c r="Y2288" s="158"/>
      <c r="Z2288" s="158"/>
      <c r="AA2288" s="159"/>
      <c r="AB2288" s="242"/>
      <c r="AC2288" s="49"/>
      <c r="AD2288" s="49"/>
    </row>
    <row r="2289" spans="18:30" ht="45" customHeight="1" x14ac:dyDescent="0.25">
      <c r="R2289" s="158"/>
      <c r="S2289" s="158"/>
      <c r="T2289" s="158"/>
      <c r="U2289" s="158"/>
      <c r="V2289" s="158"/>
      <c r="W2289" s="158"/>
      <c r="X2289" s="158"/>
      <c r="Y2289" s="158"/>
      <c r="Z2289" s="158"/>
      <c r="AA2289" s="159"/>
      <c r="AB2289" s="242"/>
      <c r="AC2289" s="49"/>
      <c r="AD2289" s="49"/>
    </row>
    <row r="2290" spans="18:30" ht="45" customHeight="1" x14ac:dyDescent="0.25">
      <c r="R2290" s="158"/>
      <c r="S2290" s="158"/>
      <c r="T2290" s="158"/>
      <c r="U2290" s="158"/>
      <c r="V2290" s="158"/>
      <c r="W2290" s="158"/>
      <c r="X2290" s="158"/>
      <c r="Y2290" s="158"/>
      <c r="Z2290" s="158"/>
      <c r="AA2290" s="159"/>
      <c r="AB2290" s="242"/>
      <c r="AC2290" s="49"/>
      <c r="AD2290" s="49"/>
    </row>
    <row r="2291" spans="18:30" ht="45" customHeight="1" x14ac:dyDescent="0.25">
      <c r="R2291" s="158"/>
      <c r="S2291" s="158"/>
      <c r="T2291" s="158"/>
      <c r="U2291" s="158"/>
      <c r="V2291" s="158"/>
      <c r="W2291" s="158"/>
      <c r="X2291" s="158"/>
      <c r="Y2291" s="158"/>
      <c r="Z2291" s="158"/>
      <c r="AA2291" s="159"/>
      <c r="AB2291" s="242"/>
      <c r="AC2291" s="49"/>
      <c r="AD2291" s="49"/>
    </row>
    <row r="2292" spans="18:30" ht="45" customHeight="1" x14ac:dyDescent="0.25">
      <c r="R2292" s="158"/>
      <c r="S2292" s="158"/>
      <c r="T2292" s="158"/>
      <c r="U2292" s="158"/>
      <c r="V2292" s="158"/>
      <c r="W2292" s="158"/>
      <c r="X2292" s="158"/>
      <c r="Y2292" s="158"/>
      <c r="Z2292" s="158"/>
      <c r="AA2292" s="159"/>
      <c r="AB2292" s="242"/>
      <c r="AC2292" s="49"/>
      <c r="AD2292" s="49"/>
    </row>
    <row r="2293" spans="18:30" ht="45" customHeight="1" x14ac:dyDescent="0.25">
      <c r="R2293" s="158"/>
      <c r="S2293" s="158"/>
      <c r="T2293" s="158"/>
      <c r="U2293" s="158"/>
      <c r="V2293" s="158"/>
      <c r="W2293" s="158"/>
      <c r="X2293" s="158"/>
      <c r="Y2293" s="158"/>
      <c r="Z2293" s="158"/>
      <c r="AA2293" s="159"/>
      <c r="AB2293" s="242"/>
      <c r="AC2293" s="49"/>
      <c r="AD2293" s="49"/>
    </row>
  </sheetData>
  <mergeCells count="1872">
    <mergeCell ref="AU8:AU9"/>
    <mergeCell ref="A5:D5"/>
    <mergeCell ref="E5:AU5"/>
    <mergeCell ref="A6:D6"/>
    <mergeCell ref="E6:AU6"/>
    <mergeCell ref="A7:AU7"/>
    <mergeCell ref="A8:A9"/>
    <mergeCell ref="B8:B9"/>
    <mergeCell ref="C8:C9"/>
    <mergeCell ref="D8:D9"/>
    <mergeCell ref="E8:E9"/>
    <mergeCell ref="A1:D3"/>
    <mergeCell ref="E1:AU1"/>
    <mergeCell ref="E2:AU2"/>
    <mergeCell ref="E3:AD3"/>
    <mergeCell ref="AE3:AU3"/>
    <mergeCell ref="A4:D4"/>
    <mergeCell ref="E4:AU4"/>
    <mergeCell ref="AI10:AI15"/>
    <mergeCell ref="AJ10:AJ15"/>
    <mergeCell ref="AK10:AK15"/>
    <mergeCell ref="AL10:AL15"/>
    <mergeCell ref="AM10:AM15"/>
    <mergeCell ref="AN10:AN15"/>
    <mergeCell ref="A10:A141"/>
    <mergeCell ref="B10:B141"/>
    <mergeCell ref="C10:C15"/>
    <mergeCell ref="AF10:AF141"/>
    <mergeCell ref="AG10:AG15"/>
    <mergeCell ref="AH10:AH15"/>
    <mergeCell ref="G8:S8"/>
    <mergeCell ref="T8:AF8"/>
    <mergeCell ref="AG8:AK8"/>
    <mergeCell ref="AL8:AM8"/>
    <mergeCell ref="AN8:AT8"/>
    <mergeCell ref="AU16:AU21"/>
    <mergeCell ref="C22:C27"/>
    <mergeCell ref="AG22:AG27"/>
    <mergeCell ref="AH22:AH27"/>
    <mergeCell ref="AI22:AI27"/>
    <mergeCell ref="AJ22:AJ27"/>
    <mergeCell ref="AK22:AK27"/>
    <mergeCell ref="AL22:AL27"/>
    <mergeCell ref="AM22:AM27"/>
    <mergeCell ref="AN22:AN27"/>
    <mergeCell ref="AO16:AO21"/>
    <mergeCell ref="AP16:AP21"/>
    <mergeCell ref="AQ16:AQ21"/>
    <mergeCell ref="AR16:AR21"/>
    <mergeCell ref="AS16:AS21"/>
    <mergeCell ref="AT16:AT21"/>
    <mergeCell ref="AU10:AU15"/>
    <mergeCell ref="C16:C21"/>
    <mergeCell ref="AG16:AG21"/>
    <mergeCell ref="AH16:AH21"/>
    <mergeCell ref="AI16:AI21"/>
    <mergeCell ref="AJ16:AJ21"/>
    <mergeCell ref="AK16:AK21"/>
    <mergeCell ref="AL16:AL21"/>
    <mergeCell ref="AM16:AM21"/>
    <mergeCell ref="AN16:AN21"/>
    <mergeCell ref="AO10:AO15"/>
    <mergeCell ref="AP10:AP15"/>
    <mergeCell ref="AQ10:AQ15"/>
    <mergeCell ref="AR10:AR15"/>
    <mergeCell ref="AS10:AS15"/>
    <mergeCell ref="AT10:AT15"/>
    <mergeCell ref="AU28:AU33"/>
    <mergeCell ref="C34:C39"/>
    <mergeCell ref="AG34:AG39"/>
    <mergeCell ref="AH34:AH39"/>
    <mergeCell ref="AI34:AI39"/>
    <mergeCell ref="AJ34:AJ39"/>
    <mergeCell ref="AK34:AK39"/>
    <mergeCell ref="AL34:AL39"/>
    <mergeCell ref="AM34:AM39"/>
    <mergeCell ref="AN34:AN39"/>
    <mergeCell ref="AO28:AO33"/>
    <mergeCell ref="AP28:AP33"/>
    <mergeCell ref="AQ28:AQ33"/>
    <mergeCell ref="AR28:AR33"/>
    <mergeCell ref="AS28:AS33"/>
    <mergeCell ref="AT28:AT33"/>
    <mergeCell ref="AU22:AU27"/>
    <mergeCell ref="C28:C33"/>
    <mergeCell ref="AG28:AG33"/>
    <mergeCell ref="AH28:AH33"/>
    <mergeCell ref="AI28:AI33"/>
    <mergeCell ref="AJ28:AJ33"/>
    <mergeCell ref="AK28:AK33"/>
    <mergeCell ref="AL28:AL33"/>
    <mergeCell ref="AM28:AM33"/>
    <mergeCell ref="AN28:AN33"/>
    <mergeCell ref="AO22:AO27"/>
    <mergeCell ref="AP22:AP27"/>
    <mergeCell ref="AQ22:AQ27"/>
    <mergeCell ref="AR22:AR27"/>
    <mergeCell ref="AS22:AS27"/>
    <mergeCell ref="AT22:AT27"/>
    <mergeCell ref="AU40:AU45"/>
    <mergeCell ref="C46:C51"/>
    <mergeCell ref="AG46:AG51"/>
    <mergeCell ref="AH46:AH51"/>
    <mergeCell ref="AI46:AI51"/>
    <mergeCell ref="AJ46:AJ51"/>
    <mergeCell ref="AK46:AK51"/>
    <mergeCell ref="AL46:AL51"/>
    <mergeCell ref="AM46:AM51"/>
    <mergeCell ref="AN46:AN51"/>
    <mergeCell ref="AO40:AO45"/>
    <mergeCell ref="AP40:AP45"/>
    <mergeCell ref="AQ40:AQ45"/>
    <mergeCell ref="AR40:AR45"/>
    <mergeCell ref="AS40:AS45"/>
    <mergeCell ref="AT40:AT45"/>
    <mergeCell ref="AU34:AU39"/>
    <mergeCell ref="C40:C45"/>
    <mergeCell ref="AG40:AG45"/>
    <mergeCell ref="AH40:AH45"/>
    <mergeCell ref="AI40:AI45"/>
    <mergeCell ref="AJ40:AJ45"/>
    <mergeCell ref="AK40:AK45"/>
    <mergeCell ref="AL40:AL45"/>
    <mergeCell ref="AM40:AM45"/>
    <mergeCell ref="AN40:AN45"/>
    <mergeCell ref="AO34:AO39"/>
    <mergeCell ref="AP34:AP39"/>
    <mergeCell ref="AQ34:AQ39"/>
    <mergeCell ref="AR34:AR39"/>
    <mergeCell ref="AS34:AS39"/>
    <mergeCell ref="AT34:AT39"/>
    <mergeCell ref="AU52:AU57"/>
    <mergeCell ref="C58:C63"/>
    <mergeCell ref="AG58:AG63"/>
    <mergeCell ref="AH58:AH63"/>
    <mergeCell ref="AI58:AI63"/>
    <mergeCell ref="AJ58:AJ63"/>
    <mergeCell ref="AK58:AK63"/>
    <mergeCell ref="AL58:AL63"/>
    <mergeCell ref="AM58:AM63"/>
    <mergeCell ref="AN58:AN63"/>
    <mergeCell ref="AO52:AO57"/>
    <mergeCell ref="AP52:AP57"/>
    <mergeCell ref="AQ52:AQ57"/>
    <mergeCell ref="AR52:AR57"/>
    <mergeCell ref="AS52:AS57"/>
    <mergeCell ref="AT52:AT57"/>
    <mergeCell ref="AU46:AU51"/>
    <mergeCell ref="C52:C57"/>
    <mergeCell ref="AG52:AG57"/>
    <mergeCell ref="AH52:AH57"/>
    <mergeCell ref="AI52:AI57"/>
    <mergeCell ref="AJ52:AJ57"/>
    <mergeCell ref="AK52:AK57"/>
    <mergeCell ref="AL52:AL57"/>
    <mergeCell ref="AM52:AM57"/>
    <mergeCell ref="AN52:AN57"/>
    <mergeCell ref="AO46:AO51"/>
    <mergeCell ref="AP46:AP51"/>
    <mergeCell ref="AQ46:AQ51"/>
    <mergeCell ref="AR46:AR51"/>
    <mergeCell ref="AS46:AS51"/>
    <mergeCell ref="AT46:AT51"/>
    <mergeCell ref="AU64:AU69"/>
    <mergeCell ref="C70:C75"/>
    <mergeCell ref="AG70:AG75"/>
    <mergeCell ref="AH70:AH75"/>
    <mergeCell ref="AI70:AI75"/>
    <mergeCell ref="AJ70:AJ75"/>
    <mergeCell ref="AK70:AK75"/>
    <mergeCell ref="AL70:AL75"/>
    <mergeCell ref="AM70:AM75"/>
    <mergeCell ref="AN70:AN75"/>
    <mergeCell ref="AO64:AO69"/>
    <mergeCell ref="AP64:AP69"/>
    <mergeCell ref="AQ64:AQ69"/>
    <mergeCell ref="AR64:AR69"/>
    <mergeCell ref="AS64:AS69"/>
    <mergeCell ref="AT64:AT69"/>
    <mergeCell ref="AU58:AU63"/>
    <mergeCell ref="C64:C69"/>
    <mergeCell ref="AG64:AG69"/>
    <mergeCell ref="AH64:AH69"/>
    <mergeCell ref="AI64:AI69"/>
    <mergeCell ref="AJ64:AJ69"/>
    <mergeCell ref="AK64:AK69"/>
    <mergeCell ref="AL64:AL69"/>
    <mergeCell ref="AM64:AM69"/>
    <mergeCell ref="AN64:AN69"/>
    <mergeCell ref="AO58:AO63"/>
    <mergeCell ref="AP58:AP63"/>
    <mergeCell ref="AQ58:AQ63"/>
    <mergeCell ref="AR58:AR63"/>
    <mergeCell ref="AS58:AS63"/>
    <mergeCell ref="AT58:AT63"/>
    <mergeCell ref="AU76:AU81"/>
    <mergeCell ref="C82:C87"/>
    <mergeCell ref="AG82:AG87"/>
    <mergeCell ref="AH82:AH87"/>
    <mergeCell ref="AI82:AI87"/>
    <mergeCell ref="AJ82:AJ87"/>
    <mergeCell ref="AK82:AK87"/>
    <mergeCell ref="AL82:AL87"/>
    <mergeCell ref="AM82:AM87"/>
    <mergeCell ref="AN82:AN87"/>
    <mergeCell ref="AO76:AO81"/>
    <mergeCell ref="AP76:AP81"/>
    <mergeCell ref="AQ76:AQ81"/>
    <mergeCell ref="AR76:AR81"/>
    <mergeCell ref="AS76:AS81"/>
    <mergeCell ref="AT76:AT81"/>
    <mergeCell ref="AU70:AU75"/>
    <mergeCell ref="C76:C81"/>
    <mergeCell ref="AG76:AG81"/>
    <mergeCell ref="AH76:AH81"/>
    <mergeCell ref="AI76:AI81"/>
    <mergeCell ref="AJ76:AJ81"/>
    <mergeCell ref="AK76:AK81"/>
    <mergeCell ref="AL76:AL81"/>
    <mergeCell ref="AM76:AM81"/>
    <mergeCell ref="AN76:AN81"/>
    <mergeCell ref="AO70:AO75"/>
    <mergeCell ref="AP70:AP75"/>
    <mergeCell ref="AQ70:AQ75"/>
    <mergeCell ref="AR70:AR75"/>
    <mergeCell ref="AS70:AS75"/>
    <mergeCell ref="AT70:AT75"/>
    <mergeCell ref="AU88:AU93"/>
    <mergeCell ref="C94:C99"/>
    <mergeCell ref="AG94:AG99"/>
    <mergeCell ref="AH94:AH99"/>
    <mergeCell ref="AI94:AI99"/>
    <mergeCell ref="AJ94:AJ99"/>
    <mergeCell ref="AK94:AK99"/>
    <mergeCell ref="AL94:AL99"/>
    <mergeCell ref="AM94:AM99"/>
    <mergeCell ref="AN94:AN99"/>
    <mergeCell ref="AO88:AO93"/>
    <mergeCell ref="AP88:AP93"/>
    <mergeCell ref="AQ88:AQ93"/>
    <mergeCell ref="AR88:AR93"/>
    <mergeCell ref="AS88:AS93"/>
    <mergeCell ref="AT88:AT93"/>
    <mergeCell ref="AU82:AU87"/>
    <mergeCell ref="C88:C93"/>
    <mergeCell ref="AG88:AG93"/>
    <mergeCell ref="AH88:AH93"/>
    <mergeCell ref="AI88:AI93"/>
    <mergeCell ref="AJ88:AJ93"/>
    <mergeCell ref="AK88:AK93"/>
    <mergeCell ref="AL88:AL93"/>
    <mergeCell ref="AM88:AM93"/>
    <mergeCell ref="AN88:AN93"/>
    <mergeCell ref="AO82:AO87"/>
    <mergeCell ref="AP82:AP87"/>
    <mergeCell ref="AQ82:AQ87"/>
    <mergeCell ref="AR82:AR87"/>
    <mergeCell ref="AS82:AS87"/>
    <mergeCell ref="AT82:AT87"/>
    <mergeCell ref="AU100:AU105"/>
    <mergeCell ref="C106:C111"/>
    <mergeCell ref="AG106:AG111"/>
    <mergeCell ref="AH106:AH111"/>
    <mergeCell ref="AI106:AI111"/>
    <mergeCell ref="AJ106:AJ111"/>
    <mergeCell ref="AK106:AK111"/>
    <mergeCell ref="AL106:AL111"/>
    <mergeCell ref="AM106:AM111"/>
    <mergeCell ref="AN106:AN111"/>
    <mergeCell ref="AO100:AO105"/>
    <mergeCell ref="AP100:AP105"/>
    <mergeCell ref="AQ100:AQ105"/>
    <mergeCell ref="AR100:AR105"/>
    <mergeCell ref="AS100:AS105"/>
    <mergeCell ref="AT100:AT105"/>
    <mergeCell ref="AU94:AU99"/>
    <mergeCell ref="C100:C105"/>
    <mergeCell ref="AG100:AG105"/>
    <mergeCell ref="AH100:AH105"/>
    <mergeCell ref="AI100:AI105"/>
    <mergeCell ref="AJ100:AJ105"/>
    <mergeCell ref="AK100:AK105"/>
    <mergeCell ref="AL100:AL105"/>
    <mergeCell ref="AM100:AM105"/>
    <mergeCell ref="AN100:AN105"/>
    <mergeCell ref="AO94:AO99"/>
    <mergeCell ref="AP94:AP99"/>
    <mergeCell ref="AQ94:AQ99"/>
    <mergeCell ref="AR94:AR99"/>
    <mergeCell ref="AS94:AS99"/>
    <mergeCell ref="AT94:AT99"/>
    <mergeCell ref="AU112:AU117"/>
    <mergeCell ref="C118:C123"/>
    <mergeCell ref="AG118:AG123"/>
    <mergeCell ref="AH118:AH123"/>
    <mergeCell ref="AI118:AI123"/>
    <mergeCell ref="AJ118:AJ123"/>
    <mergeCell ref="AK118:AK123"/>
    <mergeCell ref="AL118:AL123"/>
    <mergeCell ref="AM118:AM123"/>
    <mergeCell ref="AN118:AN123"/>
    <mergeCell ref="AO112:AO117"/>
    <mergeCell ref="AP112:AP117"/>
    <mergeCell ref="AQ112:AQ117"/>
    <mergeCell ref="AR112:AR117"/>
    <mergeCell ref="AS112:AS117"/>
    <mergeCell ref="AT112:AT117"/>
    <mergeCell ref="AU106:AU111"/>
    <mergeCell ref="C112:C117"/>
    <mergeCell ref="AG112:AG117"/>
    <mergeCell ref="AH112:AH117"/>
    <mergeCell ref="AI112:AI117"/>
    <mergeCell ref="AJ112:AJ117"/>
    <mergeCell ref="AK112:AK117"/>
    <mergeCell ref="AL112:AL117"/>
    <mergeCell ref="AM112:AM117"/>
    <mergeCell ref="AN112:AN117"/>
    <mergeCell ref="AO106:AO111"/>
    <mergeCell ref="AP106:AP111"/>
    <mergeCell ref="AQ106:AQ111"/>
    <mergeCell ref="AR106:AR111"/>
    <mergeCell ref="AS106:AS111"/>
    <mergeCell ref="AT106:AT111"/>
    <mergeCell ref="AU124:AU129"/>
    <mergeCell ref="C130:C135"/>
    <mergeCell ref="AG130:AG135"/>
    <mergeCell ref="AH130:AH135"/>
    <mergeCell ref="AI130:AI135"/>
    <mergeCell ref="AJ130:AJ135"/>
    <mergeCell ref="AK130:AK135"/>
    <mergeCell ref="AL130:AL135"/>
    <mergeCell ref="AM130:AM135"/>
    <mergeCell ref="AN130:AN135"/>
    <mergeCell ref="AO124:AO129"/>
    <mergeCell ref="AP124:AP129"/>
    <mergeCell ref="AQ124:AQ129"/>
    <mergeCell ref="AR124:AR129"/>
    <mergeCell ref="AS124:AS129"/>
    <mergeCell ref="AT124:AT129"/>
    <mergeCell ref="AU118:AU123"/>
    <mergeCell ref="C124:C129"/>
    <mergeCell ref="AG124:AG129"/>
    <mergeCell ref="AH124:AH129"/>
    <mergeCell ref="AI124:AI129"/>
    <mergeCell ref="AJ124:AJ129"/>
    <mergeCell ref="AK124:AK129"/>
    <mergeCell ref="AL124:AL129"/>
    <mergeCell ref="AM124:AM129"/>
    <mergeCell ref="AN124:AN129"/>
    <mergeCell ref="AO118:AO123"/>
    <mergeCell ref="AP118:AP123"/>
    <mergeCell ref="AQ118:AQ123"/>
    <mergeCell ref="AR118:AR123"/>
    <mergeCell ref="AS118:AS123"/>
    <mergeCell ref="AT118:AT123"/>
    <mergeCell ref="AU136:AU141"/>
    <mergeCell ref="A142:A273"/>
    <mergeCell ref="B142:B273"/>
    <mergeCell ref="C142:C147"/>
    <mergeCell ref="S142:S273"/>
    <mergeCell ref="AF142:AF273"/>
    <mergeCell ref="AG142:AG147"/>
    <mergeCell ref="AH142:AH147"/>
    <mergeCell ref="AI142:AI147"/>
    <mergeCell ref="AJ142:AJ147"/>
    <mergeCell ref="AO136:AO141"/>
    <mergeCell ref="AP136:AP141"/>
    <mergeCell ref="AQ136:AQ141"/>
    <mergeCell ref="AR136:AR141"/>
    <mergeCell ref="AS136:AS141"/>
    <mergeCell ref="AT136:AT141"/>
    <mergeCell ref="AU130:AU135"/>
    <mergeCell ref="C136:C141"/>
    <mergeCell ref="AG136:AG141"/>
    <mergeCell ref="AH136:AH141"/>
    <mergeCell ref="AI136:AI141"/>
    <mergeCell ref="AJ136:AJ141"/>
    <mergeCell ref="AK136:AK141"/>
    <mergeCell ref="AL136:AL141"/>
    <mergeCell ref="AM136:AM141"/>
    <mergeCell ref="AN136:AN141"/>
    <mergeCell ref="AO130:AO135"/>
    <mergeCell ref="AP130:AP135"/>
    <mergeCell ref="AQ130:AQ135"/>
    <mergeCell ref="AR130:AR135"/>
    <mergeCell ref="AS130:AS135"/>
    <mergeCell ref="AT130:AT135"/>
    <mergeCell ref="AQ148:AQ153"/>
    <mergeCell ref="AR148:AR153"/>
    <mergeCell ref="AS148:AS153"/>
    <mergeCell ref="AT148:AT153"/>
    <mergeCell ref="AU148:AU153"/>
    <mergeCell ref="C154:C159"/>
    <mergeCell ref="AG154:AG159"/>
    <mergeCell ref="AH154:AH159"/>
    <mergeCell ref="AI154:AI159"/>
    <mergeCell ref="AJ154:AJ159"/>
    <mergeCell ref="AK148:AK153"/>
    <mergeCell ref="AL148:AL153"/>
    <mergeCell ref="AM148:AM153"/>
    <mergeCell ref="AN148:AN153"/>
    <mergeCell ref="AO148:AO153"/>
    <mergeCell ref="AP148:AP153"/>
    <mergeCell ref="AQ142:AQ147"/>
    <mergeCell ref="AR142:AR147"/>
    <mergeCell ref="AS142:AS147"/>
    <mergeCell ref="AT142:AT147"/>
    <mergeCell ref="AU142:AU147"/>
    <mergeCell ref="C148:C153"/>
    <mergeCell ref="AG148:AG153"/>
    <mergeCell ref="AH148:AH153"/>
    <mergeCell ref="AI148:AI153"/>
    <mergeCell ref="AJ148:AJ153"/>
    <mergeCell ref="AK142:AK147"/>
    <mergeCell ref="AL142:AL147"/>
    <mergeCell ref="AM142:AM147"/>
    <mergeCell ref="AN142:AN147"/>
    <mergeCell ref="AO142:AO147"/>
    <mergeCell ref="AP142:AP147"/>
    <mergeCell ref="AQ160:AQ165"/>
    <mergeCell ref="AR160:AR165"/>
    <mergeCell ref="AS160:AS165"/>
    <mergeCell ref="AT160:AT165"/>
    <mergeCell ref="AU160:AU165"/>
    <mergeCell ref="C166:C171"/>
    <mergeCell ref="AG166:AG171"/>
    <mergeCell ref="AH166:AH171"/>
    <mergeCell ref="AI166:AI171"/>
    <mergeCell ref="AJ166:AJ171"/>
    <mergeCell ref="AK160:AK165"/>
    <mergeCell ref="AL160:AL165"/>
    <mergeCell ref="AM160:AM165"/>
    <mergeCell ref="AN160:AN165"/>
    <mergeCell ref="AO160:AO165"/>
    <mergeCell ref="AP160:AP165"/>
    <mergeCell ref="AQ154:AQ159"/>
    <mergeCell ref="AR154:AR159"/>
    <mergeCell ref="AS154:AS159"/>
    <mergeCell ref="AT154:AT159"/>
    <mergeCell ref="AU154:AU159"/>
    <mergeCell ref="C160:C165"/>
    <mergeCell ref="AG160:AG165"/>
    <mergeCell ref="AH160:AH165"/>
    <mergeCell ref="AI160:AI165"/>
    <mergeCell ref="AJ160:AJ165"/>
    <mergeCell ref="AK154:AK159"/>
    <mergeCell ref="AL154:AL159"/>
    <mergeCell ref="AM154:AM159"/>
    <mergeCell ref="AN154:AN159"/>
    <mergeCell ref="AO154:AO159"/>
    <mergeCell ref="AP154:AP159"/>
    <mergeCell ref="AQ172:AQ177"/>
    <mergeCell ref="AR172:AR177"/>
    <mergeCell ref="AS172:AS177"/>
    <mergeCell ref="AT172:AT177"/>
    <mergeCell ref="AU172:AU177"/>
    <mergeCell ref="C178:C183"/>
    <mergeCell ref="AG178:AG183"/>
    <mergeCell ref="AH178:AH183"/>
    <mergeCell ref="AI178:AI183"/>
    <mergeCell ref="AJ178:AJ183"/>
    <mergeCell ref="AK172:AK177"/>
    <mergeCell ref="AL172:AL177"/>
    <mergeCell ref="AM172:AM177"/>
    <mergeCell ref="AN172:AN177"/>
    <mergeCell ref="AO172:AO177"/>
    <mergeCell ref="AP172:AP177"/>
    <mergeCell ref="AQ166:AQ171"/>
    <mergeCell ref="AR166:AR171"/>
    <mergeCell ref="AS166:AS171"/>
    <mergeCell ref="AT166:AT171"/>
    <mergeCell ref="AU166:AU171"/>
    <mergeCell ref="C172:C177"/>
    <mergeCell ref="AG172:AG177"/>
    <mergeCell ref="AH172:AH177"/>
    <mergeCell ref="AI172:AI177"/>
    <mergeCell ref="AJ172:AJ177"/>
    <mergeCell ref="AK166:AK171"/>
    <mergeCell ref="AL166:AL171"/>
    <mergeCell ref="AM166:AM171"/>
    <mergeCell ref="AN166:AN171"/>
    <mergeCell ref="AO166:AO171"/>
    <mergeCell ref="AP166:AP171"/>
    <mergeCell ref="AQ184:AQ189"/>
    <mergeCell ref="AR184:AR189"/>
    <mergeCell ref="AS184:AS189"/>
    <mergeCell ref="AT184:AT189"/>
    <mergeCell ref="AU184:AU189"/>
    <mergeCell ref="C190:C195"/>
    <mergeCell ref="AG190:AG195"/>
    <mergeCell ref="AH190:AH195"/>
    <mergeCell ref="AI190:AI195"/>
    <mergeCell ref="AJ190:AJ195"/>
    <mergeCell ref="AK184:AK189"/>
    <mergeCell ref="AL184:AL189"/>
    <mergeCell ref="AM184:AM189"/>
    <mergeCell ref="AN184:AN189"/>
    <mergeCell ref="AO184:AO189"/>
    <mergeCell ref="AP184:AP189"/>
    <mergeCell ref="AQ178:AQ183"/>
    <mergeCell ref="AR178:AR183"/>
    <mergeCell ref="AS178:AS183"/>
    <mergeCell ref="AT178:AT183"/>
    <mergeCell ref="AU178:AU183"/>
    <mergeCell ref="C184:C189"/>
    <mergeCell ref="AG184:AG189"/>
    <mergeCell ref="AH184:AH189"/>
    <mergeCell ref="AI184:AI189"/>
    <mergeCell ref="AJ184:AJ189"/>
    <mergeCell ref="AK178:AK183"/>
    <mergeCell ref="AL178:AL183"/>
    <mergeCell ref="AM178:AM183"/>
    <mergeCell ref="AN178:AN183"/>
    <mergeCell ref="AO178:AO183"/>
    <mergeCell ref="AP178:AP183"/>
    <mergeCell ref="AQ196:AQ201"/>
    <mergeCell ref="AR196:AR201"/>
    <mergeCell ref="AS196:AS201"/>
    <mergeCell ref="AT196:AT201"/>
    <mergeCell ref="AU196:AU201"/>
    <mergeCell ref="C202:C207"/>
    <mergeCell ref="AG202:AG207"/>
    <mergeCell ref="AH202:AH207"/>
    <mergeCell ref="AI202:AI207"/>
    <mergeCell ref="AJ202:AJ207"/>
    <mergeCell ref="AK196:AK201"/>
    <mergeCell ref="AL196:AL201"/>
    <mergeCell ref="AM196:AM201"/>
    <mergeCell ref="AN196:AN201"/>
    <mergeCell ref="AO196:AO201"/>
    <mergeCell ref="AP196:AP201"/>
    <mergeCell ref="AQ190:AQ195"/>
    <mergeCell ref="AR190:AR195"/>
    <mergeCell ref="AS190:AS195"/>
    <mergeCell ref="AT190:AT195"/>
    <mergeCell ref="AU190:AU195"/>
    <mergeCell ref="C196:C201"/>
    <mergeCell ref="AG196:AG201"/>
    <mergeCell ref="AH196:AH201"/>
    <mergeCell ref="AI196:AI201"/>
    <mergeCell ref="AJ196:AJ201"/>
    <mergeCell ref="AK190:AK195"/>
    <mergeCell ref="AL190:AL195"/>
    <mergeCell ref="AM190:AM195"/>
    <mergeCell ref="AN190:AN195"/>
    <mergeCell ref="AO190:AO195"/>
    <mergeCell ref="AP190:AP195"/>
    <mergeCell ref="AQ208:AQ213"/>
    <mergeCell ref="AR208:AR213"/>
    <mergeCell ref="AS208:AS213"/>
    <mergeCell ref="AT208:AT213"/>
    <mergeCell ref="AU208:AU213"/>
    <mergeCell ref="C214:C219"/>
    <mergeCell ref="AG214:AG219"/>
    <mergeCell ref="AH214:AH219"/>
    <mergeCell ref="AI214:AI219"/>
    <mergeCell ref="AJ214:AJ219"/>
    <mergeCell ref="AK208:AK213"/>
    <mergeCell ref="AL208:AL213"/>
    <mergeCell ref="AM208:AM213"/>
    <mergeCell ref="AN208:AN213"/>
    <mergeCell ref="AO208:AO213"/>
    <mergeCell ref="AP208:AP213"/>
    <mergeCell ref="AQ202:AQ207"/>
    <mergeCell ref="AR202:AR207"/>
    <mergeCell ref="AS202:AS207"/>
    <mergeCell ref="AT202:AT207"/>
    <mergeCell ref="AU202:AU207"/>
    <mergeCell ref="C208:C213"/>
    <mergeCell ref="AG208:AG213"/>
    <mergeCell ref="AH208:AH213"/>
    <mergeCell ref="AI208:AI213"/>
    <mergeCell ref="AJ208:AJ213"/>
    <mergeCell ref="AK202:AK207"/>
    <mergeCell ref="AL202:AL207"/>
    <mergeCell ref="AM202:AM207"/>
    <mergeCell ref="AN202:AN207"/>
    <mergeCell ref="AO202:AO207"/>
    <mergeCell ref="AP202:AP207"/>
    <mergeCell ref="AQ220:AQ225"/>
    <mergeCell ref="AR220:AR225"/>
    <mergeCell ref="AS220:AS225"/>
    <mergeCell ref="AT220:AT225"/>
    <mergeCell ref="AU220:AU225"/>
    <mergeCell ref="C226:C231"/>
    <mergeCell ref="AG226:AG231"/>
    <mergeCell ref="AH226:AH231"/>
    <mergeCell ref="AI226:AI231"/>
    <mergeCell ref="AJ226:AJ231"/>
    <mergeCell ref="AK220:AK225"/>
    <mergeCell ref="AL220:AL225"/>
    <mergeCell ref="AM220:AM225"/>
    <mergeCell ref="AN220:AN225"/>
    <mergeCell ref="AO220:AO225"/>
    <mergeCell ref="AP220:AP225"/>
    <mergeCell ref="AQ214:AQ219"/>
    <mergeCell ref="AR214:AR219"/>
    <mergeCell ref="AS214:AS219"/>
    <mergeCell ref="AT214:AT219"/>
    <mergeCell ref="AU214:AU219"/>
    <mergeCell ref="C220:C225"/>
    <mergeCell ref="AG220:AG225"/>
    <mergeCell ref="AH220:AH225"/>
    <mergeCell ref="AI220:AI225"/>
    <mergeCell ref="AJ220:AJ225"/>
    <mergeCell ref="AK214:AK219"/>
    <mergeCell ref="AL214:AL219"/>
    <mergeCell ref="AM214:AM219"/>
    <mergeCell ref="AN214:AN219"/>
    <mergeCell ref="AO214:AO219"/>
    <mergeCell ref="AP214:AP219"/>
    <mergeCell ref="AQ232:AQ237"/>
    <mergeCell ref="AR232:AR237"/>
    <mergeCell ref="AS232:AS237"/>
    <mergeCell ref="AT232:AT237"/>
    <mergeCell ref="AU232:AU237"/>
    <mergeCell ref="C238:C243"/>
    <mergeCell ref="AG238:AG243"/>
    <mergeCell ref="AH238:AH243"/>
    <mergeCell ref="AI238:AI243"/>
    <mergeCell ref="AJ238:AJ243"/>
    <mergeCell ref="AK232:AK237"/>
    <mergeCell ref="AL232:AL237"/>
    <mergeCell ref="AM232:AM237"/>
    <mergeCell ref="AN232:AN237"/>
    <mergeCell ref="AO232:AO237"/>
    <mergeCell ref="AP232:AP237"/>
    <mergeCell ref="AQ226:AQ231"/>
    <mergeCell ref="AR226:AR231"/>
    <mergeCell ref="AS226:AS231"/>
    <mergeCell ref="AT226:AT231"/>
    <mergeCell ref="AU226:AU231"/>
    <mergeCell ref="C232:C237"/>
    <mergeCell ref="AG232:AG237"/>
    <mergeCell ref="AH232:AH237"/>
    <mergeCell ref="AI232:AI237"/>
    <mergeCell ref="AJ232:AJ237"/>
    <mergeCell ref="AK226:AK231"/>
    <mergeCell ref="AL226:AL231"/>
    <mergeCell ref="AM226:AM231"/>
    <mergeCell ref="AN226:AN231"/>
    <mergeCell ref="AO226:AO231"/>
    <mergeCell ref="AP226:AP231"/>
    <mergeCell ref="AQ244:AQ249"/>
    <mergeCell ref="AR244:AR249"/>
    <mergeCell ref="AS244:AS249"/>
    <mergeCell ref="AT244:AT249"/>
    <mergeCell ref="AU244:AU249"/>
    <mergeCell ref="C250:C255"/>
    <mergeCell ref="AG250:AG255"/>
    <mergeCell ref="AH250:AH255"/>
    <mergeCell ref="AI250:AI255"/>
    <mergeCell ref="AJ250:AJ255"/>
    <mergeCell ref="AK244:AK249"/>
    <mergeCell ref="AL244:AL249"/>
    <mergeCell ref="AM244:AM249"/>
    <mergeCell ref="AN244:AN249"/>
    <mergeCell ref="AO244:AO249"/>
    <mergeCell ref="AP244:AP249"/>
    <mergeCell ref="AQ238:AQ243"/>
    <mergeCell ref="AR238:AR243"/>
    <mergeCell ref="AS238:AS243"/>
    <mergeCell ref="AT238:AT243"/>
    <mergeCell ref="AU238:AU243"/>
    <mergeCell ref="C244:C249"/>
    <mergeCell ref="AG244:AG249"/>
    <mergeCell ref="AH244:AH249"/>
    <mergeCell ref="AI244:AI249"/>
    <mergeCell ref="AJ244:AJ249"/>
    <mergeCell ref="AK238:AK243"/>
    <mergeCell ref="AL238:AL243"/>
    <mergeCell ref="AM238:AM243"/>
    <mergeCell ref="AN238:AN243"/>
    <mergeCell ref="AO238:AO243"/>
    <mergeCell ref="AP238:AP243"/>
    <mergeCell ref="AQ256:AQ261"/>
    <mergeCell ref="AR256:AR261"/>
    <mergeCell ref="AS256:AS261"/>
    <mergeCell ref="AT256:AT261"/>
    <mergeCell ref="AU256:AU261"/>
    <mergeCell ref="C262:C267"/>
    <mergeCell ref="AG262:AG267"/>
    <mergeCell ref="AH262:AH267"/>
    <mergeCell ref="AI262:AI267"/>
    <mergeCell ref="AJ262:AJ267"/>
    <mergeCell ref="AK256:AK261"/>
    <mergeCell ref="AL256:AL261"/>
    <mergeCell ref="AM256:AM261"/>
    <mergeCell ref="AN256:AN261"/>
    <mergeCell ref="AO256:AO261"/>
    <mergeCell ref="AP256:AP261"/>
    <mergeCell ref="AQ250:AQ255"/>
    <mergeCell ref="AR250:AR255"/>
    <mergeCell ref="AS250:AS255"/>
    <mergeCell ref="AT250:AT255"/>
    <mergeCell ref="AU250:AU255"/>
    <mergeCell ref="C256:C261"/>
    <mergeCell ref="AG256:AG261"/>
    <mergeCell ref="AH256:AH261"/>
    <mergeCell ref="AI256:AI261"/>
    <mergeCell ref="AJ256:AJ261"/>
    <mergeCell ref="AK250:AK255"/>
    <mergeCell ref="AL250:AL255"/>
    <mergeCell ref="AM250:AM255"/>
    <mergeCell ref="AN250:AN255"/>
    <mergeCell ref="AO250:AO255"/>
    <mergeCell ref="AP250:AP255"/>
    <mergeCell ref="AQ268:AQ273"/>
    <mergeCell ref="AR268:AR273"/>
    <mergeCell ref="AS268:AS273"/>
    <mergeCell ref="AT268:AT273"/>
    <mergeCell ref="AU268:AU273"/>
    <mergeCell ref="A274:A435"/>
    <mergeCell ref="B274:B435"/>
    <mergeCell ref="C274:C279"/>
    <mergeCell ref="AG274:AG279"/>
    <mergeCell ref="AH274:AH279"/>
    <mergeCell ref="AK268:AK273"/>
    <mergeCell ref="AL268:AL273"/>
    <mergeCell ref="AM268:AM273"/>
    <mergeCell ref="AN268:AN273"/>
    <mergeCell ref="AO268:AO273"/>
    <mergeCell ref="AP268:AP273"/>
    <mergeCell ref="AQ262:AQ267"/>
    <mergeCell ref="AR262:AR267"/>
    <mergeCell ref="AS262:AS267"/>
    <mergeCell ref="AT262:AT267"/>
    <mergeCell ref="AU262:AU267"/>
    <mergeCell ref="C268:C273"/>
    <mergeCell ref="AG268:AG273"/>
    <mergeCell ref="AH268:AH273"/>
    <mergeCell ref="AI268:AI273"/>
    <mergeCell ref="AJ268:AJ273"/>
    <mergeCell ref="AK262:AK267"/>
    <mergeCell ref="AL262:AL267"/>
    <mergeCell ref="AM262:AM267"/>
    <mergeCell ref="AN262:AN267"/>
    <mergeCell ref="AO262:AO267"/>
    <mergeCell ref="AP262:AP267"/>
    <mergeCell ref="AU274:AU279"/>
    <mergeCell ref="C280:C285"/>
    <mergeCell ref="AG280:AG285"/>
    <mergeCell ref="AH280:AH285"/>
    <mergeCell ref="AI280:AI285"/>
    <mergeCell ref="AJ280:AJ285"/>
    <mergeCell ref="AK280:AK285"/>
    <mergeCell ref="AL280:AL285"/>
    <mergeCell ref="AM280:AM285"/>
    <mergeCell ref="AN280:AN285"/>
    <mergeCell ref="AO274:AO279"/>
    <mergeCell ref="AP274:AP279"/>
    <mergeCell ref="AQ274:AQ279"/>
    <mergeCell ref="AR274:AR279"/>
    <mergeCell ref="AS274:AS279"/>
    <mergeCell ref="AT274:AT279"/>
    <mergeCell ref="AI274:AI279"/>
    <mergeCell ref="AJ274:AJ279"/>
    <mergeCell ref="AK274:AK279"/>
    <mergeCell ref="AL274:AL279"/>
    <mergeCell ref="AM274:AM279"/>
    <mergeCell ref="AN274:AN279"/>
    <mergeCell ref="AU286:AU291"/>
    <mergeCell ref="C292:C297"/>
    <mergeCell ref="AG292:AG297"/>
    <mergeCell ref="AH292:AH297"/>
    <mergeCell ref="AI292:AI297"/>
    <mergeCell ref="AJ292:AJ297"/>
    <mergeCell ref="AK292:AK297"/>
    <mergeCell ref="AL292:AL297"/>
    <mergeCell ref="AM292:AM297"/>
    <mergeCell ref="AN292:AN297"/>
    <mergeCell ref="AO286:AO291"/>
    <mergeCell ref="AP286:AP291"/>
    <mergeCell ref="AQ286:AQ291"/>
    <mergeCell ref="AR286:AR291"/>
    <mergeCell ref="AS286:AS291"/>
    <mergeCell ref="AT286:AT291"/>
    <mergeCell ref="AU280:AU285"/>
    <mergeCell ref="C286:C291"/>
    <mergeCell ref="AG286:AG291"/>
    <mergeCell ref="AH286:AH291"/>
    <mergeCell ref="AI286:AI291"/>
    <mergeCell ref="AJ286:AJ291"/>
    <mergeCell ref="AK286:AK291"/>
    <mergeCell ref="AL286:AL291"/>
    <mergeCell ref="AM286:AM291"/>
    <mergeCell ref="AN286:AN291"/>
    <mergeCell ref="AO280:AO285"/>
    <mergeCell ref="AP280:AP285"/>
    <mergeCell ref="AQ280:AQ285"/>
    <mergeCell ref="AR280:AR285"/>
    <mergeCell ref="AS280:AS285"/>
    <mergeCell ref="AT280:AT285"/>
    <mergeCell ref="AU298:AU303"/>
    <mergeCell ref="C304:C309"/>
    <mergeCell ref="AG304:AG309"/>
    <mergeCell ref="AH304:AH309"/>
    <mergeCell ref="AI304:AI309"/>
    <mergeCell ref="AJ304:AJ309"/>
    <mergeCell ref="AK304:AK309"/>
    <mergeCell ref="AL304:AL309"/>
    <mergeCell ref="AM304:AM309"/>
    <mergeCell ref="AN304:AN309"/>
    <mergeCell ref="AO298:AO303"/>
    <mergeCell ref="AP298:AP303"/>
    <mergeCell ref="AQ298:AQ303"/>
    <mergeCell ref="AR298:AR303"/>
    <mergeCell ref="AS298:AS303"/>
    <mergeCell ref="AT298:AT303"/>
    <mergeCell ref="AU292:AU297"/>
    <mergeCell ref="C298:C303"/>
    <mergeCell ref="AG298:AG303"/>
    <mergeCell ref="AH298:AH303"/>
    <mergeCell ref="AI298:AI303"/>
    <mergeCell ref="AJ298:AJ303"/>
    <mergeCell ref="AK298:AK303"/>
    <mergeCell ref="AL298:AL303"/>
    <mergeCell ref="AM298:AM303"/>
    <mergeCell ref="AN298:AN303"/>
    <mergeCell ref="AO292:AO297"/>
    <mergeCell ref="AP292:AP297"/>
    <mergeCell ref="AQ292:AQ297"/>
    <mergeCell ref="AR292:AR297"/>
    <mergeCell ref="AS292:AS297"/>
    <mergeCell ref="AT292:AT297"/>
    <mergeCell ref="AU310:AU315"/>
    <mergeCell ref="C316:C321"/>
    <mergeCell ref="AG316:AG321"/>
    <mergeCell ref="AH316:AH321"/>
    <mergeCell ref="AI316:AI321"/>
    <mergeCell ref="AJ316:AJ321"/>
    <mergeCell ref="AK316:AK321"/>
    <mergeCell ref="AL316:AL321"/>
    <mergeCell ref="AM316:AM321"/>
    <mergeCell ref="AN316:AN321"/>
    <mergeCell ref="AO310:AO315"/>
    <mergeCell ref="AP310:AP315"/>
    <mergeCell ref="AQ310:AQ315"/>
    <mergeCell ref="AR310:AR315"/>
    <mergeCell ref="AS310:AS315"/>
    <mergeCell ref="AT310:AT315"/>
    <mergeCell ref="AU304:AU309"/>
    <mergeCell ref="C310:C315"/>
    <mergeCell ref="AG310:AG315"/>
    <mergeCell ref="AH310:AH315"/>
    <mergeCell ref="AI310:AI315"/>
    <mergeCell ref="AJ310:AJ315"/>
    <mergeCell ref="AK310:AK315"/>
    <mergeCell ref="AL310:AL315"/>
    <mergeCell ref="AM310:AM315"/>
    <mergeCell ref="AN310:AN315"/>
    <mergeCell ref="AO304:AO309"/>
    <mergeCell ref="AP304:AP309"/>
    <mergeCell ref="AQ304:AQ309"/>
    <mergeCell ref="AR304:AR309"/>
    <mergeCell ref="AS304:AS309"/>
    <mergeCell ref="AT304:AT309"/>
    <mergeCell ref="AU322:AU327"/>
    <mergeCell ref="C328:C333"/>
    <mergeCell ref="AG328:AG333"/>
    <mergeCell ref="AH328:AH333"/>
    <mergeCell ref="AI328:AI333"/>
    <mergeCell ref="AJ328:AJ333"/>
    <mergeCell ref="AK328:AK333"/>
    <mergeCell ref="AL328:AL333"/>
    <mergeCell ref="AM328:AM333"/>
    <mergeCell ref="AN328:AN333"/>
    <mergeCell ref="AO322:AO327"/>
    <mergeCell ref="AP322:AP327"/>
    <mergeCell ref="AQ322:AQ327"/>
    <mergeCell ref="AR322:AR327"/>
    <mergeCell ref="AS322:AS327"/>
    <mergeCell ref="AT322:AT327"/>
    <mergeCell ref="AU316:AU321"/>
    <mergeCell ref="C322:C327"/>
    <mergeCell ref="AG322:AG327"/>
    <mergeCell ref="AH322:AH327"/>
    <mergeCell ref="AI322:AI327"/>
    <mergeCell ref="AJ322:AJ327"/>
    <mergeCell ref="AK322:AK327"/>
    <mergeCell ref="AL322:AL327"/>
    <mergeCell ref="AM322:AM327"/>
    <mergeCell ref="AN322:AN327"/>
    <mergeCell ref="AO316:AO321"/>
    <mergeCell ref="AP316:AP321"/>
    <mergeCell ref="AQ316:AQ321"/>
    <mergeCell ref="AR316:AR321"/>
    <mergeCell ref="AS316:AS321"/>
    <mergeCell ref="AT316:AT321"/>
    <mergeCell ref="AU334:AU339"/>
    <mergeCell ref="C340:C345"/>
    <mergeCell ref="AG340:AG345"/>
    <mergeCell ref="AH340:AH345"/>
    <mergeCell ref="AI340:AI345"/>
    <mergeCell ref="AJ340:AJ345"/>
    <mergeCell ref="AK340:AK345"/>
    <mergeCell ref="AL340:AL345"/>
    <mergeCell ref="AM340:AM345"/>
    <mergeCell ref="AN340:AN345"/>
    <mergeCell ref="AO334:AO339"/>
    <mergeCell ref="AP334:AP339"/>
    <mergeCell ref="AQ334:AQ339"/>
    <mergeCell ref="AR334:AR339"/>
    <mergeCell ref="AS334:AS339"/>
    <mergeCell ref="AT334:AT339"/>
    <mergeCell ref="AU328:AU333"/>
    <mergeCell ref="C334:C339"/>
    <mergeCell ref="AG334:AG339"/>
    <mergeCell ref="AH334:AH339"/>
    <mergeCell ref="AI334:AI339"/>
    <mergeCell ref="AJ334:AJ339"/>
    <mergeCell ref="AK334:AK339"/>
    <mergeCell ref="AL334:AL339"/>
    <mergeCell ref="AM334:AM339"/>
    <mergeCell ref="AN334:AN339"/>
    <mergeCell ref="AO328:AO333"/>
    <mergeCell ref="AP328:AP333"/>
    <mergeCell ref="AQ328:AQ333"/>
    <mergeCell ref="AR328:AR333"/>
    <mergeCell ref="AS328:AS333"/>
    <mergeCell ref="AT328:AT333"/>
    <mergeCell ref="AU346:AU351"/>
    <mergeCell ref="C352:C357"/>
    <mergeCell ref="AG352:AG357"/>
    <mergeCell ref="AH352:AH357"/>
    <mergeCell ref="AI352:AI357"/>
    <mergeCell ref="AJ352:AJ357"/>
    <mergeCell ref="AK352:AK357"/>
    <mergeCell ref="AL352:AL357"/>
    <mergeCell ref="AM352:AM357"/>
    <mergeCell ref="AN352:AN357"/>
    <mergeCell ref="AO346:AO351"/>
    <mergeCell ref="AP346:AP351"/>
    <mergeCell ref="AQ346:AQ351"/>
    <mergeCell ref="AR346:AR351"/>
    <mergeCell ref="AS346:AS351"/>
    <mergeCell ref="AT346:AT351"/>
    <mergeCell ref="AU340:AU345"/>
    <mergeCell ref="C346:C351"/>
    <mergeCell ref="AG346:AG351"/>
    <mergeCell ref="AH346:AH351"/>
    <mergeCell ref="AI346:AI351"/>
    <mergeCell ref="AJ346:AJ351"/>
    <mergeCell ref="AK346:AK351"/>
    <mergeCell ref="AL346:AL351"/>
    <mergeCell ref="AM346:AM351"/>
    <mergeCell ref="AN346:AN351"/>
    <mergeCell ref="AO340:AO345"/>
    <mergeCell ref="AP340:AP345"/>
    <mergeCell ref="AQ340:AQ345"/>
    <mergeCell ref="AR340:AR345"/>
    <mergeCell ref="AS340:AS345"/>
    <mergeCell ref="AT340:AT345"/>
    <mergeCell ref="AU358:AU363"/>
    <mergeCell ref="C364:C369"/>
    <mergeCell ref="AG364:AG369"/>
    <mergeCell ref="AH364:AH369"/>
    <mergeCell ref="AI364:AI369"/>
    <mergeCell ref="AJ364:AJ369"/>
    <mergeCell ref="AK364:AK369"/>
    <mergeCell ref="AL364:AL369"/>
    <mergeCell ref="AM364:AM369"/>
    <mergeCell ref="AN364:AN369"/>
    <mergeCell ref="AO358:AO363"/>
    <mergeCell ref="AP358:AP363"/>
    <mergeCell ref="AQ358:AQ363"/>
    <mergeCell ref="AR358:AR363"/>
    <mergeCell ref="AS358:AS363"/>
    <mergeCell ref="AT358:AT363"/>
    <mergeCell ref="AU352:AU357"/>
    <mergeCell ref="C358:C363"/>
    <mergeCell ref="AG358:AG363"/>
    <mergeCell ref="AH358:AH363"/>
    <mergeCell ref="AI358:AI363"/>
    <mergeCell ref="AJ358:AJ363"/>
    <mergeCell ref="AK358:AK363"/>
    <mergeCell ref="AL358:AL363"/>
    <mergeCell ref="AM358:AM363"/>
    <mergeCell ref="AN358:AN363"/>
    <mergeCell ref="AO352:AO357"/>
    <mergeCell ref="AP352:AP357"/>
    <mergeCell ref="AQ352:AQ357"/>
    <mergeCell ref="AR352:AR357"/>
    <mergeCell ref="AS352:AS357"/>
    <mergeCell ref="AT352:AT357"/>
    <mergeCell ref="AU370:AU375"/>
    <mergeCell ref="C376:C381"/>
    <mergeCell ref="AG376:AG381"/>
    <mergeCell ref="AH376:AH381"/>
    <mergeCell ref="AI376:AI381"/>
    <mergeCell ref="AJ376:AJ381"/>
    <mergeCell ref="AK376:AK381"/>
    <mergeCell ref="AL376:AL381"/>
    <mergeCell ref="AM376:AM381"/>
    <mergeCell ref="AN376:AN381"/>
    <mergeCell ref="AO370:AO375"/>
    <mergeCell ref="AP370:AP375"/>
    <mergeCell ref="AQ370:AQ375"/>
    <mergeCell ref="AR370:AR375"/>
    <mergeCell ref="AS370:AS375"/>
    <mergeCell ref="AT370:AT375"/>
    <mergeCell ref="AU364:AU369"/>
    <mergeCell ref="C370:C375"/>
    <mergeCell ref="AG370:AG375"/>
    <mergeCell ref="AH370:AH375"/>
    <mergeCell ref="AI370:AI375"/>
    <mergeCell ref="AJ370:AJ375"/>
    <mergeCell ref="AK370:AK375"/>
    <mergeCell ref="AL370:AL375"/>
    <mergeCell ref="AM370:AM375"/>
    <mergeCell ref="AN370:AN375"/>
    <mergeCell ref="AO364:AO369"/>
    <mergeCell ref="AP364:AP369"/>
    <mergeCell ref="AQ364:AQ369"/>
    <mergeCell ref="AR364:AR369"/>
    <mergeCell ref="AS364:AS369"/>
    <mergeCell ref="AT364:AT369"/>
    <mergeCell ref="AU382:AU387"/>
    <mergeCell ref="C388:C393"/>
    <mergeCell ref="AG388:AG393"/>
    <mergeCell ref="AH388:AH393"/>
    <mergeCell ref="AI388:AI393"/>
    <mergeCell ref="AJ388:AJ393"/>
    <mergeCell ref="AK388:AK393"/>
    <mergeCell ref="AL388:AL393"/>
    <mergeCell ref="AM388:AM393"/>
    <mergeCell ref="AN388:AN393"/>
    <mergeCell ref="AO382:AO387"/>
    <mergeCell ref="AP382:AP387"/>
    <mergeCell ref="AQ382:AQ387"/>
    <mergeCell ref="AR382:AR387"/>
    <mergeCell ref="AS382:AS387"/>
    <mergeCell ref="AT382:AT387"/>
    <mergeCell ref="AU376:AU381"/>
    <mergeCell ref="C382:C387"/>
    <mergeCell ref="AG382:AG387"/>
    <mergeCell ref="AH382:AH387"/>
    <mergeCell ref="AI382:AI387"/>
    <mergeCell ref="AJ382:AJ387"/>
    <mergeCell ref="AK382:AK387"/>
    <mergeCell ref="AL382:AL387"/>
    <mergeCell ref="AM382:AM387"/>
    <mergeCell ref="AN382:AN387"/>
    <mergeCell ref="AO376:AO381"/>
    <mergeCell ref="AP376:AP381"/>
    <mergeCell ref="AQ376:AQ381"/>
    <mergeCell ref="AR376:AR381"/>
    <mergeCell ref="AS376:AS381"/>
    <mergeCell ref="AT376:AT381"/>
    <mergeCell ref="AU394:AU399"/>
    <mergeCell ref="C400:C405"/>
    <mergeCell ref="AG400:AG405"/>
    <mergeCell ref="AH400:AH405"/>
    <mergeCell ref="AI400:AI405"/>
    <mergeCell ref="AJ400:AJ405"/>
    <mergeCell ref="AK400:AK405"/>
    <mergeCell ref="AL400:AL405"/>
    <mergeCell ref="AM400:AM405"/>
    <mergeCell ref="AN400:AN405"/>
    <mergeCell ref="AO394:AO399"/>
    <mergeCell ref="AP394:AP399"/>
    <mergeCell ref="AQ394:AQ399"/>
    <mergeCell ref="AR394:AR399"/>
    <mergeCell ref="AS394:AS399"/>
    <mergeCell ref="AT394:AT399"/>
    <mergeCell ref="AU388:AU393"/>
    <mergeCell ref="C394:C399"/>
    <mergeCell ref="AG394:AG399"/>
    <mergeCell ref="AH394:AH399"/>
    <mergeCell ref="AI394:AI399"/>
    <mergeCell ref="AJ394:AJ399"/>
    <mergeCell ref="AK394:AK399"/>
    <mergeCell ref="AL394:AL399"/>
    <mergeCell ref="AM394:AM399"/>
    <mergeCell ref="AN394:AN399"/>
    <mergeCell ref="AO388:AO393"/>
    <mergeCell ref="AP388:AP393"/>
    <mergeCell ref="AQ388:AQ393"/>
    <mergeCell ref="AR388:AR393"/>
    <mergeCell ref="AS388:AS393"/>
    <mergeCell ref="AT388:AT393"/>
    <mergeCell ref="AU406:AU411"/>
    <mergeCell ref="C412:C417"/>
    <mergeCell ref="AG412:AG417"/>
    <mergeCell ref="AH412:AH417"/>
    <mergeCell ref="AI412:AI417"/>
    <mergeCell ref="AJ412:AJ417"/>
    <mergeCell ref="AK412:AK417"/>
    <mergeCell ref="AL412:AL417"/>
    <mergeCell ref="AM412:AM417"/>
    <mergeCell ref="AN412:AN417"/>
    <mergeCell ref="AO406:AO411"/>
    <mergeCell ref="AP406:AP411"/>
    <mergeCell ref="AQ406:AQ411"/>
    <mergeCell ref="AR406:AR411"/>
    <mergeCell ref="AS406:AS411"/>
    <mergeCell ref="AT406:AT411"/>
    <mergeCell ref="AU400:AU405"/>
    <mergeCell ref="C406:C411"/>
    <mergeCell ref="AG406:AG411"/>
    <mergeCell ref="AH406:AH411"/>
    <mergeCell ref="AI406:AI411"/>
    <mergeCell ref="AJ406:AJ411"/>
    <mergeCell ref="AK406:AK411"/>
    <mergeCell ref="AL406:AL411"/>
    <mergeCell ref="AM406:AM411"/>
    <mergeCell ref="AN406:AN411"/>
    <mergeCell ref="AO400:AO405"/>
    <mergeCell ref="AP400:AP405"/>
    <mergeCell ref="AQ400:AQ405"/>
    <mergeCell ref="AR400:AR405"/>
    <mergeCell ref="AS400:AS405"/>
    <mergeCell ref="AT400:AT405"/>
    <mergeCell ref="AU418:AU423"/>
    <mergeCell ref="C424:C429"/>
    <mergeCell ref="AG424:AG429"/>
    <mergeCell ref="AH424:AH429"/>
    <mergeCell ref="AI424:AI429"/>
    <mergeCell ref="AJ424:AJ429"/>
    <mergeCell ref="AK424:AK429"/>
    <mergeCell ref="AL424:AL429"/>
    <mergeCell ref="AM424:AM429"/>
    <mergeCell ref="AN424:AN429"/>
    <mergeCell ref="AO418:AO423"/>
    <mergeCell ref="AP418:AP423"/>
    <mergeCell ref="AQ418:AQ423"/>
    <mergeCell ref="AR418:AR423"/>
    <mergeCell ref="AS418:AS423"/>
    <mergeCell ref="AT418:AT423"/>
    <mergeCell ref="AU412:AU417"/>
    <mergeCell ref="C418:C423"/>
    <mergeCell ref="AG418:AG423"/>
    <mergeCell ref="AH418:AH423"/>
    <mergeCell ref="AI418:AI423"/>
    <mergeCell ref="AJ418:AJ423"/>
    <mergeCell ref="AK418:AK423"/>
    <mergeCell ref="AL418:AL423"/>
    <mergeCell ref="AM418:AM423"/>
    <mergeCell ref="AN418:AN423"/>
    <mergeCell ref="AO412:AO417"/>
    <mergeCell ref="AP412:AP417"/>
    <mergeCell ref="AQ412:AQ417"/>
    <mergeCell ref="AR412:AR417"/>
    <mergeCell ref="AS412:AS417"/>
    <mergeCell ref="AT412:AT417"/>
    <mergeCell ref="AU430:AU435"/>
    <mergeCell ref="A436:A447"/>
    <mergeCell ref="B436:B447"/>
    <mergeCell ref="C436:C441"/>
    <mergeCell ref="AG436:AG441"/>
    <mergeCell ref="AH436:AH441"/>
    <mergeCell ref="AI436:AI441"/>
    <mergeCell ref="AJ436:AJ441"/>
    <mergeCell ref="AK436:AK441"/>
    <mergeCell ref="AL436:AL441"/>
    <mergeCell ref="AO430:AO435"/>
    <mergeCell ref="AP430:AP435"/>
    <mergeCell ref="AQ430:AQ435"/>
    <mergeCell ref="AR430:AR435"/>
    <mergeCell ref="AS430:AS435"/>
    <mergeCell ref="AT430:AT435"/>
    <mergeCell ref="AU424:AU429"/>
    <mergeCell ref="C430:C435"/>
    <mergeCell ref="AG430:AG435"/>
    <mergeCell ref="AH430:AH435"/>
    <mergeCell ref="AI430:AI435"/>
    <mergeCell ref="AJ430:AJ435"/>
    <mergeCell ref="AK430:AK435"/>
    <mergeCell ref="AL430:AL435"/>
    <mergeCell ref="AM430:AM435"/>
    <mergeCell ref="AN430:AN435"/>
    <mergeCell ref="AO424:AO429"/>
    <mergeCell ref="AP424:AP429"/>
    <mergeCell ref="AQ424:AQ429"/>
    <mergeCell ref="AR424:AR429"/>
    <mergeCell ref="AS424:AS429"/>
    <mergeCell ref="AT424:AT429"/>
    <mergeCell ref="A448:A579"/>
    <mergeCell ref="B448:B579"/>
    <mergeCell ref="C448:C453"/>
    <mergeCell ref="AG448:AG453"/>
    <mergeCell ref="AH448:AH453"/>
    <mergeCell ref="AI448:AI453"/>
    <mergeCell ref="AJ448:AJ453"/>
    <mergeCell ref="AK448:AK453"/>
    <mergeCell ref="AL448:AL453"/>
    <mergeCell ref="AN442:AO447"/>
    <mergeCell ref="AP442:AP447"/>
    <mergeCell ref="AQ442:AQ447"/>
    <mergeCell ref="AR442:AR447"/>
    <mergeCell ref="AS442:AS447"/>
    <mergeCell ref="AT442:AT447"/>
    <mergeCell ref="AT436:AT441"/>
    <mergeCell ref="AU436:AU441"/>
    <mergeCell ref="C442:C447"/>
    <mergeCell ref="AG442:AG447"/>
    <mergeCell ref="AH442:AH447"/>
    <mergeCell ref="AI442:AI447"/>
    <mergeCell ref="AJ442:AJ447"/>
    <mergeCell ref="AK442:AK447"/>
    <mergeCell ref="AL442:AL447"/>
    <mergeCell ref="AM442:AM447"/>
    <mergeCell ref="AM436:AM441"/>
    <mergeCell ref="AN436:AO441"/>
    <mergeCell ref="AP436:AP441"/>
    <mergeCell ref="AQ436:AQ441"/>
    <mergeCell ref="AR436:AR441"/>
    <mergeCell ref="AS436:AS441"/>
    <mergeCell ref="AT448:AT453"/>
    <mergeCell ref="AU448:AU453"/>
    <mergeCell ref="C454:C459"/>
    <mergeCell ref="AG454:AG459"/>
    <mergeCell ref="AH454:AH459"/>
    <mergeCell ref="AI454:AI459"/>
    <mergeCell ref="AJ454:AJ459"/>
    <mergeCell ref="AK454:AK459"/>
    <mergeCell ref="AL454:AL459"/>
    <mergeCell ref="AM454:AM459"/>
    <mergeCell ref="AM448:AM453"/>
    <mergeCell ref="AN448:AO453"/>
    <mergeCell ref="AP448:AP453"/>
    <mergeCell ref="AQ448:AQ453"/>
    <mergeCell ref="AR448:AR453"/>
    <mergeCell ref="AS448:AS453"/>
    <mergeCell ref="AU442:AU447"/>
    <mergeCell ref="C466:C471"/>
    <mergeCell ref="AG466:AG471"/>
    <mergeCell ref="AH466:AH471"/>
    <mergeCell ref="AI466:AI471"/>
    <mergeCell ref="AJ466:AJ471"/>
    <mergeCell ref="AK466:AK471"/>
    <mergeCell ref="AP460:AP465"/>
    <mergeCell ref="AQ460:AQ465"/>
    <mergeCell ref="AR460:AR465"/>
    <mergeCell ref="AS460:AS465"/>
    <mergeCell ref="AT460:AT465"/>
    <mergeCell ref="AU460:AU465"/>
    <mergeCell ref="AU454:AU459"/>
    <mergeCell ref="C460:C465"/>
    <mergeCell ref="AG460:AG465"/>
    <mergeCell ref="AH460:AH465"/>
    <mergeCell ref="AI460:AI465"/>
    <mergeCell ref="AJ460:AJ465"/>
    <mergeCell ref="AK460:AK465"/>
    <mergeCell ref="AL460:AL465"/>
    <mergeCell ref="AM460:AM465"/>
    <mergeCell ref="AN460:AO465"/>
    <mergeCell ref="AN454:AO459"/>
    <mergeCell ref="AP454:AP459"/>
    <mergeCell ref="AQ454:AQ459"/>
    <mergeCell ref="AR454:AR459"/>
    <mergeCell ref="AS454:AS459"/>
    <mergeCell ref="AT454:AT459"/>
    <mergeCell ref="AT472:AT477"/>
    <mergeCell ref="AU472:AU477"/>
    <mergeCell ref="C478:C483"/>
    <mergeCell ref="AG478:AG483"/>
    <mergeCell ref="AH478:AH483"/>
    <mergeCell ref="AI478:AI483"/>
    <mergeCell ref="AJ478:AJ483"/>
    <mergeCell ref="AK478:AK483"/>
    <mergeCell ref="AL478:AL483"/>
    <mergeCell ref="AM478:AM483"/>
    <mergeCell ref="AM472:AM477"/>
    <mergeCell ref="AN472:AO477"/>
    <mergeCell ref="AP472:AP477"/>
    <mergeCell ref="AQ472:AQ477"/>
    <mergeCell ref="AR472:AR477"/>
    <mergeCell ref="AS472:AS477"/>
    <mergeCell ref="AS466:AS471"/>
    <mergeCell ref="AT466:AT471"/>
    <mergeCell ref="AU466:AU471"/>
    <mergeCell ref="C472:C477"/>
    <mergeCell ref="AG472:AG477"/>
    <mergeCell ref="AH472:AH477"/>
    <mergeCell ref="AI472:AI477"/>
    <mergeCell ref="AJ472:AJ477"/>
    <mergeCell ref="AK472:AK477"/>
    <mergeCell ref="AL472:AL477"/>
    <mergeCell ref="AL466:AL471"/>
    <mergeCell ref="AM466:AM471"/>
    <mergeCell ref="AN466:AO471"/>
    <mergeCell ref="AP466:AP471"/>
    <mergeCell ref="AQ466:AQ471"/>
    <mergeCell ref="AR466:AR471"/>
    <mergeCell ref="C490:C495"/>
    <mergeCell ref="AG490:AG495"/>
    <mergeCell ref="AH490:AH495"/>
    <mergeCell ref="AI490:AI495"/>
    <mergeCell ref="AJ490:AJ495"/>
    <mergeCell ref="AK490:AK495"/>
    <mergeCell ref="AP484:AP489"/>
    <mergeCell ref="AQ484:AQ489"/>
    <mergeCell ref="AR484:AR489"/>
    <mergeCell ref="AS484:AS489"/>
    <mergeCell ref="AT484:AT489"/>
    <mergeCell ref="AU484:AU489"/>
    <mergeCell ref="AU478:AU483"/>
    <mergeCell ref="C484:C489"/>
    <mergeCell ref="AG484:AG489"/>
    <mergeCell ref="AH484:AH489"/>
    <mergeCell ref="AI484:AI489"/>
    <mergeCell ref="AJ484:AJ489"/>
    <mergeCell ref="AK484:AK489"/>
    <mergeCell ref="AL484:AL489"/>
    <mergeCell ref="AM484:AM489"/>
    <mergeCell ref="AN484:AO489"/>
    <mergeCell ref="AN478:AO483"/>
    <mergeCell ref="AP478:AP483"/>
    <mergeCell ref="AQ478:AQ483"/>
    <mergeCell ref="AR478:AR483"/>
    <mergeCell ref="AS478:AS483"/>
    <mergeCell ref="AT478:AT483"/>
    <mergeCell ref="AT496:AT501"/>
    <mergeCell ref="AU496:AU501"/>
    <mergeCell ref="C502:C507"/>
    <mergeCell ref="AG502:AG507"/>
    <mergeCell ref="AH502:AH507"/>
    <mergeCell ref="AI502:AI507"/>
    <mergeCell ref="AJ502:AJ507"/>
    <mergeCell ref="AK502:AK507"/>
    <mergeCell ref="AL502:AL507"/>
    <mergeCell ref="AM502:AM507"/>
    <mergeCell ref="AM496:AM501"/>
    <mergeCell ref="AN496:AO501"/>
    <mergeCell ref="AP496:AP501"/>
    <mergeCell ref="AQ496:AQ501"/>
    <mergeCell ref="AR496:AR501"/>
    <mergeCell ref="AS496:AS501"/>
    <mergeCell ref="AS490:AS495"/>
    <mergeCell ref="AT490:AT495"/>
    <mergeCell ref="AU490:AU495"/>
    <mergeCell ref="C496:C501"/>
    <mergeCell ref="AG496:AG501"/>
    <mergeCell ref="AH496:AH501"/>
    <mergeCell ref="AI496:AI501"/>
    <mergeCell ref="AJ496:AJ501"/>
    <mergeCell ref="AK496:AK501"/>
    <mergeCell ref="AL496:AL501"/>
    <mergeCell ref="AL490:AL495"/>
    <mergeCell ref="AM490:AM495"/>
    <mergeCell ref="AN490:AO495"/>
    <mergeCell ref="AP490:AP495"/>
    <mergeCell ref="AQ490:AQ495"/>
    <mergeCell ref="AR490:AR495"/>
    <mergeCell ref="C514:C519"/>
    <mergeCell ref="AG514:AG519"/>
    <mergeCell ref="AH514:AH519"/>
    <mergeCell ref="AI514:AI519"/>
    <mergeCell ref="AJ514:AJ519"/>
    <mergeCell ref="AK514:AK519"/>
    <mergeCell ref="AP508:AP513"/>
    <mergeCell ref="AQ508:AQ513"/>
    <mergeCell ref="AR508:AR513"/>
    <mergeCell ref="AS508:AS513"/>
    <mergeCell ref="AT508:AT513"/>
    <mergeCell ref="AU508:AU513"/>
    <mergeCell ref="AU502:AU507"/>
    <mergeCell ref="C508:C513"/>
    <mergeCell ref="AG508:AG513"/>
    <mergeCell ref="AH508:AH513"/>
    <mergeCell ref="AI508:AI513"/>
    <mergeCell ref="AJ508:AJ513"/>
    <mergeCell ref="AK508:AK513"/>
    <mergeCell ref="AL508:AL513"/>
    <mergeCell ref="AM508:AM513"/>
    <mergeCell ref="AN508:AO513"/>
    <mergeCell ref="AN502:AO507"/>
    <mergeCell ref="AP502:AP507"/>
    <mergeCell ref="AQ502:AQ507"/>
    <mergeCell ref="AR502:AR507"/>
    <mergeCell ref="AS502:AS507"/>
    <mergeCell ref="AT502:AT507"/>
    <mergeCell ref="AT520:AT525"/>
    <mergeCell ref="AU520:AU525"/>
    <mergeCell ref="C526:C531"/>
    <mergeCell ref="AG526:AG531"/>
    <mergeCell ref="AH526:AH531"/>
    <mergeCell ref="AI526:AI531"/>
    <mergeCell ref="AJ526:AJ531"/>
    <mergeCell ref="AK526:AK531"/>
    <mergeCell ref="AL526:AL531"/>
    <mergeCell ref="AM526:AM531"/>
    <mergeCell ref="AM520:AM525"/>
    <mergeCell ref="AN520:AO525"/>
    <mergeCell ref="AP520:AP525"/>
    <mergeCell ref="AQ520:AQ525"/>
    <mergeCell ref="AR520:AR525"/>
    <mergeCell ref="AS520:AS525"/>
    <mergeCell ref="AS514:AS519"/>
    <mergeCell ref="AT514:AT519"/>
    <mergeCell ref="AU514:AU519"/>
    <mergeCell ref="C520:C525"/>
    <mergeCell ref="AG520:AG525"/>
    <mergeCell ref="AH520:AH525"/>
    <mergeCell ref="AI520:AI525"/>
    <mergeCell ref="AJ520:AJ525"/>
    <mergeCell ref="AK520:AK525"/>
    <mergeCell ref="AL520:AL525"/>
    <mergeCell ref="AL514:AL519"/>
    <mergeCell ref="AM514:AM519"/>
    <mergeCell ref="AN514:AO519"/>
    <mergeCell ref="AP514:AP519"/>
    <mergeCell ref="AQ514:AQ519"/>
    <mergeCell ref="AR514:AR519"/>
    <mergeCell ref="C538:C543"/>
    <mergeCell ref="AG538:AG543"/>
    <mergeCell ref="AH538:AH543"/>
    <mergeCell ref="AI538:AI543"/>
    <mergeCell ref="AJ538:AJ543"/>
    <mergeCell ref="AK538:AK543"/>
    <mergeCell ref="AP532:AP537"/>
    <mergeCell ref="AQ532:AQ537"/>
    <mergeCell ref="AR532:AR537"/>
    <mergeCell ref="AS532:AS537"/>
    <mergeCell ref="AT532:AT537"/>
    <mergeCell ref="AU532:AU537"/>
    <mergeCell ref="AU526:AU531"/>
    <mergeCell ref="C532:C537"/>
    <mergeCell ref="AG532:AG537"/>
    <mergeCell ref="AH532:AH537"/>
    <mergeCell ref="AI532:AI537"/>
    <mergeCell ref="AJ532:AJ537"/>
    <mergeCell ref="AK532:AK537"/>
    <mergeCell ref="AL532:AL537"/>
    <mergeCell ref="AM532:AM537"/>
    <mergeCell ref="AN532:AO537"/>
    <mergeCell ref="AN526:AO531"/>
    <mergeCell ref="AP526:AP531"/>
    <mergeCell ref="AQ526:AQ531"/>
    <mergeCell ref="AR526:AR531"/>
    <mergeCell ref="AS526:AS531"/>
    <mergeCell ref="AT526:AT531"/>
    <mergeCell ref="AT544:AT549"/>
    <mergeCell ref="AU544:AU549"/>
    <mergeCell ref="C550:C555"/>
    <mergeCell ref="AG550:AG555"/>
    <mergeCell ref="AH550:AH555"/>
    <mergeCell ref="AI550:AI555"/>
    <mergeCell ref="AJ550:AJ555"/>
    <mergeCell ref="AK550:AK555"/>
    <mergeCell ref="AL550:AL555"/>
    <mergeCell ref="AM550:AM555"/>
    <mergeCell ref="AM544:AM549"/>
    <mergeCell ref="AN544:AO549"/>
    <mergeCell ref="AP544:AP549"/>
    <mergeCell ref="AQ544:AQ549"/>
    <mergeCell ref="AR544:AR549"/>
    <mergeCell ref="AS544:AS549"/>
    <mergeCell ref="AS538:AS543"/>
    <mergeCell ref="AT538:AT543"/>
    <mergeCell ref="AU538:AU543"/>
    <mergeCell ref="C544:C549"/>
    <mergeCell ref="AG544:AG549"/>
    <mergeCell ref="AH544:AH549"/>
    <mergeCell ref="AI544:AI549"/>
    <mergeCell ref="AJ544:AJ549"/>
    <mergeCell ref="AK544:AK549"/>
    <mergeCell ref="AL544:AL549"/>
    <mergeCell ref="AL538:AL543"/>
    <mergeCell ref="AM538:AM543"/>
    <mergeCell ref="AN538:AO543"/>
    <mergeCell ref="AP538:AP543"/>
    <mergeCell ref="AQ538:AQ543"/>
    <mergeCell ref="AR538:AR543"/>
    <mergeCell ref="AP556:AP561"/>
    <mergeCell ref="AQ556:AQ561"/>
    <mergeCell ref="AR556:AR561"/>
    <mergeCell ref="AS556:AS561"/>
    <mergeCell ref="AT556:AT561"/>
    <mergeCell ref="AU556:AU561"/>
    <mergeCell ref="AU550:AU555"/>
    <mergeCell ref="C556:C561"/>
    <mergeCell ref="AG556:AG561"/>
    <mergeCell ref="AH556:AH561"/>
    <mergeCell ref="AI556:AI561"/>
    <mergeCell ref="AJ556:AJ561"/>
    <mergeCell ref="AK556:AK561"/>
    <mergeCell ref="AL556:AL561"/>
    <mergeCell ref="AM556:AM561"/>
    <mergeCell ref="AN556:AO561"/>
    <mergeCell ref="AN550:AO555"/>
    <mergeCell ref="AP550:AP555"/>
    <mergeCell ref="AQ550:AQ555"/>
    <mergeCell ref="AR550:AR555"/>
    <mergeCell ref="AS550:AS555"/>
    <mergeCell ref="AT550:AT555"/>
    <mergeCell ref="AS562:AS567"/>
    <mergeCell ref="AT562:AT567"/>
    <mergeCell ref="AU562:AU567"/>
    <mergeCell ref="C568:C573"/>
    <mergeCell ref="AG568:AG573"/>
    <mergeCell ref="AH568:AH573"/>
    <mergeCell ref="AI568:AI573"/>
    <mergeCell ref="AJ568:AJ573"/>
    <mergeCell ref="AK568:AK573"/>
    <mergeCell ref="AL568:AL573"/>
    <mergeCell ref="AL562:AL567"/>
    <mergeCell ref="AM562:AM567"/>
    <mergeCell ref="AN562:AO567"/>
    <mergeCell ref="AP562:AP567"/>
    <mergeCell ref="AQ562:AQ567"/>
    <mergeCell ref="AR562:AR567"/>
    <mergeCell ref="C562:C567"/>
    <mergeCell ref="AG562:AG567"/>
    <mergeCell ref="AH562:AH567"/>
    <mergeCell ref="AI562:AI567"/>
    <mergeCell ref="AJ562:AJ567"/>
    <mergeCell ref="AK562:AK567"/>
    <mergeCell ref="AU574:AU579"/>
    <mergeCell ref="A580:A621"/>
    <mergeCell ref="B580:B621"/>
    <mergeCell ref="C580:C585"/>
    <mergeCell ref="AG580:AG585"/>
    <mergeCell ref="AH580:AH585"/>
    <mergeCell ref="AI580:AI585"/>
    <mergeCell ref="AJ580:AJ585"/>
    <mergeCell ref="AK580:AK585"/>
    <mergeCell ref="AL580:AL585"/>
    <mergeCell ref="AN574:AO579"/>
    <mergeCell ref="AP574:AP579"/>
    <mergeCell ref="AQ574:AQ579"/>
    <mergeCell ref="AR574:AR579"/>
    <mergeCell ref="AS574:AS579"/>
    <mergeCell ref="AT574:AT579"/>
    <mergeCell ref="AT568:AT573"/>
    <mergeCell ref="AU568:AU573"/>
    <mergeCell ref="C574:C579"/>
    <mergeCell ref="AG574:AG579"/>
    <mergeCell ref="AH574:AH579"/>
    <mergeCell ref="AI574:AI579"/>
    <mergeCell ref="AJ574:AJ579"/>
    <mergeCell ref="AK574:AK579"/>
    <mergeCell ref="AL574:AL579"/>
    <mergeCell ref="AM574:AM579"/>
    <mergeCell ref="AM568:AM573"/>
    <mergeCell ref="AN568:AO573"/>
    <mergeCell ref="AP568:AP573"/>
    <mergeCell ref="AQ568:AQ573"/>
    <mergeCell ref="AR568:AR573"/>
    <mergeCell ref="AS568:AS573"/>
    <mergeCell ref="AN586:AO591"/>
    <mergeCell ref="C592:C597"/>
    <mergeCell ref="AG592:AG597"/>
    <mergeCell ref="AH592:AH597"/>
    <mergeCell ref="AI592:AI597"/>
    <mergeCell ref="AJ592:AJ597"/>
    <mergeCell ref="AK592:AK597"/>
    <mergeCell ref="AL592:AL597"/>
    <mergeCell ref="AM592:AM597"/>
    <mergeCell ref="AN592:AO597"/>
    <mergeCell ref="AT580:AT585"/>
    <mergeCell ref="AU580:AU585"/>
    <mergeCell ref="C586:C591"/>
    <mergeCell ref="AG586:AG591"/>
    <mergeCell ref="AH586:AH591"/>
    <mergeCell ref="AI586:AI591"/>
    <mergeCell ref="AJ586:AJ591"/>
    <mergeCell ref="AK586:AK591"/>
    <mergeCell ref="AL586:AL591"/>
    <mergeCell ref="AM586:AM591"/>
    <mergeCell ref="AM580:AM585"/>
    <mergeCell ref="AN580:AO585"/>
    <mergeCell ref="AP580:AP585"/>
    <mergeCell ref="AQ580:AQ585"/>
    <mergeCell ref="AR580:AR585"/>
    <mergeCell ref="AS580:AS585"/>
    <mergeCell ref="AM604:AM609"/>
    <mergeCell ref="AN604:AO609"/>
    <mergeCell ref="C610:C615"/>
    <mergeCell ref="AG610:AG615"/>
    <mergeCell ref="AH610:AH615"/>
    <mergeCell ref="AI610:AI615"/>
    <mergeCell ref="AJ610:AJ615"/>
    <mergeCell ref="AK610:AK615"/>
    <mergeCell ref="AL610:AL615"/>
    <mergeCell ref="AM610:AM615"/>
    <mergeCell ref="AL598:AL603"/>
    <mergeCell ref="AM598:AM603"/>
    <mergeCell ref="AN598:AO603"/>
    <mergeCell ref="C604:C609"/>
    <mergeCell ref="AG604:AG609"/>
    <mergeCell ref="AH604:AH609"/>
    <mergeCell ref="AI604:AI609"/>
    <mergeCell ref="AJ604:AJ609"/>
    <mergeCell ref="AK604:AK609"/>
    <mergeCell ref="AL604:AL609"/>
    <mergeCell ref="C598:C603"/>
    <mergeCell ref="AG598:AG603"/>
    <mergeCell ref="AH598:AH603"/>
    <mergeCell ref="AI598:AI603"/>
    <mergeCell ref="AJ598:AJ603"/>
    <mergeCell ref="AK598:AK603"/>
    <mergeCell ref="AP616:AP621"/>
    <mergeCell ref="AQ616:AQ621"/>
    <mergeCell ref="AR616:AR621"/>
    <mergeCell ref="AS616:AS621"/>
    <mergeCell ref="AT616:AT621"/>
    <mergeCell ref="AU616:AU621"/>
    <mergeCell ref="AU610:AU615"/>
    <mergeCell ref="C616:C621"/>
    <mergeCell ref="AG616:AG621"/>
    <mergeCell ref="AH616:AH621"/>
    <mergeCell ref="AI616:AI621"/>
    <mergeCell ref="AJ616:AJ621"/>
    <mergeCell ref="AK616:AK621"/>
    <mergeCell ref="AL616:AL621"/>
    <mergeCell ref="AM616:AM621"/>
    <mergeCell ref="AN616:AO621"/>
    <mergeCell ref="AN610:AO615"/>
    <mergeCell ref="AP610:AP615"/>
    <mergeCell ref="AQ610:AQ615"/>
    <mergeCell ref="AR610:AR615"/>
    <mergeCell ref="AS610:AS615"/>
    <mergeCell ref="AT610:AT615"/>
    <mergeCell ref="AQ622:AQ627"/>
    <mergeCell ref="AR622:AR627"/>
    <mergeCell ref="AS622:AS627"/>
    <mergeCell ref="AT622:AT627"/>
    <mergeCell ref="AU622:AU627"/>
    <mergeCell ref="C628:C633"/>
    <mergeCell ref="AG628:AG633"/>
    <mergeCell ref="AH628:AH633"/>
    <mergeCell ref="AI628:AI633"/>
    <mergeCell ref="AJ628:AJ633"/>
    <mergeCell ref="AJ622:AJ627"/>
    <mergeCell ref="AK622:AK627"/>
    <mergeCell ref="AL622:AL627"/>
    <mergeCell ref="AM622:AM627"/>
    <mergeCell ref="AN622:AO627"/>
    <mergeCell ref="AP622:AP627"/>
    <mergeCell ref="A622:A633"/>
    <mergeCell ref="B622:B633"/>
    <mergeCell ref="C622:C627"/>
    <mergeCell ref="AG622:AG627"/>
    <mergeCell ref="AH622:AH627"/>
    <mergeCell ref="AI622:AI627"/>
    <mergeCell ref="AR628:AR633"/>
    <mergeCell ref="AS628:AS633"/>
    <mergeCell ref="AT628:AT633"/>
    <mergeCell ref="AU628:AU633"/>
    <mergeCell ref="A634:A705"/>
    <mergeCell ref="B634:B705"/>
    <mergeCell ref="C634:C639"/>
    <mergeCell ref="S634:S639"/>
    <mergeCell ref="AF634:AF639"/>
    <mergeCell ref="AG634:AG639"/>
    <mergeCell ref="AK628:AK633"/>
    <mergeCell ref="AL628:AL633"/>
    <mergeCell ref="AM628:AM633"/>
    <mergeCell ref="AN628:AO633"/>
    <mergeCell ref="AP628:AP633"/>
    <mergeCell ref="AQ628:AQ633"/>
    <mergeCell ref="C646:C651"/>
    <mergeCell ref="AG646:AG651"/>
    <mergeCell ref="AH646:AH651"/>
    <mergeCell ref="AI646:AI651"/>
    <mergeCell ref="AJ646:AJ651"/>
    <mergeCell ref="AK646:AK651"/>
    <mergeCell ref="AP640:AP645"/>
    <mergeCell ref="AQ640:AQ645"/>
    <mergeCell ref="AR640:AR645"/>
    <mergeCell ref="AS640:AS645"/>
    <mergeCell ref="AT640:AT645"/>
    <mergeCell ref="AU640:AU645"/>
    <mergeCell ref="AU634:AU639"/>
    <mergeCell ref="C640:C645"/>
    <mergeCell ref="AG640:AG645"/>
    <mergeCell ref="AH640:AH645"/>
    <mergeCell ref="AI640:AI645"/>
    <mergeCell ref="AJ640:AJ645"/>
    <mergeCell ref="AK640:AK645"/>
    <mergeCell ref="AL640:AL645"/>
    <mergeCell ref="AM640:AM645"/>
    <mergeCell ref="AN640:AO645"/>
    <mergeCell ref="AN634:AO639"/>
    <mergeCell ref="AP634:AP639"/>
    <mergeCell ref="AQ634:AQ639"/>
    <mergeCell ref="AR634:AR639"/>
    <mergeCell ref="AS634:AS639"/>
    <mergeCell ref="AT634:AT639"/>
    <mergeCell ref="AH634:AH639"/>
    <mergeCell ref="AI634:AI639"/>
    <mergeCell ref="AJ634:AJ639"/>
    <mergeCell ref="AK634:AK639"/>
    <mergeCell ref="AL634:AL639"/>
    <mergeCell ref="AM634:AM639"/>
    <mergeCell ref="AT652:AT657"/>
    <mergeCell ref="AU652:AU657"/>
    <mergeCell ref="C658:C663"/>
    <mergeCell ref="AG658:AG663"/>
    <mergeCell ref="AH658:AH663"/>
    <mergeCell ref="AI658:AI663"/>
    <mergeCell ref="AJ658:AJ663"/>
    <mergeCell ref="AK658:AK663"/>
    <mergeCell ref="AL658:AL663"/>
    <mergeCell ref="AM658:AM663"/>
    <mergeCell ref="AM652:AM657"/>
    <mergeCell ref="AN652:AO657"/>
    <mergeCell ref="AP652:AP657"/>
    <mergeCell ref="AQ652:AQ657"/>
    <mergeCell ref="AR652:AR657"/>
    <mergeCell ref="AS652:AS657"/>
    <mergeCell ref="AS646:AS651"/>
    <mergeCell ref="AT646:AT651"/>
    <mergeCell ref="AU646:AU651"/>
    <mergeCell ref="C652:C657"/>
    <mergeCell ref="AG652:AG657"/>
    <mergeCell ref="AH652:AH657"/>
    <mergeCell ref="AI652:AI657"/>
    <mergeCell ref="AJ652:AJ657"/>
    <mergeCell ref="AK652:AK657"/>
    <mergeCell ref="AL652:AL657"/>
    <mergeCell ref="AL646:AL651"/>
    <mergeCell ref="AM646:AM651"/>
    <mergeCell ref="AN646:AO651"/>
    <mergeCell ref="AP646:AP651"/>
    <mergeCell ref="AQ646:AQ651"/>
    <mergeCell ref="AR646:AR651"/>
    <mergeCell ref="C670:C675"/>
    <mergeCell ref="AG670:AG675"/>
    <mergeCell ref="AH670:AH675"/>
    <mergeCell ref="AI670:AI675"/>
    <mergeCell ref="AJ670:AJ675"/>
    <mergeCell ref="AK670:AK675"/>
    <mergeCell ref="AP664:AP669"/>
    <mergeCell ref="AQ664:AQ669"/>
    <mergeCell ref="AR664:AR669"/>
    <mergeCell ref="AS664:AS669"/>
    <mergeCell ref="AT664:AT669"/>
    <mergeCell ref="AU664:AU669"/>
    <mergeCell ref="AU658:AU663"/>
    <mergeCell ref="C664:C669"/>
    <mergeCell ref="AG664:AG669"/>
    <mergeCell ref="AH664:AH669"/>
    <mergeCell ref="AI664:AI669"/>
    <mergeCell ref="AJ664:AJ669"/>
    <mergeCell ref="AK664:AK669"/>
    <mergeCell ref="AL664:AL669"/>
    <mergeCell ref="AM664:AM669"/>
    <mergeCell ref="AN664:AO669"/>
    <mergeCell ref="AN658:AO663"/>
    <mergeCell ref="AP658:AP663"/>
    <mergeCell ref="AQ658:AQ663"/>
    <mergeCell ref="AR658:AR663"/>
    <mergeCell ref="AS658:AS663"/>
    <mergeCell ref="AT658:AT663"/>
    <mergeCell ref="AT676:AT681"/>
    <mergeCell ref="AU676:AU681"/>
    <mergeCell ref="C682:C687"/>
    <mergeCell ref="AG682:AG687"/>
    <mergeCell ref="AH682:AH687"/>
    <mergeCell ref="AI682:AI687"/>
    <mergeCell ref="AJ682:AJ687"/>
    <mergeCell ref="AK682:AK687"/>
    <mergeCell ref="AL682:AL687"/>
    <mergeCell ref="AM682:AM687"/>
    <mergeCell ref="AM676:AM681"/>
    <mergeCell ref="AN676:AO681"/>
    <mergeCell ref="AP676:AP681"/>
    <mergeCell ref="AQ676:AQ681"/>
    <mergeCell ref="AR676:AR681"/>
    <mergeCell ref="AS676:AS681"/>
    <mergeCell ref="AS670:AS675"/>
    <mergeCell ref="AT670:AT675"/>
    <mergeCell ref="AU670:AU675"/>
    <mergeCell ref="C676:C681"/>
    <mergeCell ref="AG676:AG681"/>
    <mergeCell ref="AH676:AH681"/>
    <mergeCell ref="AI676:AI681"/>
    <mergeCell ref="AJ676:AJ681"/>
    <mergeCell ref="AK676:AK681"/>
    <mergeCell ref="AL676:AL681"/>
    <mergeCell ref="AL670:AL675"/>
    <mergeCell ref="AM670:AM675"/>
    <mergeCell ref="AN670:AO675"/>
    <mergeCell ref="AP670:AP675"/>
    <mergeCell ref="AQ670:AQ675"/>
    <mergeCell ref="AR670:AR675"/>
    <mergeCell ref="AP688:AP693"/>
    <mergeCell ref="AQ688:AQ693"/>
    <mergeCell ref="AR688:AR693"/>
    <mergeCell ref="AS688:AS693"/>
    <mergeCell ref="AT688:AT693"/>
    <mergeCell ref="AU688:AU693"/>
    <mergeCell ref="AU682:AU687"/>
    <mergeCell ref="C688:C693"/>
    <mergeCell ref="AG688:AG693"/>
    <mergeCell ref="AH688:AH693"/>
    <mergeCell ref="AI688:AI693"/>
    <mergeCell ref="AJ688:AJ693"/>
    <mergeCell ref="AK688:AK693"/>
    <mergeCell ref="AL688:AL693"/>
    <mergeCell ref="AM688:AM693"/>
    <mergeCell ref="AN688:AO693"/>
    <mergeCell ref="AN682:AO687"/>
    <mergeCell ref="AP682:AP687"/>
    <mergeCell ref="AQ682:AQ687"/>
    <mergeCell ref="AR682:AR687"/>
    <mergeCell ref="AS682:AS687"/>
    <mergeCell ref="AT682:AT687"/>
    <mergeCell ref="AS694:AS699"/>
    <mergeCell ref="AT694:AT699"/>
    <mergeCell ref="AU694:AU699"/>
    <mergeCell ref="C700:C705"/>
    <mergeCell ref="AG700:AG705"/>
    <mergeCell ref="AH700:AH705"/>
    <mergeCell ref="AI700:AI705"/>
    <mergeCell ref="AJ700:AJ705"/>
    <mergeCell ref="AK700:AK705"/>
    <mergeCell ref="AL700:AL705"/>
    <mergeCell ref="AL694:AL699"/>
    <mergeCell ref="AM694:AM699"/>
    <mergeCell ref="AN694:AO699"/>
    <mergeCell ref="AP694:AP699"/>
    <mergeCell ref="AQ694:AQ699"/>
    <mergeCell ref="AR694:AR699"/>
    <mergeCell ref="C694:C699"/>
    <mergeCell ref="AG694:AG699"/>
    <mergeCell ref="AH694:AH699"/>
    <mergeCell ref="AI694:AI699"/>
    <mergeCell ref="AJ694:AJ699"/>
    <mergeCell ref="AK694:AK699"/>
    <mergeCell ref="AS706:AS711"/>
    <mergeCell ref="AT706:AT711"/>
    <mergeCell ref="AU706:AU711"/>
    <mergeCell ref="A712:A717"/>
    <mergeCell ref="B712:B717"/>
    <mergeCell ref="C712:C717"/>
    <mergeCell ref="AG712:AG717"/>
    <mergeCell ref="AH712:AH717"/>
    <mergeCell ref="AI712:AI717"/>
    <mergeCell ref="AJ712:AJ717"/>
    <mergeCell ref="AL706:AL711"/>
    <mergeCell ref="AM706:AM711"/>
    <mergeCell ref="AN706:AO711"/>
    <mergeCell ref="AP706:AP711"/>
    <mergeCell ref="AQ706:AQ711"/>
    <mergeCell ref="AR706:AR711"/>
    <mergeCell ref="AT700:AT705"/>
    <mergeCell ref="AU700:AU705"/>
    <mergeCell ref="A706:A711"/>
    <mergeCell ref="B706:B711"/>
    <mergeCell ref="C706:C711"/>
    <mergeCell ref="AG706:AG711"/>
    <mergeCell ref="AH706:AH711"/>
    <mergeCell ref="AI706:AI711"/>
    <mergeCell ref="AJ706:AJ711"/>
    <mergeCell ref="AK706:AK711"/>
    <mergeCell ref="AM700:AM705"/>
    <mergeCell ref="AN700:AO705"/>
    <mergeCell ref="AP700:AP705"/>
    <mergeCell ref="AQ700:AQ705"/>
    <mergeCell ref="AR700:AR705"/>
    <mergeCell ref="AS700:AS705"/>
    <mergeCell ref="J728:P728"/>
    <mergeCell ref="A722:C724"/>
    <mergeCell ref="C727:I727"/>
    <mergeCell ref="J727:P727"/>
    <mergeCell ref="C728:I728"/>
    <mergeCell ref="AR712:AR717"/>
    <mergeCell ref="AS712:AS717"/>
    <mergeCell ref="AT712:AT717"/>
    <mergeCell ref="AU712:AU717"/>
    <mergeCell ref="B718:B721"/>
    <mergeCell ref="C718:C721"/>
    <mergeCell ref="AK712:AK717"/>
    <mergeCell ref="AL712:AL717"/>
    <mergeCell ref="AM712:AM717"/>
    <mergeCell ref="AN712:AO717"/>
    <mergeCell ref="AP712:AP717"/>
    <mergeCell ref="AQ712:AQ717"/>
  </mergeCells>
  <pageMargins left="0.7" right="0.7" top="0.75" bottom="0.75" header="0.3" footer="0.3"/>
  <drawing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7030A0"/>
  </sheetPr>
  <dimension ref="B1:K58"/>
  <sheetViews>
    <sheetView workbookViewId="0">
      <selection activeCell="F5" sqref="F5"/>
    </sheetView>
  </sheetViews>
  <sheetFormatPr baseColWidth="10" defaultRowHeight="12.75" customHeight="1" x14ac:dyDescent="0.25"/>
  <cols>
    <col min="1" max="1" width="3" style="89" customWidth="1"/>
    <col min="2" max="2" width="47.140625" style="89" customWidth="1"/>
    <col min="3" max="4" width="12" style="89" customWidth="1"/>
    <col min="5" max="5" width="7.140625" style="107" customWidth="1"/>
    <col min="6" max="6" width="12" style="89" customWidth="1"/>
    <col min="7" max="7" width="7.42578125" style="107" customWidth="1"/>
    <col min="8" max="8" width="12" style="89" customWidth="1"/>
    <col min="9" max="9" width="5.28515625" style="107" customWidth="1"/>
    <col min="10" max="10" width="12" style="89" customWidth="1"/>
    <col min="11" max="11" width="5.85546875" style="107" customWidth="1"/>
    <col min="12" max="13" width="4.7109375" style="89" customWidth="1"/>
    <col min="14" max="16384" width="11.42578125" style="89"/>
  </cols>
  <sheetData>
    <row r="1" spans="2:11" ht="12.75" customHeight="1" x14ac:dyDescent="0.25">
      <c r="B1" s="766" t="s">
        <v>308</v>
      </c>
      <c r="C1" s="766" t="s">
        <v>309</v>
      </c>
      <c r="D1" s="764" t="s">
        <v>310</v>
      </c>
      <c r="E1" s="765"/>
      <c r="F1" s="764" t="s">
        <v>311</v>
      </c>
      <c r="G1" s="765"/>
      <c r="H1" s="764" t="s">
        <v>312</v>
      </c>
      <c r="I1" s="765"/>
      <c r="J1" s="764" t="s">
        <v>313</v>
      </c>
      <c r="K1" s="765"/>
    </row>
    <row r="2" spans="2:11" s="93" customFormat="1" ht="12.75" customHeight="1" x14ac:dyDescent="0.25">
      <c r="B2" s="766"/>
      <c r="C2" s="766"/>
      <c r="D2" s="90" t="s">
        <v>314</v>
      </c>
      <c r="E2" s="91" t="s">
        <v>315</v>
      </c>
      <c r="F2" s="90" t="s">
        <v>314</v>
      </c>
      <c r="G2" s="91" t="s">
        <v>315</v>
      </c>
      <c r="H2" s="92" t="s">
        <v>314</v>
      </c>
      <c r="I2" s="91" t="s">
        <v>315</v>
      </c>
      <c r="J2" s="92" t="s">
        <v>316</v>
      </c>
      <c r="K2" s="91" t="s">
        <v>315</v>
      </c>
    </row>
    <row r="3" spans="2:11" s="97" customFormat="1" ht="12.75" customHeight="1" x14ac:dyDescent="0.25">
      <c r="B3" s="94" t="s">
        <v>322</v>
      </c>
      <c r="C3" s="95">
        <v>504744000</v>
      </c>
      <c r="D3" s="95">
        <v>368895000</v>
      </c>
      <c r="E3" s="96">
        <f t="shared" ref="E3:E35" si="0">+D3/C3</f>
        <v>0.73085564167181782</v>
      </c>
      <c r="F3" s="95">
        <v>334231000</v>
      </c>
      <c r="G3" s="96">
        <f t="shared" ref="G3:G35" si="1">+F3/C3</f>
        <v>0.66217924333919764</v>
      </c>
      <c r="H3" s="95">
        <v>0</v>
      </c>
      <c r="I3" s="96">
        <f>+H3/F3</f>
        <v>0</v>
      </c>
      <c r="J3" s="95">
        <f t="shared" ref="J3:J35" si="2">+C3-F3</f>
        <v>170513000</v>
      </c>
      <c r="K3" s="96">
        <f t="shared" ref="K3:K35" si="3">+J3/C3</f>
        <v>0.3378207566608023</v>
      </c>
    </row>
    <row r="4" spans="2:11" s="97" customFormat="1" ht="12.75" customHeight="1" x14ac:dyDescent="0.25">
      <c r="B4" s="98" t="s">
        <v>331</v>
      </c>
      <c r="C4" s="99">
        <v>361860000</v>
      </c>
      <c r="D4" s="99">
        <v>284455000</v>
      </c>
      <c r="E4" s="100">
        <f t="shared" si="0"/>
        <v>0.78609130602995636</v>
      </c>
      <c r="F4" s="99">
        <v>262457000</v>
      </c>
      <c r="G4" s="100">
        <f t="shared" si="1"/>
        <v>0.72529983971701761</v>
      </c>
      <c r="H4" s="99">
        <v>0</v>
      </c>
      <c r="I4" s="100">
        <f>+H4/F4</f>
        <v>0</v>
      </c>
      <c r="J4" s="99">
        <f t="shared" si="2"/>
        <v>99403000</v>
      </c>
      <c r="K4" s="100">
        <f t="shared" si="3"/>
        <v>0.27470016028298239</v>
      </c>
    </row>
    <row r="5" spans="2:11" ht="12.75" customHeight="1" x14ac:dyDescent="0.25">
      <c r="B5" s="101" t="s">
        <v>320</v>
      </c>
      <c r="C5" s="102">
        <v>50000000</v>
      </c>
      <c r="D5" s="102">
        <v>0</v>
      </c>
      <c r="E5" s="103">
        <f t="shared" si="0"/>
        <v>0</v>
      </c>
      <c r="F5" s="102"/>
      <c r="G5" s="103">
        <f t="shared" si="1"/>
        <v>0</v>
      </c>
      <c r="H5" s="102">
        <v>0</v>
      </c>
      <c r="I5" s="103">
        <v>0</v>
      </c>
      <c r="J5" s="102">
        <f t="shared" si="2"/>
        <v>50000000</v>
      </c>
      <c r="K5" s="103">
        <f t="shared" si="3"/>
        <v>1</v>
      </c>
    </row>
    <row r="6" spans="2:11" ht="12.75" customHeight="1" x14ac:dyDescent="0.25">
      <c r="B6" s="101" t="s">
        <v>318</v>
      </c>
      <c r="C6" s="102">
        <v>311860000</v>
      </c>
      <c r="D6" s="102">
        <v>284455000</v>
      </c>
      <c r="E6" s="103">
        <f t="shared" si="0"/>
        <v>0.91212403001346753</v>
      </c>
      <c r="F6" s="102">
        <v>262457000</v>
      </c>
      <c r="G6" s="103">
        <f t="shared" si="1"/>
        <v>0.84158596806259223</v>
      </c>
      <c r="H6" s="102">
        <v>0</v>
      </c>
      <c r="I6" s="103">
        <f>+H6/F6</f>
        <v>0</v>
      </c>
      <c r="J6" s="102">
        <f t="shared" si="2"/>
        <v>49403000</v>
      </c>
      <c r="K6" s="103">
        <f t="shared" si="3"/>
        <v>0.1584140319374078</v>
      </c>
    </row>
    <row r="7" spans="2:11" s="97" customFormat="1" ht="12.75" customHeight="1" x14ac:dyDescent="0.25">
      <c r="B7" s="98" t="s">
        <v>332</v>
      </c>
      <c r="C7" s="99">
        <v>142884000</v>
      </c>
      <c r="D7" s="99">
        <v>84440000</v>
      </c>
      <c r="E7" s="100">
        <f t="shared" si="0"/>
        <v>0.59096889784720474</v>
      </c>
      <c r="F7" s="99">
        <v>71774000</v>
      </c>
      <c r="G7" s="100">
        <f t="shared" si="1"/>
        <v>0.50232356317012405</v>
      </c>
      <c r="H7" s="99">
        <v>0</v>
      </c>
      <c r="I7" s="100">
        <f>+H7/F7</f>
        <v>0</v>
      </c>
      <c r="J7" s="99">
        <f t="shared" si="2"/>
        <v>71110000</v>
      </c>
      <c r="K7" s="100">
        <f t="shared" si="3"/>
        <v>0.497676436829876</v>
      </c>
    </row>
    <row r="8" spans="2:11" ht="12.75" customHeight="1" x14ac:dyDescent="0.25">
      <c r="B8" s="101" t="s">
        <v>320</v>
      </c>
      <c r="C8" s="102">
        <v>50000000</v>
      </c>
      <c r="D8" s="102">
        <v>0</v>
      </c>
      <c r="E8" s="103">
        <f t="shared" si="0"/>
        <v>0</v>
      </c>
      <c r="F8" s="102"/>
      <c r="G8" s="103">
        <f t="shared" si="1"/>
        <v>0</v>
      </c>
      <c r="H8" s="102">
        <v>0</v>
      </c>
      <c r="I8" s="103">
        <v>0</v>
      </c>
      <c r="J8" s="102">
        <f t="shared" si="2"/>
        <v>50000000</v>
      </c>
      <c r="K8" s="103">
        <f t="shared" si="3"/>
        <v>1</v>
      </c>
    </row>
    <row r="9" spans="2:11" ht="12.75" customHeight="1" x14ac:dyDescent="0.25">
      <c r="B9" s="101" t="s">
        <v>318</v>
      </c>
      <c r="C9" s="102">
        <v>92884000</v>
      </c>
      <c r="D9" s="102">
        <v>84440000</v>
      </c>
      <c r="E9" s="103">
        <f t="shared" si="0"/>
        <v>0.90909090909090906</v>
      </c>
      <c r="F9" s="102">
        <v>71774000</v>
      </c>
      <c r="G9" s="103">
        <f t="shared" si="1"/>
        <v>0.77272727272727271</v>
      </c>
      <c r="H9" s="102">
        <v>0</v>
      </c>
      <c r="I9" s="103">
        <f t="shared" ref="I9:I16" si="4">+H9/F9</f>
        <v>0</v>
      </c>
      <c r="J9" s="102">
        <f t="shared" si="2"/>
        <v>21110000</v>
      </c>
      <c r="K9" s="103">
        <f t="shared" si="3"/>
        <v>0.22727272727272727</v>
      </c>
    </row>
    <row r="10" spans="2:11" ht="12.75" customHeight="1" x14ac:dyDescent="0.25">
      <c r="B10" s="94" t="s">
        <v>323</v>
      </c>
      <c r="C10" s="95">
        <v>24546000</v>
      </c>
      <c r="D10" s="95">
        <v>10624000</v>
      </c>
      <c r="E10" s="96">
        <f t="shared" si="0"/>
        <v>0.43282001140715393</v>
      </c>
      <c r="F10" s="95">
        <v>10624000</v>
      </c>
      <c r="G10" s="96">
        <f t="shared" si="1"/>
        <v>0.43282001140715393</v>
      </c>
      <c r="H10" s="95">
        <v>0</v>
      </c>
      <c r="I10" s="96">
        <f t="shared" si="4"/>
        <v>0</v>
      </c>
      <c r="J10" s="95">
        <f t="shared" si="2"/>
        <v>13922000</v>
      </c>
      <c r="K10" s="96">
        <f t="shared" si="3"/>
        <v>0.56717998859284613</v>
      </c>
    </row>
    <row r="11" spans="2:11" s="97" customFormat="1" ht="12.75" customHeight="1" x14ac:dyDescent="0.25">
      <c r="B11" s="98" t="s">
        <v>333</v>
      </c>
      <c r="C11" s="99">
        <v>24546000</v>
      </c>
      <c r="D11" s="99">
        <v>10624000</v>
      </c>
      <c r="E11" s="100">
        <f t="shared" si="0"/>
        <v>0.43282001140715393</v>
      </c>
      <c r="F11" s="99">
        <v>10624000</v>
      </c>
      <c r="G11" s="100">
        <f t="shared" si="1"/>
        <v>0.43282001140715393</v>
      </c>
      <c r="H11" s="99">
        <v>0</v>
      </c>
      <c r="I11" s="100">
        <f t="shared" si="4"/>
        <v>0</v>
      </c>
      <c r="J11" s="99">
        <f t="shared" si="2"/>
        <v>13922000</v>
      </c>
      <c r="K11" s="100">
        <f t="shared" si="3"/>
        <v>0.56717998859284613</v>
      </c>
    </row>
    <row r="12" spans="2:11" s="97" customFormat="1" ht="12.75" customHeight="1" x14ac:dyDescent="0.25">
      <c r="B12" s="101" t="s">
        <v>318</v>
      </c>
      <c r="C12" s="102">
        <v>24546000</v>
      </c>
      <c r="D12" s="102">
        <v>10624000</v>
      </c>
      <c r="E12" s="103">
        <f t="shared" si="0"/>
        <v>0.43282001140715393</v>
      </c>
      <c r="F12" s="102">
        <v>10624000</v>
      </c>
      <c r="G12" s="103">
        <f t="shared" si="1"/>
        <v>0.43282001140715393</v>
      </c>
      <c r="H12" s="102">
        <v>0</v>
      </c>
      <c r="I12" s="103">
        <f t="shared" si="4"/>
        <v>0</v>
      </c>
      <c r="J12" s="102">
        <f t="shared" si="2"/>
        <v>13922000</v>
      </c>
      <c r="K12" s="103">
        <f t="shared" si="3"/>
        <v>0.56717998859284613</v>
      </c>
    </row>
    <row r="13" spans="2:11" ht="12.75" customHeight="1" x14ac:dyDescent="0.25">
      <c r="B13" s="94" t="s">
        <v>321</v>
      </c>
      <c r="C13" s="95">
        <v>1209299490</v>
      </c>
      <c r="D13" s="95">
        <v>1049779490</v>
      </c>
      <c r="E13" s="96">
        <f t="shared" si="0"/>
        <v>0.86808892146311911</v>
      </c>
      <c r="F13" s="95">
        <v>943413000</v>
      </c>
      <c r="G13" s="96">
        <f t="shared" si="1"/>
        <v>0.7801318100282999</v>
      </c>
      <c r="H13" s="95">
        <v>0</v>
      </c>
      <c r="I13" s="96">
        <f t="shared" si="4"/>
        <v>0</v>
      </c>
      <c r="J13" s="95">
        <f t="shared" si="2"/>
        <v>265886490</v>
      </c>
      <c r="K13" s="96">
        <f t="shared" si="3"/>
        <v>0.21986818997170007</v>
      </c>
    </row>
    <row r="14" spans="2:11" s="97" customFormat="1" ht="12.75" customHeight="1" x14ac:dyDescent="0.25">
      <c r="B14" s="98" t="s">
        <v>334</v>
      </c>
      <c r="C14" s="99">
        <v>90000000</v>
      </c>
      <c r="D14" s="99">
        <v>79297000</v>
      </c>
      <c r="E14" s="100">
        <f t="shared" si="0"/>
        <v>0.88107777777777774</v>
      </c>
      <c r="F14" s="99">
        <v>69812000</v>
      </c>
      <c r="G14" s="100">
        <f t="shared" si="1"/>
        <v>0.77568888888888887</v>
      </c>
      <c r="H14" s="99">
        <v>0</v>
      </c>
      <c r="I14" s="100">
        <f t="shared" si="4"/>
        <v>0</v>
      </c>
      <c r="J14" s="99">
        <f t="shared" si="2"/>
        <v>20188000</v>
      </c>
      <c r="K14" s="100">
        <f t="shared" si="3"/>
        <v>0.2243111111111111</v>
      </c>
    </row>
    <row r="15" spans="2:11" ht="12.75" customHeight="1" x14ac:dyDescent="0.25">
      <c r="B15" s="101" t="s">
        <v>318</v>
      </c>
      <c r="C15" s="102">
        <v>90000000</v>
      </c>
      <c r="D15" s="102">
        <v>79297000</v>
      </c>
      <c r="E15" s="103">
        <f t="shared" si="0"/>
        <v>0.88107777777777774</v>
      </c>
      <c r="F15" s="102">
        <v>69812000</v>
      </c>
      <c r="G15" s="103">
        <f t="shared" si="1"/>
        <v>0.77568888888888887</v>
      </c>
      <c r="H15" s="102">
        <v>0</v>
      </c>
      <c r="I15" s="103">
        <f t="shared" si="4"/>
        <v>0</v>
      </c>
      <c r="J15" s="102">
        <f t="shared" si="2"/>
        <v>20188000</v>
      </c>
      <c r="K15" s="103">
        <f t="shared" si="3"/>
        <v>0.2243111111111111</v>
      </c>
    </row>
    <row r="16" spans="2:11" ht="12.75" customHeight="1" x14ac:dyDescent="0.25">
      <c r="B16" s="98" t="s">
        <v>335</v>
      </c>
      <c r="C16" s="99">
        <v>641192490</v>
      </c>
      <c r="D16" s="99">
        <v>548330490</v>
      </c>
      <c r="E16" s="100">
        <f t="shared" si="0"/>
        <v>0.85517297621498967</v>
      </c>
      <c r="F16" s="99">
        <v>519353000</v>
      </c>
      <c r="G16" s="100">
        <f t="shared" si="1"/>
        <v>0.80997985487946056</v>
      </c>
      <c r="H16" s="99">
        <v>0</v>
      </c>
      <c r="I16" s="100">
        <f t="shared" si="4"/>
        <v>0</v>
      </c>
      <c r="J16" s="99">
        <f t="shared" si="2"/>
        <v>121839490</v>
      </c>
      <c r="K16" s="100">
        <f t="shared" si="3"/>
        <v>0.19002014512053939</v>
      </c>
    </row>
    <row r="17" spans="2:11" ht="12.75" customHeight="1" x14ac:dyDescent="0.25">
      <c r="B17" s="101" t="s">
        <v>320</v>
      </c>
      <c r="C17" s="102">
        <v>32405000</v>
      </c>
      <c r="D17" s="102">
        <v>0</v>
      </c>
      <c r="E17" s="103">
        <f t="shared" si="0"/>
        <v>0</v>
      </c>
      <c r="F17" s="102"/>
      <c r="G17" s="103">
        <f t="shared" si="1"/>
        <v>0</v>
      </c>
      <c r="H17" s="102">
        <v>0</v>
      </c>
      <c r="I17" s="103">
        <v>0</v>
      </c>
      <c r="J17" s="102">
        <f t="shared" si="2"/>
        <v>32405000</v>
      </c>
      <c r="K17" s="103">
        <f t="shared" si="3"/>
        <v>1</v>
      </c>
    </row>
    <row r="18" spans="2:11" s="97" customFormat="1" ht="12.75" customHeight="1" x14ac:dyDescent="0.25">
      <c r="B18" s="101" t="s">
        <v>318</v>
      </c>
      <c r="C18" s="102">
        <v>229852000</v>
      </c>
      <c r="D18" s="102">
        <v>219395000</v>
      </c>
      <c r="E18" s="103">
        <f t="shared" si="0"/>
        <v>0.95450550789203492</v>
      </c>
      <c r="F18" s="102">
        <v>191243000</v>
      </c>
      <c r="G18" s="103">
        <f t="shared" si="1"/>
        <v>0.83202669543880414</v>
      </c>
      <c r="H18" s="102">
        <v>0</v>
      </c>
      <c r="I18" s="103">
        <f>+H18/F18</f>
        <v>0</v>
      </c>
      <c r="J18" s="102">
        <f t="shared" si="2"/>
        <v>38609000</v>
      </c>
      <c r="K18" s="103">
        <f t="shared" si="3"/>
        <v>0.16797330456119591</v>
      </c>
    </row>
    <row r="19" spans="2:11" ht="12.75" customHeight="1" x14ac:dyDescent="0.25">
      <c r="B19" s="101" t="s">
        <v>319</v>
      </c>
      <c r="C19" s="102">
        <v>378935490</v>
      </c>
      <c r="D19" s="102">
        <v>328935490</v>
      </c>
      <c r="E19" s="103">
        <f t="shared" si="0"/>
        <v>0.86805141951734321</v>
      </c>
      <c r="F19" s="102">
        <v>328110000</v>
      </c>
      <c r="G19" s="103">
        <f t="shared" si="1"/>
        <v>0.86587297484329062</v>
      </c>
      <c r="H19" s="102">
        <v>0</v>
      </c>
      <c r="I19" s="103">
        <f>+H19/F19</f>
        <v>0</v>
      </c>
      <c r="J19" s="102">
        <f t="shared" si="2"/>
        <v>50825490</v>
      </c>
      <c r="K19" s="103">
        <f t="shared" si="3"/>
        <v>0.13412702515670938</v>
      </c>
    </row>
    <row r="20" spans="2:11" ht="12.75" customHeight="1" x14ac:dyDescent="0.25">
      <c r="B20" s="98" t="s">
        <v>336</v>
      </c>
      <c r="C20" s="99">
        <v>104955000</v>
      </c>
      <c r="D20" s="99">
        <v>104513000</v>
      </c>
      <c r="E20" s="100">
        <f t="shared" si="0"/>
        <v>0.99578867133533422</v>
      </c>
      <c r="F20" s="99">
        <v>90696000</v>
      </c>
      <c r="G20" s="100">
        <f t="shared" si="1"/>
        <v>0.86414177504644851</v>
      </c>
      <c r="H20" s="99">
        <v>0</v>
      </c>
      <c r="I20" s="100">
        <f>+H20/F20</f>
        <v>0</v>
      </c>
      <c r="J20" s="99">
        <f t="shared" si="2"/>
        <v>14259000</v>
      </c>
      <c r="K20" s="100">
        <f t="shared" si="3"/>
        <v>0.13585822495355152</v>
      </c>
    </row>
    <row r="21" spans="2:11" s="97" customFormat="1" ht="12.75" customHeight="1" x14ac:dyDescent="0.25">
      <c r="B21" s="101" t="s">
        <v>318</v>
      </c>
      <c r="C21" s="102">
        <v>104955000</v>
      </c>
      <c r="D21" s="102">
        <v>104513000</v>
      </c>
      <c r="E21" s="103">
        <f t="shared" si="0"/>
        <v>0.99578867133533422</v>
      </c>
      <c r="F21" s="102">
        <v>90696000</v>
      </c>
      <c r="G21" s="103">
        <f t="shared" si="1"/>
        <v>0.86414177504644851</v>
      </c>
      <c r="H21" s="102">
        <v>0</v>
      </c>
      <c r="I21" s="103">
        <f>+H21/F21</f>
        <v>0</v>
      </c>
      <c r="J21" s="102">
        <f t="shared" si="2"/>
        <v>14259000</v>
      </c>
      <c r="K21" s="103">
        <f t="shared" si="3"/>
        <v>0.13585822495355152</v>
      </c>
    </row>
    <row r="22" spans="2:11" ht="12.75" customHeight="1" x14ac:dyDescent="0.25">
      <c r="B22" s="98" t="s">
        <v>337</v>
      </c>
      <c r="C22" s="99">
        <v>220180000</v>
      </c>
      <c r="D22" s="99">
        <v>190784000</v>
      </c>
      <c r="E22" s="100">
        <f t="shared" si="0"/>
        <v>0.86649105277500227</v>
      </c>
      <c r="F22" s="99">
        <v>162068000</v>
      </c>
      <c r="G22" s="100">
        <f t="shared" si="1"/>
        <v>0.73607048778272322</v>
      </c>
      <c r="H22" s="99">
        <v>0</v>
      </c>
      <c r="I22" s="100">
        <f>+H22/F22</f>
        <v>0</v>
      </c>
      <c r="J22" s="99">
        <f t="shared" si="2"/>
        <v>58112000</v>
      </c>
      <c r="K22" s="100">
        <f t="shared" si="3"/>
        <v>0.26392951221727678</v>
      </c>
    </row>
    <row r="23" spans="2:11" s="97" customFormat="1" ht="12.75" customHeight="1" x14ac:dyDescent="0.25">
      <c r="B23" s="101" t="s">
        <v>320</v>
      </c>
      <c r="C23" s="102">
        <v>17595000</v>
      </c>
      <c r="D23" s="102">
        <v>0</v>
      </c>
      <c r="E23" s="103">
        <f t="shared" si="0"/>
        <v>0</v>
      </c>
      <c r="F23" s="102"/>
      <c r="G23" s="103">
        <f t="shared" si="1"/>
        <v>0</v>
      </c>
      <c r="H23" s="102">
        <v>0</v>
      </c>
      <c r="I23" s="103">
        <v>0</v>
      </c>
      <c r="J23" s="102">
        <f t="shared" si="2"/>
        <v>17595000</v>
      </c>
      <c r="K23" s="103">
        <f t="shared" si="3"/>
        <v>1</v>
      </c>
    </row>
    <row r="24" spans="2:11" ht="12.75" customHeight="1" x14ac:dyDescent="0.25">
      <c r="B24" s="101" t="s">
        <v>318</v>
      </c>
      <c r="C24" s="102">
        <v>202585000</v>
      </c>
      <c r="D24" s="102">
        <v>190784000</v>
      </c>
      <c r="E24" s="103">
        <f t="shared" si="0"/>
        <v>0.94174790828541111</v>
      </c>
      <c r="F24" s="102">
        <v>162068000</v>
      </c>
      <c r="G24" s="103">
        <f t="shared" si="1"/>
        <v>0.8</v>
      </c>
      <c r="H24" s="102">
        <v>0</v>
      </c>
      <c r="I24" s="103">
        <f t="shared" ref="I24:I31" si="5">+H24/F24</f>
        <v>0</v>
      </c>
      <c r="J24" s="102">
        <f t="shared" si="2"/>
        <v>40517000</v>
      </c>
      <c r="K24" s="103">
        <f t="shared" si="3"/>
        <v>0.2</v>
      </c>
    </row>
    <row r="25" spans="2:11" s="97" customFormat="1" ht="12.75" customHeight="1" x14ac:dyDescent="0.25">
      <c r="B25" s="98" t="s">
        <v>338</v>
      </c>
      <c r="C25" s="99">
        <v>152972000</v>
      </c>
      <c r="D25" s="99">
        <v>126855000</v>
      </c>
      <c r="E25" s="100">
        <f t="shared" si="0"/>
        <v>0.82926940878069189</v>
      </c>
      <c r="F25" s="99">
        <v>101484000</v>
      </c>
      <c r="G25" s="100">
        <f t="shared" si="1"/>
        <v>0.66341552702455353</v>
      </c>
      <c r="H25" s="99">
        <v>0</v>
      </c>
      <c r="I25" s="100">
        <f t="shared" si="5"/>
        <v>0</v>
      </c>
      <c r="J25" s="99">
        <f t="shared" si="2"/>
        <v>51488000</v>
      </c>
      <c r="K25" s="100">
        <f t="shared" si="3"/>
        <v>0.33658447297544647</v>
      </c>
    </row>
    <row r="26" spans="2:11" s="97" customFormat="1" ht="12.75" customHeight="1" x14ac:dyDescent="0.25">
      <c r="B26" s="101" t="s">
        <v>318</v>
      </c>
      <c r="C26" s="102">
        <v>152972000</v>
      </c>
      <c r="D26" s="102">
        <v>126855000</v>
      </c>
      <c r="E26" s="103">
        <f t="shared" si="0"/>
        <v>0.82926940878069189</v>
      </c>
      <c r="F26" s="102">
        <v>101484000</v>
      </c>
      <c r="G26" s="103">
        <f t="shared" si="1"/>
        <v>0.66341552702455353</v>
      </c>
      <c r="H26" s="102">
        <v>0</v>
      </c>
      <c r="I26" s="103">
        <f t="shared" si="5"/>
        <v>0</v>
      </c>
      <c r="J26" s="102">
        <f t="shared" si="2"/>
        <v>51488000</v>
      </c>
      <c r="K26" s="103">
        <f t="shared" si="3"/>
        <v>0.33658447297544647</v>
      </c>
    </row>
    <row r="27" spans="2:11" ht="12.75" customHeight="1" x14ac:dyDescent="0.25">
      <c r="B27" s="94" t="s">
        <v>317</v>
      </c>
      <c r="C27" s="95">
        <v>782324000</v>
      </c>
      <c r="D27" s="95">
        <v>472352000</v>
      </c>
      <c r="E27" s="96">
        <f t="shared" si="0"/>
        <v>0.60378053082865923</v>
      </c>
      <c r="F27" s="95">
        <v>421165143</v>
      </c>
      <c r="G27" s="96">
        <f t="shared" si="1"/>
        <v>0.53835130073984694</v>
      </c>
      <c r="H27" s="95">
        <v>6291143</v>
      </c>
      <c r="I27" s="96">
        <f t="shared" si="5"/>
        <v>1.493747311372347E-2</v>
      </c>
      <c r="J27" s="95">
        <f t="shared" si="2"/>
        <v>361158857</v>
      </c>
      <c r="K27" s="96">
        <f t="shared" si="3"/>
        <v>0.46164869926015306</v>
      </c>
    </row>
    <row r="28" spans="2:11" ht="12.75" customHeight="1" x14ac:dyDescent="0.25">
      <c r="B28" s="98" t="s">
        <v>339</v>
      </c>
      <c r="C28" s="99">
        <v>400424000</v>
      </c>
      <c r="D28" s="99">
        <v>339734000</v>
      </c>
      <c r="E28" s="100">
        <f t="shared" si="0"/>
        <v>0.8484356582023056</v>
      </c>
      <c r="F28" s="99">
        <v>318184000</v>
      </c>
      <c r="G28" s="100">
        <f t="shared" si="1"/>
        <v>0.79461770523245356</v>
      </c>
      <c r="H28" s="99">
        <v>0</v>
      </c>
      <c r="I28" s="100">
        <f t="shared" si="5"/>
        <v>0</v>
      </c>
      <c r="J28" s="99">
        <f t="shared" si="2"/>
        <v>82240000</v>
      </c>
      <c r="K28" s="100">
        <f t="shared" si="3"/>
        <v>0.20538229476754641</v>
      </c>
    </row>
    <row r="29" spans="2:11" s="97" customFormat="1" ht="12.75" customHeight="1" x14ac:dyDescent="0.25">
      <c r="B29" s="101" t="s">
        <v>318</v>
      </c>
      <c r="C29" s="102">
        <v>294120000</v>
      </c>
      <c r="D29" s="102">
        <v>233734000</v>
      </c>
      <c r="E29" s="103">
        <f t="shared" si="0"/>
        <v>0.7946892424860601</v>
      </c>
      <c r="F29" s="102">
        <v>212184000</v>
      </c>
      <c r="G29" s="103">
        <f t="shared" si="1"/>
        <v>0.72141982864137089</v>
      </c>
      <c r="H29" s="102">
        <v>0</v>
      </c>
      <c r="I29" s="103">
        <f t="shared" si="5"/>
        <v>0</v>
      </c>
      <c r="J29" s="102">
        <f t="shared" si="2"/>
        <v>81936000</v>
      </c>
      <c r="K29" s="103">
        <f t="shared" si="3"/>
        <v>0.27858017135862911</v>
      </c>
    </row>
    <row r="30" spans="2:11" ht="12.75" customHeight="1" x14ac:dyDescent="0.25">
      <c r="B30" s="101" t="s">
        <v>319</v>
      </c>
      <c r="C30" s="102">
        <v>106304000</v>
      </c>
      <c r="D30" s="102">
        <v>106000000</v>
      </c>
      <c r="E30" s="103">
        <f t="shared" si="0"/>
        <v>0.99714027694160146</v>
      </c>
      <c r="F30" s="102">
        <v>106000000</v>
      </c>
      <c r="G30" s="103">
        <f t="shared" si="1"/>
        <v>0.99714027694160146</v>
      </c>
      <c r="H30" s="102">
        <v>0</v>
      </c>
      <c r="I30" s="103">
        <f t="shared" si="5"/>
        <v>0</v>
      </c>
      <c r="J30" s="102">
        <f t="shared" si="2"/>
        <v>304000</v>
      </c>
      <c r="K30" s="103">
        <f t="shared" si="3"/>
        <v>2.8597230583985553E-3</v>
      </c>
    </row>
    <row r="31" spans="2:11" ht="12.75" customHeight="1" x14ac:dyDescent="0.25">
      <c r="B31" s="98" t="s">
        <v>340</v>
      </c>
      <c r="C31" s="99">
        <v>381900000</v>
      </c>
      <c r="D31" s="99">
        <v>132618000</v>
      </c>
      <c r="E31" s="100">
        <f t="shared" si="0"/>
        <v>0.34725844461901023</v>
      </c>
      <c r="F31" s="99">
        <v>102981143</v>
      </c>
      <c r="G31" s="100">
        <f t="shared" si="1"/>
        <v>0.26965473422361874</v>
      </c>
      <c r="H31" s="99">
        <v>6291143</v>
      </c>
      <c r="I31" s="100">
        <f t="shared" si="5"/>
        <v>6.1090242511680028E-2</v>
      </c>
      <c r="J31" s="99">
        <f t="shared" si="2"/>
        <v>278918857</v>
      </c>
      <c r="K31" s="100">
        <f t="shared" si="3"/>
        <v>0.73034526577638126</v>
      </c>
    </row>
    <row r="32" spans="2:11" s="97" customFormat="1" ht="12.75" customHeight="1" x14ac:dyDescent="0.25">
      <c r="B32" s="101" t="s">
        <v>320</v>
      </c>
      <c r="C32" s="102">
        <v>170000000</v>
      </c>
      <c r="D32" s="102">
        <v>0</v>
      </c>
      <c r="E32" s="103">
        <f t="shared" si="0"/>
        <v>0</v>
      </c>
      <c r="F32" s="102"/>
      <c r="G32" s="103">
        <f t="shared" si="1"/>
        <v>0</v>
      </c>
      <c r="H32" s="102">
        <v>0</v>
      </c>
      <c r="I32" s="103">
        <v>0</v>
      </c>
      <c r="J32" s="102">
        <f t="shared" si="2"/>
        <v>170000000</v>
      </c>
      <c r="K32" s="103">
        <f t="shared" si="3"/>
        <v>1</v>
      </c>
    </row>
    <row r="33" spans="2:11" s="97" customFormat="1" ht="12.75" customHeight="1" x14ac:dyDescent="0.25">
      <c r="B33" s="101" t="s">
        <v>318</v>
      </c>
      <c r="C33" s="102">
        <v>161900000</v>
      </c>
      <c r="D33" s="102">
        <v>121118000</v>
      </c>
      <c r="E33" s="103">
        <f t="shared" si="0"/>
        <v>0.74810376775787524</v>
      </c>
      <c r="F33" s="102">
        <v>96690000</v>
      </c>
      <c r="G33" s="103">
        <f t="shared" si="1"/>
        <v>0.59722050648548486</v>
      </c>
      <c r="H33" s="102">
        <v>0</v>
      </c>
      <c r="I33" s="103">
        <f>+H33/F33</f>
        <v>0</v>
      </c>
      <c r="J33" s="102">
        <f t="shared" si="2"/>
        <v>65210000</v>
      </c>
      <c r="K33" s="103">
        <f t="shared" si="3"/>
        <v>0.40277949351451514</v>
      </c>
    </row>
    <row r="34" spans="2:11" ht="12.75" customHeight="1" x14ac:dyDescent="0.25">
      <c r="B34" s="101" t="s">
        <v>319</v>
      </c>
      <c r="C34" s="102">
        <v>50000000</v>
      </c>
      <c r="D34" s="102">
        <v>11500000</v>
      </c>
      <c r="E34" s="103">
        <f t="shared" si="0"/>
        <v>0.23</v>
      </c>
      <c r="F34" s="102">
        <v>6291143</v>
      </c>
      <c r="G34" s="103">
        <f t="shared" si="1"/>
        <v>0.12582286000000001</v>
      </c>
      <c r="H34" s="102">
        <v>6291143</v>
      </c>
      <c r="I34" s="103">
        <f>+H34/F34</f>
        <v>1</v>
      </c>
      <c r="J34" s="102">
        <f t="shared" si="2"/>
        <v>43708857</v>
      </c>
      <c r="K34" s="103">
        <f t="shared" si="3"/>
        <v>0.87417714000000002</v>
      </c>
    </row>
    <row r="35" spans="2:11" ht="12.75" customHeight="1" x14ac:dyDescent="0.25">
      <c r="B35" s="104" t="s">
        <v>324</v>
      </c>
      <c r="C35" s="105">
        <v>2520913490</v>
      </c>
      <c r="D35" s="105">
        <v>1901650490</v>
      </c>
      <c r="E35" s="106">
        <f t="shared" si="0"/>
        <v>0.75434976152235989</v>
      </c>
      <c r="F35" s="105">
        <v>1709433143</v>
      </c>
      <c r="G35" s="106">
        <f t="shared" si="1"/>
        <v>0.67810067651310002</v>
      </c>
      <c r="H35" s="105">
        <v>6291143</v>
      </c>
      <c r="I35" s="106">
        <f>+H35/F35</f>
        <v>3.6802509801344128E-3</v>
      </c>
      <c r="J35" s="105">
        <f t="shared" si="2"/>
        <v>811480347</v>
      </c>
      <c r="K35" s="106">
        <f t="shared" si="3"/>
        <v>0.32189932348689998</v>
      </c>
    </row>
    <row r="49" spans="5:11" ht="12.75" customHeight="1" x14ac:dyDescent="0.25">
      <c r="E49" s="89"/>
      <c r="G49" s="89"/>
      <c r="I49" s="89"/>
      <c r="K49" s="89"/>
    </row>
    <row r="50" spans="5:11" ht="12.75" customHeight="1" x14ac:dyDescent="0.25">
      <c r="E50" s="89"/>
      <c r="G50" s="89"/>
      <c r="I50" s="89"/>
      <c r="K50" s="89"/>
    </row>
    <row r="51" spans="5:11" ht="12.75" customHeight="1" x14ac:dyDescent="0.25">
      <c r="E51" s="89"/>
      <c r="G51" s="89"/>
      <c r="I51" s="89"/>
      <c r="K51" s="89"/>
    </row>
    <row r="52" spans="5:11" ht="12.75" customHeight="1" x14ac:dyDescent="0.25">
      <c r="E52" s="89"/>
      <c r="G52" s="89"/>
      <c r="I52" s="89"/>
      <c r="K52" s="89"/>
    </row>
    <row r="53" spans="5:11" ht="12.75" customHeight="1" x14ac:dyDescent="0.25">
      <c r="E53" s="89"/>
      <c r="G53" s="89"/>
      <c r="I53" s="89"/>
      <c r="K53" s="89"/>
    </row>
    <row r="54" spans="5:11" ht="12.75" customHeight="1" x14ac:dyDescent="0.25">
      <c r="E54" s="89"/>
      <c r="G54" s="89"/>
      <c r="I54" s="89"/>
      <c r="K54" s="89"/>
    </row>
    <row r="55" spans="5:11" ht="12.75" customHeight="1" x14ac:dyDescent="0.25">
      <c r="E55" s="89"/>
      <c r="G55" s="89"/>
      <c r="I55" s="89"/>
      <c r="K55" s="89"/>
    </row>
    <row r="56" spans="5:11" ht="12.75" customHeight="1" x14ac:dyDescent="0.25">
      <c r="E56" s="89"/>
      <c r="G56" s="89"/>
      <c r="I56" s="89"/>
      <c r="K56" s="89"/>
    </row>
    <row r="57" spans="5:11" ht="12.75" customHeight="1" x14ac:dyDescent="0.25">
      <c r="E57" s="89"/>
      <c r="G57" s="89"/>
      <c r="I57" s="89"/>
      <c r="K57" s="89"/>
    </row>
    <row r="58" spans="5:11" ht="12.75" customHeight="1" x14ac:dyDescent="0.25">
      <c r="E58" s="89"/>
      <c r="G58" s="89"/>
      <c r="I58" s="89"/>
      <c r="K58" s="89"/>
    </row>
  </sheetData>
  <mergeCells count="6">
    <mergeCell ref="J1:K1"/>
    <mergeCell ref="B1:B2"/>
    <mergeCell ref="C1:C2"/>
    <mergeCell ref="D1:E1"/>
    <mergeCell ref="F1:G1"/>
    <mergeCell ref="H1:I1"/>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7030A0"/>
  </sheetPr>
  <dimension ref="B1:Z39"/>
  <sheetViews>
    <sheetView topLeftCell="E1" zoomScale="73" zoomScaleNormal="73" workbookViewId="0">
      <selection activeCell="M15" sqref="M15"/>
    </sheetView>
  </sheetViews>
  <sheetFormatPr baseColWidth="10" defaultColWidth="11.42578125" defaultRowHeight="15" customHeight="1" x14ac:dyDescent="0.25"/>
  <cols>
    <col min="1" max="1" width="11.42578125" style="186"/>
    <col min="2" max="2" width="41.7109375" style="197" customWidth="1"/>
    <col min="3" max="3" width="40" style="197" customWidth="1"/>
    <col min="4" max="4" width="17.7109375" style="217" customWidth="1"/>
    <col min="5" max="5" width="19.7109375" style="217" customWidth="1"/>
    <col min="6" max="6" width="19.7109375" style="210" customWidth="1"/>
    <col min="7" max="8" width="21.5703125" style="207" customWidth="1"/>
    <col min="9" max="9" width="10" style="210" customWidth="1"/>
    <col min="10" max="10" width="36.7109375" style="198" customWidth="1"/>
    <col min="11" max="11" width="10.42578125" style="205" customWidth="1"/>
    <col min="12" max="16" width="10.42578125" style="206" customWidth="1"/>
    <col min="17" max="17" width="16.42578125" style="188" customWidth="1"/>
    <col min="18" max="18" width="20.140625" style="205" customWidth="1"/>
    <col min="19" max="19" width="15.7109375" style="188" customWidth="1"/>
    <col min="20" max="20" width="11.42578125" style="185"/>
    <col min="21" max="26" width="11.42578125" style="177"/>
    <col min="27" max="16384" width="11.42578125" style="186"/>
  </cols>
  <sheetData>
    <row r="1" spans="2:20" ht="15" customHeight="1" x14ac:dyDescent="0.25">
      <c r="B1" s="767" t="s">
        <v>349</v>
      </c>
      <c r="C1" s="769" t="s">
        <v>348</v>
      </c>
      <c r="D1" s="775" t="s">
        <v>366</v>
      </c>
      <c r="E1" s="775"/>
      <c r="F1" s="775"/>
      <c r="G1" s="778" t="s">
        <v>367</v>
      </c>
      <c r="H1" s="778"/>
      <c r="I1" s="778"/>
      <c r="J1" s="776" t="s">
        <v>347</v>
      </c>
      <c r="K1" s="771" t="s">
        <v>342</v>
      </c>
      <c r="L1" s="771"/>
      <c r="M1" s="771"/>
      <c r="N1" s="771"/>
      <c r="O1" s="771"/>
      <c r="P1" s="771"/>
      <c r="Q1" s="772" t="s">
        <v>346</v>
      </c>
      <c r="R1" s="773"/>
      <c r="S1" s="774"/>
    </row>
    <row r="2" spans="2:20" s="216" customFormat="1" ht="36.75" customHeight="1" x14ac:dyDescent="0.25">
      <c r="B2" s="768"/>
      <c r="C2" s="770"/>
      <c r="D2" s="218" t="s">
        <v>364</v>
      </c>
      <c r="E2" s="218" t="s">
        <v>365</v>
      </c>
      <c r="F2" s="220" t="s">
        <v>368</v>
      </c>
      <c r="G2" s="219" t="s">
        <v>360</v>
      </c>
      <c r="H2" s="219" t="s">
        <v>362</v>
      </c>
      <c r="I2" s="220" t="s">
        <v>363</v>
      </c>
      <c r="J2" s="777"/>
      <c r="K2" s="199" t="s">
        <v>15</v>
      </c>
      <c r="L2" s="199" t="s">
        <v>16</v>
      </c>
      <c r="M2" s="199" t="s">
        <v>17</v>
      </c>
      <c r="N2" s="199" t="s">
        <v>18</v>
      </c>
      <c r="O2" s="199" t="s">
        <v>19</v>
      </c>
      <c r="P2" s="200" t="s">
        <v>20</v>
      </c>
      <c r="Q2" s="201" t="s">
        <v>344</v>
      </c>
      <c r="R2" s="202" t="s">
        <v>343</v>
      </c>
      <c r="S2" s="203" t="s">
        <v>345</v>
      </c>
      <c r="T2" s="215"/>
    </row>
    <row r="3" spans="2:20" s="177" customFormat="1" ht="15" customHeight="1" x14ac:dyDescent="0.25">
      <c r="B3" s="787" t="s">
        <v>322</v>
      </c>
      <c r="C3" s="181" t="s">
        <v>350</v>
      </c>
      <c r="D3" s="196">
        <v>66</v>
      </c>
      <c r="E3" s="196">
        <v>22</v>
      </c>
      <c r="F3" s="211">
        <f>+E3/D3</f>
        <v>0.33333333333333331</v>
      </c>
      <c r="G3" s="208">
        <v>361860000</v>
      </c>
      <c r="H3" s="208">
        <v>262457000</v>
      </c>
      <c r="I3" s="211">
        <f>+H3/G3</f>
        <v>0.72529983971701761</v>
      </c>
      <c r="J3" s="182" t="s">
        <v>306</v>
      </c>
      <c r="K3" s="183">
        <v>0.16</v>
      </c>
      <c r="L3" s="183">
        <v>0.17</v>
      </c>
      <c r="M3" s="183">
        <v>0.17</v>
      </c>
      <c r="N3" s="183">
        <v>0.17</v>
      </c>
      <c r="O3" s="183">
        <v>0.17</v>
      </c>
      <c r="P3" s="189">
        <v>0.16</v>
      </c>
      <c r="Q3" s="191">
        <f>+K3+L3</f>
        <v>0.33</v>
      </c>
      <c r="R3" s="187">
        <v>0.33</v>
      </c>
      <c r="S3" s="194">
        <f>+R3-Q3</f>
        <v>0</v>
      </c>
      <c r="T3" s="185"/>
    </row>
    <row r="4" spans="2:20" s="177" customFormat="1" ht="15" customHeight="1" x14ac:dyDescent="0.25">
      <c r="B4" s="788"/>
      <c r="C4" s="181" t="s">
        <v>351</v>
      </c>
      <c r="D4" s="196">
        <v>20</v>
      </c>
      <c r="E4" s="196">
        <v>0</v>
      </c>
      <c r="F4" s="211">
        <f t="shared" ref="F4:F6" si="0">+E4/D4</f>
        <v>0</v>
      </c>
      <c r="G4" s="208">
        <v>142884000</v>
      </c>
      <c r="H4" s="208">
        <v>71774000</v>
      </c>
      <c r="I4" s="211">
        <f t="shared" ref="I4:I5" si="1">+H4/G4</f>
        <v>0.50232356317012405</v>
      </c>
      <c r="J4" s="182" t="s">
        <v>253</v>
      </c>
      <c r="K4" s="184"/>
      <c r="L4" s="184"/>
      <c r="M4" s="183">
        <v>0.1</v>
      </c>
      <c r="N4" s="183">
        <v>0.2</v>
      </c>
      <c r="O4" s="183">
        <v>0.3</v>
      </c>
      <c r="P4" s="189">
        <v>0.4</v>
      </c>
      <c r="Q4" s="191">
        <f t="shared" ref="Q4:Q32" si="2">+K4+L4</f>
        <v>0</v>
      </c>
      <c r="R4" s="187">
        <v>0</v>
      </c>
      <c r="S4" s="194">
        <f t="shared" ref="S4:S31" si="3">+R4-Q4</f>
        <v>0</v>
      </c>
      <c r="T4" s="185"/>
    </row>
    <row r="5" spans="2:20" s="177" customFormat="1" ht="15" customHeight="1" x14ac:dyDescent="0.25">
      <c r="B5" s="181" t="s">
        <v>323</v>
      </c>
      <c r="C5" s="181" t="s">
        <v>352</v>
      </c>
      <c r="D5" s="196">
        <v>2500</v>
      </c>
      <c r="E5" s="196">
        <v>741</v>
      </c>
      <c r="F5" s="211">
        <f t="shared" si="0"/>
        <v>0.2964</v>
      </c>
      <c r="G5" s="208">
        <v>24546000</v>
      </c>
      <c r="H5" s="208">
        <v>10624000</v>
      </c>
      <c r="I5" s="211">
        <f t="shared" si="1"/>
        <v>0.43282001140715393</v>
      </c>
      <c r="J5" s="182" t="s">
        <v>254</v>
      </c>
      <c r="K5" s="184"/>
      <c r="L5" s="183">
        <v>0.3</v>
      </c>
      <c r="M5" s="183">
        <v>0.17499999999999999</v>
      </c>
      <c r="N5" s="183">
        <v>0.17499999999999999</v>
      </c>
      <c r="O5" s="183">
        <v>0.17499999999999999</v>
      </c>
      <c r="P5" s="189">
        <v>0.17499999999999999</v>
      </c>
      <c r="Q5" s="191">
        <f t="shared" si="2"/>
        <v>0.3</v>
      </c>
      <c r="R5" s="187">
        <v>0.3</v>
      </c>
      <c r="S5" s="194">
        <f t="shared" si="3"/>
        <v>0</v>
      </c>
      <c r="T5" s="185"/>
    </row>
    <row r="6" spans="2:20" s="177" customFormat="1" ht="15" customHeight="1" x14ac:dyDescent="0.25">
      <c r="B6" s="787" t="s">
        <v>321</v>
      </c>
      <c r="C6" s="181" t="s">
        <v>353</v>
      </c>
      <c r="D6" s="196">
        <v>0.05</v>
      </c>
      <c r="E6" s="196">
        <v>5.0000000000000001E-3</v>
      </c>
      <c r="F6" s="211">
        <f t="shared" si="0"/>
        <v>9.9999999999999992E-2</v>
      </c>
      <c r="G6" s="208">
        <v>90000000</v>
      </c>
      <c r="H6" s="208">
        <v>69812000</v>
      </c>
      <c r="I6" s="211">
        <f>+H6/G6</f>
        <v>0.77568888888888887</v>
      </c>
      <c r="J6" s="182" t="s">
        <v>255</v>
      </c>
      <c r="K6" s="184"/>
      <c r="L6" s="183">
        <v>0.1</v>
      </c>
      <c r="M6" s="183">
        <v>0.2</v>
      </c>
      <c r="N6" s="183">
        <v>0.3</v>
      </c>
      <c r="O6" s="183">
        <v>0.3</v>
      </c>
      <c r="P6" s="189">
        <v>0.1</v>
      </c>
      <c r="Q6" s="191">
        <f t="shared" si="2"/>
        <v>0.1</v>
      </c>
      <c r="R6" s="187">
        <v>0.1</v>
      </c>
      <c r="S6" s="194">
        <f t="shared" si="3"/>
        <v>0</v>
      </c>
      <c r="T6" s="185"/>
    </row>
    <row r="7" spans="2:20" s="177" customFormat="1" ht="15" customHeight="1" x14ac:dyDescent="0.25">
      <c r="B7" s="789"/>
      <c r="C7" s="790" t="s">
        <v>354</v>
      </c>
      <c r="D7" s="796">
        <v>50</v>
      </c>
      <c r="E7" s="796">
        <v>5</v>
      </c>
      <c r="F7" s="794">
        <f>+E7/D7</f>
        <v>0.1</v>
      </c>
      <c r="G7" s="785">
        <v>641192490</v>
      </c>
      <c r="H7" s="785">
        <v>519353000</v>
      </c>
      <c r="I7" s="794">
        <f>+H7/G7</f>
        <v>0.80997985487946056</v>
      </c>
      <c r="J7" s="182" t="s">
        <v>256</v>
      </c>
      <c r="K7" s="184"/>
      <c r="L7" s="183">
        <v>0.1</v>
      </c>
      <c r="M7" s="183">
        <v>0.2</v>
      </c>
      <c r="N7" s="183">
        <v>0.3</v>
      </c>
      <c r="O7" s="183">
        <v>0.3</v>
      </c>
      <c r="P7" s="189">
        <v>0.1</v>
      </c>
      <c r="Q7" s="191">
        <f t="shared" si="2"/>
        <v>0.1</v>
      </c>
      <c r="R7" s="187">
        <v>0.1</v>
      </c>
      <c r="S7" s="194">
        <f t="shared" si="3"/>
        <v>0</v>
      </c>
      <c r="T7" s="185"/>
    </row>
    <row r="8" spans="2:20" s="177" customFormat="1" ht="15" customHeight="1" x14ac:dyDescent="0.25">
      <c r="B8" s="789"/>
      <c r="C8" s="790"/>
      <c r="D8" s="796"/>
      <c r="E8" s="796"/>
      <c r="F8" s="794"/>
      <c r="G8" s="786"/>
      <c r="H8" s="786"/>
      <c r="I8" s="794"/>
      <c r="J8" s="182" t="s">
        <v>257</v>
      </c>
      <c r="K8" s="184"/>
      <c r="L8" s="183">
        <v>0.1</v>
      </c>
      <c r="M8" s="183">
        <v>0.2</v>
      </c>
      <c r="N8" s="183">
        <v>0.3</v>
      </c>
      <c r="O8" s="183">
        <v>0.3</v>
      </c>
      <c r="P8" s="189">
        <v>0.1</v>
      </c>
      <c r="Q8" s="191">
        <f t="shared" si="2"/>
        <v>0.1</v>
      </c>
      <c r="R8" s="187">
        <v>0.1</v>
      </c>
      <c r="S8" s="194">
        <f t="shared" si="3"/>
        <v>0</v>
      </c>
      <c r="T8" s="185"/>
    </row>
    <row r="9" spans="2:20" s="177" customFormat="1" ht="15" customHeight="1" x14ac:dyDescent="0.25">
      <c r="B9" s="789"/>
      <c r="C9" s="790" t="s">
        <v>355</v>
      </c>
      <c r="D9" s="796">
        <v>10</v>
      </c>
      <c r="E9" s="796">
        <v>4</v>
      </c>
      <c r="F9" s="794">
        <f>+E9/D9</f>
        <v>0.4</v>
      </c>
      <c r="G9" s="785">
        <v>104955000</v>
      </c>
      <c r="H9" s="785">
        <v>90696000</v>
      </c>
      <c r="I9" s="794">
        <f>+H9/G9</f>
        <v>0.86414177504644851</v>
      </c>
      <c r="J9" s="182" t="s">
        <v>258</v>
      </c>
      <c r="K9" s="183">
        <v>0.05</v>
      </c>
      <c r="L9" s="183">
        <v>0.1</v>
      </c>
      <c r="M9" s="183">
        <v>0.2</v>
      </c>
      <c r="N9" s="183">
        <v>0.25</v>
      </c>
      <c r="O9" s="183">
        <v>0.25</v>
      </c>
      <c r="P9" s="189">
        <v>0.15</v>
      </c>
      <c r="Q9" s="191">
        <f t="shared" si="2"/>
        <v>0.15000000000000002</v>
      </c>
      <c r="R9" s="187">
        <v>0.15000000000000002</v>
      </c>
      <c r="S9" s="194">
        <f t="shared" si="3"/>
        <v>0</v>
      </c>
      <c r="T9" s="185"/>
    </row>
    <row r="10" spans="2:20" s="177" customFormat="1" ht="15" customHeight="1" x14ac:dyDescent="0.25">
      <c r="B10" s="789"/>
      <c r="C10" s="790"/>
      <c r="D10" s="796"/>
      <c r="E10" s="796"/>
      <c r="F10" s="794"/>
      <c r="G10" s="795"/>
      <c r="H10" s="795"/>
      <c r="I10" s="794"/>
      <c r="J10" s="182" t="s">
        <v>259</v>
      </c>
      <c r="K10" s="183">
        <v>0.05</v>
      </c>
      <c r="L10" s="183">
        <v>0.15</v>
      </c>
      <c r="M10" s="183">
        <v>0.2</v>
      </c>
      <c r="N10" s="183">
        <v>0.2</v>
      </c>
      <c r="O10" s="183">
        <v>0.2</v>
      </c>
      <c r="P10" s="189">
        <v>0.2</v>
      </c>
      <c r="Q10" s="191">
        <f t="shared" si="2"/>
        <v>0.2</v>
      </c>
      <c r="R10" s="187">
        <v>0.2</v>
      </c>
      <c r="S10" s="194">
        <f t="shared" si="3"/>
        <v>0</v>
      </c>
    </row>
    <row r="11" spans="2:20" s="177" customFormat="1" ht="15" customHeight="1" x14ac:dyDescent="0.25">
      <c r="B11" s="789"/>
      <c r="C11" s="790"/>
      <c r="D11" s="796"/>
      <c r="E11" s="796"/>
      <c r="F11" s="794"/>
      <c r="G11" s="786"/>
      <c r="H11" s="786"/>
      <c r="I11" s="794"/>
      <c r="J11" s="182" t="s">
        <v>260</v>
      </c>
      <c r="K11" s="183">
        <v>0.05</v>
      </c>
      <c r="L11" s="183">
        <v>0.15</v>
      </c>
      <c r="M11" s="183">
        <v>0.2</v>
      </c>
      <c r="N11" s="183">
        <v>0.2</v>
      </c>
      <c r="O11" s="183">
        <v>0.2</v>
      </c>
      <c r="P11" s="189">
        <v>0.2</v>
      </c>
      <c r="Q11" s="191">
        <f t="shared" si="2"/>
        <v>0.2</v>
      </c>
      <c r="R11" s="187">
        <v>0.05</v>
      </c>
      <c r="S11" s="195">
        <f t="shared" si="3"/>
        <v>-0.15000000000000002</v>
      </c>
    </row>
    <row r="12" spans="2:20" s="177" customFormat="1" ht="15" customHeight="1" x14ac:dyDescent="0.25">
      <c r="B12" s="789"/>
      <c r="C12" s="790" t="s">
        <v>356</v>
      </c>
      <c r="D12" s="796">
        <v>0.5</v>
      </c>
      <c r="E12" s="796">
        <v>0.1</v>
      </c>
      <c r="F12" s="794">
        <f>+E12/D12</f>
        <v>0.2</v>
      </c>
      <c r="G12" s="785">
        <v>220180000</v>
      </c>
      <c r="H12" s="785">
        <v>162068000</v>
      </c>
      <c r="I12" s="794">
        <f>+H12/G12</f>
        <v>0.73607048778272322</v>
      </c>
      <c r="J12" s="182" t="s">
        <v>261</v>
      </c>
      <c r="K12" s="183">
        <v>0.05</v>
      </c>
      <c r="L12" s="183">
        <v>0.15</v>
      </c>
      <c r="M12" s="183">
        <v>0.2</v>
      </c>
      <c r="N12" s="183">
        <v>0.2</v>
      </c>
      <c r="O12" s="183">
        <v>0.2</v>
      </c>
      <c r="P12" s="189">
        <v>0.2</v>
      </c>
      <c r="Q12" s="191">
        <f t="shared" si="2"/>
        <v>0.2</v>
      </c>
      <c r="R12" s="187">
        <v>0.2</v>
      </c>
      <c r="S12" s="194">
        <f t="shared" si="3"/>
        <v>0</v>
      </c>
    </row>
    <row r="13" spans="2:20" s="177" customFormat="1" ht="15" customHeight="1" x14ac:dyDescent="0.25">
      <c r="B13" s="789"/>
      <c r="C13" s="790"/>
      <c r="D13" s="796"/>
      <c r="E13" s="796"/>
      <c r="F13" s="794"/>
      <c r="G13" s="795"/>
      <c r="H13" s="795"/>
      <c r="I13" s="794"/>
      <c r="J13" s="182" t="s">
        <v>262</v>
      </c>
      <c r="K13" s="183">
        <v>0.05</v>
      </c>
      <c r="L13" s="183">
        <v>0.15</v>
      </c>
      <c r="M13" s="183">
        <v>0.2</v>
      </c>
      <c r="N13" s="183">
        <v>0.2</v>
      </c>
      <c r="O13" s="183">
        <v>0.2</v>
      </c>
      <c r="P13" s="189">
        <v>0.2</v>
      </c>
      <c r="Q13" s="191">
        <f t="shared" si="2"/>
        <v>0.2</v>
      </c>
      <c r="R13" s="187">
        <v>0.2</v>
      </c>
      <c r="S13" s="194">
        <f t="shared" si="3"/>
        <v>0</v>
      </c>
    </row>
    <row r="14" spans="2:20" s="177" customFormat="1" ht="15" customHeight="1" x14ac:dyDescent="0.25">
      <c r="B14" s="789"/>
      <c r="C14" s="790"/>
      <c r="D14" s="796"/>
      <c r="E14" s="796"/>
      <c r="F14" s="794"/>
      <c r="G14" s="786"/>
      <c r="H14" s="786"/>
      <c r="I14" s="794"/>
      <c r="J14" s="182" t="s">
        <v>263</v>
      </c>
      <c r="K14" s="183">
        <v>0.05</v>
      </c>
      <c r="L14" s="183">
        <v>0.15</v>
      </c>
      <c r="M14" s="183">
        <v>0.2</v>
      </c>
      <c r="N14" s="183">
        <v>0.2</v>
      </c>
      <c r="O14" s="183">
        <v>0.2</v>
      </c>
      <c r="P14" s="189">
        <v>0.2</v>
      </c>
      <c r="Q14" s="191">
        <f t="shared" si="2"/>
        <v>0.2</v>
      </c>
      <c r="R14" s="187">
        <v>0.2</v>
      </c>
      <c r="S14" s="194">
        <f t="shared" si="3"/>
        <v>0</v>
      </c>
    </row>
    <row r="15" spans="2:20" s="177" customFormat="1" ht="15" customHeight="1" x14ac:dyDescent="0.25">
      <c r="B15" s="789"/>
      <c r="C15" s="790" t="s">
        <v>357</v>
      </c>
      <c r="D15" s="796">
        <v>0.5</v>
      </c>
      <c r="E15" s="796">
        <v>0</v>
      </c>
      <c r="F15" s="794">
        <f>+E15/D15</f>
        <v>0</v>
      </c>
      <c r="G15" s="785">
        <v>152972000</v>
      </c>
      <c r="H15" s="785">
        <v>101484000</v>
      </c>
      <c r="I15" s="794">
        <f>+H15/G15</f>
        <v>0.66341552702455353</v>
      </c>
      <c r="J15" s="182" t="s">
        <v>264</v>
      </c>
      <c r="K15" s="184"/>
      <c r="L15" s="184"/>
      <c r="M15" s="184"/>
      <c r="N15" s="183">
        <v>0.3</v>
      </c>
      <c r="O15" s="183">
        <v>0.3</v>
      </c>
      <c r="P15" s="189">
        <v>0.4</v>
      </c>
      <c r="Q15" s="191">
        <f t="shared" si="2"/>
        <v>0</v>
      </c>
      <c r="R15" s="187">
        <v>0</v>
      </c>
      <c r="S15" s="194">
        <f t="shared" si="3"/>
        <v>0</v>
      </c>
    </row>
    <row r="16" spans="2:20" s="177" customFormat="1" ht="15" customHeight="1" x14ac:dyDescent="0.25">
      <c r="B16" s="788"/>
      <c r="C16" s="790"/>
      <c r="D16" s="796"/>
      <c r="E16" s="796"/>
      <c r="F16" s="794"/>
      <c r="G16" s="786"/>
      <c r="H16" s="786"/>
      <c r="I16" s="794"/>
      <c r="J16" s="182" t="s">
        <v>265</v>
      </c>
      <c r="K16" s="184"/>
      <c r="L16" s="184"/>
      <c r="M16" s="184"/>
      <c r="N16" s="183">
        <v>0.3</v>
      </c>
      <c r="O16" s="183">
        <v>0.3</v>
      </c>
      <c r="P16" s="183">
        <v>0.4</v>
      </c>
      <c r="Q16" s="191">
        <f t="shared" si="2"/>
        <v>0</v>
      </c>
      <c r="R16" s="187">
        <v>0</v>
      </c>
      <c r="S16" s="194">
        <f t="shared" si="3"/>
        <v>0</v>
      </c>
    </row>
    <row r="17" spans="2:23" s="177" customFormat="1" ht="15" customHeight="1" x14ac:dyDescent="0.25">
      <c r="B17" s="787" t="s">
        <v>317</v>
      </c>
      <c r="C17" s="790" t="s">
        <v>358</v>
      </c>
      <c r="D17" s="796">
        <v>1</v>
      </c>
      <c r="E17" s="796">
        <v>0</v>
      </c>
      <c r="F17" s="794">
        <f>+E17/D17</f>
        <v>0</v>
      </c>
      <c r="G17" s="785">
        <v>400424000</v>
      </c>
      <c r="H17" s="785">
        <v>318184000</v>
      </c>
      <c r="I17" s="794">
        <f>+H17/G17</f>
        <v>0.79461770523245356</v>
      </c>
      <c r="J17" s="182" t="s">
        <v>266</v>
      </c>
      <c r="K17" s="183">
        <v>1</v>
      </c>
      <c r="L17" s="184"/>
      <c r="M17" s="184"/>
      <c r="N17" s="184"/>
      <c r="O17" s="184"/>
      <c r="P17" s="190"/>
      <c r="Q17" s="191">
        <f t="shared" si="2"/>
        <v>1</v>
      </c>
      <c r="R17" s="187">
        <v>1</v>
      </c>
      <c r="S17" s="194">
        <f t="shared" si="3"/>
        <v>0</v>
      </c>
    </row>
    <row r="18" spans="2:23" s="177" customFormat="1" ht="15" customHeight="1" x14ac:dyDescent="0.25">
      <c r="B18" s="789"/>
      <c r="C18" s="790"/>
      <c r="D18" s="796"/>
      <c r="E18" s="796"/>
      <c r="F18" s="794"/>
      <c r="G18" s="795"/>
      <c r="H18" s="795"/>
      <c r="I18" s="794"/>
      <c r="J18" s="182" t="s">
        <v>281</v>
      </c>
      <c r="K18" s="184"/>
      <c r="L18" s="183">
        <v>0.1</v>
      </c>
      <c r="M18" s="183">
        <v>0.6</v>
      </c>
      <c r="N18" s="183">
        <v>0.3</v>
      </c>
      <c r="O18" s="184"/>
      <c r="P18" s="190"/>
      <c r="Q18" s="191">
        <f t="shared" si="2"/>
        <v>0.1</v>
      </c>
      <c r="R18" s="187">
        <v>0.1</v>
      </c>
      <c r="S18" s="194">
        <f t="shared" si="3"/>
        <v>0</v>
      </c>
    </row>
    <row r="19" spans="2:23" s="177" customFormat="1" ht="15" customHeight="1" x14ac:dyDescent="0.25">
      <c r="B19" s="789"/>
      <c r="C19" s="790"/>
      <c r="D19" s="796"/>
      <c r="E19" s="796"/>
      <c r="F19" s="794"/>
      <c r="G19" s="795"/>
      <c r="H19" s="795"/>
      <c r="I19" s="794"/>
      <c r="J19" s="182" t="s">
        <v>282</v>
      </c>
      <c r="K19" s="184"/>
      <c r="L19" s="184"/>
      <c r="M19" s="183">
        <v>0.3</v>
      </c>
      <c r="N19" s="183">
        <v>0.7</v>
      </c>
      <c r="O19" s="184"/>
      <c r="P19" s="190"/>
      <c r="Q19" s="191">
        <f t="shared" si="2"/>
        <v>0</v>
      </c>
      <c r="R19" s="187">
        <v>0</v>
      </c>
      <c r="S19" s="194">
        <f t="shared" si="3"/>
        <v>0</v>
      </c>
    </row>
    <row r="20" spans="2:23" s="178" customFormat="1" ht="15" customHeight="1" x14ac:dyDescent="0.25">
      <c r="B20" s="789"/>
      <c r="C20" s="790"/>
      <c r="D20" s="796"/>
      <c r="E20" s="796"/>
      <c r="F20" s="794"/>
      <c r="G20" s="795"/>
      <c r="H20" s="795"/>
      <c r="I20" s="794"/>
      <c r="J20" s="182" t="s">
        <v>267</v>
      </c>
      <c r="K20" s="184"/>
      <c r="L20" s="184"/>
      <c r="M20" s="183">
        <v>0.25</v>
      </c>
      <c r="N20" s="183">
        <v>0.25</v>
      </c>
      <c r="O20" s="183">
        <v>0.25</v>
      </c>
      <c r="P20" s="189">
        <v>0.25</v>
      </c>
      <c r="Q20" s="191">
        <f t="shared" si="2"/>
        <v>0</v>
      </c>
      <c r="R20" s="187">
        <v>0</v>
      </c>
      <c r="S20" s="194">
        <f t="shared" si="3"/>
        <v>0</v>
      </c>
    </row>
    <row r="21" spans="2:23" s="177" customFormat="1" ht="15" customHeight="1" x14ac:dyDescent="0.25">
      <c r="B21" s="789"/>
      <c r="C21" s="790"/>
      <c r="D21" s="796"/>
      <c r="E21" s="796"/>
      <c r="F21" s="794"/>
      <c r="G21" s="795"/>
      <c r="H21" s="795"/>
      <c r="I21" s="794"/>
      <c r="J21" s="182" t="s">
        <v>268</v>
      </c>
      <c r="K21" s="184"/>
      <c r="L21" s="184"/>
      <c r="M21" s="184"/>
      <c r="N21" s="184"/>
      <c r="O21" s="183">
        <v>0.5</v>
      </c>
      <c r="P21" s="189">
        <v>0.5</v>
      </c>
      <c r="Q21" s="191">
        <f t="shared" si="2"/>
        <v>0</v>
      </c>
      <c r="R21" s="187">
        <v>0</v>
      </c>
      <c r="S21" s="194">
        <f t="shared" si="3"/>
        <v>0</v>
      </c>
    </row>
    <row r="22" spans="2:23" s="177" customFormat="1" ht="15" customHeight="1" x14ac:dyDescent="0.25">
      <c r="B22" s="789"/>
      <c r="C22" s="790"/>
      <c r="D22" s="796"/>
      <c r="E22" s="796"/>
      <c r="F22" s="794"/>
      <c r="G22" s="795"/>
      <c r="H22" s="795"/>
      <c r="I22" s="794"/>
      <c r="J22" s="182" t="s">
        <v>269</v>
      </c>
      <c r="K22" s="184"/>
      <c r="L22" s="184"/>
      <c r="M22" s="183">
        <v>0.3</v>
      </c>
      <c r="N22" s="183">
        <v>0.4</v>
      </c>
      <c r="O22" s="183">
        <v>0.3</v>
      </c>
      <c r="P22" s="190"/>
      <c r="Q22" s="191">
        <f t="shared" si="2"/>
        <v>0</v>
      </c>
      <c r="R22" s="187">
        <v>0</v>
      </c>
      <c r="S22" s="194">
        <f t="shared" si="3"/>
        <v>0</v>
      </c>
    </row>
    <row r="23" spans="2:23" s="177" customFormat="1" ht="15" customHeight="1" x14ac:dyDescent="0.25">
      <c r="B23" s="789"/>
      <c r="C23" s="790"/>
      <c r="D23" s="796"/>
      <c r="E23" s="796"/>
      <c r="F23" s="794"/>
      <c r="G23" s="795"/>
      <c r="H23" s="795"/>
      <c r="I23" s="794"/>
      <c r="J23" s="182" t="s">
        <v>270</v>
      </c>
      <c r="K23" s="184"/>
      <c r="L23" s="184"/>
      <c r="M23" s="183">
        <v>0.25</v>
      </c>
      <c r="N23" s="183">
        <v>0.25</v>
      </c>
      <c r="O23" s="183">
        <v>0.25</v>
      </c>
      <c r="P23" s="189">
        <v>0.25</v>
      </c>
      <c r="Q23" s="191">
        <f t="shared" si="2"/>
        <v>0</v>
      </c>
      <c r="R23" s="187">
        <v>0</v>
      </c>
      <c r="S23" s="194">
        <f t="shared" si="3"/>
        <v>0</v>
      </c>
    </row>
    <row r="24" spans="2:23" s="178" customFormat="1" ht="15" customHeight="1" x14ac:dyDescent="0.25">
      <c r="B24" s="789"/>
      <c r="C24" s="790"/>
      <c r="D24" s="796"/>
      <c r="E24" s="796"/>
      <c r="F24" s="794"/>
      <c r="G24" s="795"/>
      <c r="H24" s="795"/>
      <c r="I24" s="794"/>
      <c r="J24" s="182" t="s">
        <v>271</v>
      </c>
      <c r="K24" s="184"/>
      <c r="L24" s="184"/>
      <c r="M24" s="184"/>
      <c r="N24" s="183">
        <v>1</v>
      </c>
      <c r="O24" s="184"/>
      <c r="P24" s="190"/>
      <c r="Q24" s="191">
        <f t="shared" si="2"/>
        <v>0</v>
      </c>
      <c r="R24" s="187">
        <v>0</v>
      </c>
      <c r="S24" s="194">
        <f t="shared" si="3"/>
        <v>0</v>
      </c>
    </row>
    <row r="25" spans="2:23" s="177" customFormat="1" ht="15" customHeight="1" x14ac:dyDescent="0.25">
      <c r="B25" s="789"/>
      <c r="C25" s="790"/>
      <c r="D25" s="796"/>
      <c r="E25" s="796"/>
      <c r="F25" s="794"/>
      <c r="G25" s="795"/>
      <c r="H25" s="795"/>
      <c r="I25" s="794"/>
      <c r="J25" s="182" t="s">
        <v>272</v>
      </c>
      <c r="K25" s="184"/>
      <c r="L25" s="184"/>
      <c r="M25" s="184"/>
      <c r="N25" s="183">
        <v>1</v>
      </c>
      <c r="O25" s="184"/>
      <c r="P25" s="190"/>
      <c r="Q25" s="191">
        <f t="shared" si="2"/>
        <v>0</v>
      </c>
      <c r="R25" s="187">
        <v>0</v>
      </c>
      <c r="S25" s="194">
        <f t="shared" si="3"/>
        <v>0</v>
      </c>
    </row>
    <row r="26" spans="2:23" s="178" customFormat="1" ht="15" customHeight="1" x14ac:dyDescent="0.25">
      <c r="B26" s="789"/>
      <c r="C26" s="790"/>
      <c r="D26" s="796"/>
      <c r="E26" s="796"/>
      <c r="F26" s="794"/>
      <c r="G26" s="795"/>
      <c r="H26" s="795"/>
      <c r="I26" s="794"/>
      <c r="J26" s="182" t="s">
        <v>273</v>
      </c>
      <c r="K26" s="184"/>
      <c r="L26" s="184"/>
      <c r="M26" s="184"/>
      <c r="N26" s="184"/>
      <c r="O26" s="183">
        <v>1</v>
      </c>
      <c r="P26" s="190"/>
      <c r="Q26" s="191">
        <f t="shared" si="2"/>
        <v>0</v>
      </c>
      <c r="R26" s="187">
        <v>0</v>
      </c>
      <c r="S26" s="194">
        <f t="shared" si="3"/>
        <v>0</v>
      </c>
    </row>
    <row r="27" spans="2:23" s="177" customFormat="1" ht="15" customHeight="1" x14ac:dyDescent="0.25">
      <c r="B27" s="789"/>
      <c r="C27" s="790"/>
      <c r="D27" s="796"/>
      <c r="E27" s="796"/>
      <c r="F27" s="794"/>
      <c r="G27" s="786"/>
      <c r="H27" s="786"/>
      <c r="I27" s="794"/>
      <c r="J27" s="182" t="s">
        <v>305</v>
      </c>
      <c r="K27" s="184"/>
      <c r="L27" s="184"/>
      <c r="M27" s="184"/>
      <c r="N27" s="183">
        <v>0.3</v>
      </c>
      <c r="O27" s="183">
        <v>0.3</v>
      </c>
      <c r="P27" s="189">
        <v>0.4</v>
      </c>
      <c r="Q27" s="191">
        <f t="shared" si="2"/>
        <v>0</v>
      </c>
      <c r="R27" s="187">
        <v>0</v>
      </c>
      <c r="S27" s="194">
        <f t="shared" si="3"/>
        <v>0</v>
      </c>
    </row>
    <row r="28" spans="2:23" s="180" customFormat="1" ht="15" customHeight="1" x14ac:dyDescent="0.25">
      <c r="B28" s="789"/>
      <c r="C28" s="787" t="s">
        <v>359</v>
      </c>
      <c r="D28" s="791">
        <v>12.5</v>
      </c>
      <c r="E28" s="791">
        <v>4.0999999999999996</v>
      </c>
      <c r="F28" s="779">
        <f>+E28/D28</f>
        <v>0.32799999999999996</v>
      </c>
      <c r="G28" s="785">
        <v>381900000</v>
      </c>
      <c r="H28" s="785">
        <v>102981143</v>
      </c>
      <c r="I28" s="794">
        <f>+H28/G28</f>
        <v>0.26965473422361874</v>
      </c>
      <c r="J28" s="182" t="s">
        <v>274</v>
      </c>
      <c r="K28" s="183">
        <v>0.2</v>
      </c>
      <c r="L28" s="183">
        <v>0.3</v>
      </c>
      <c r="M28" s="183">
        <v>0.3</v>
      </c>
      <c r="N28" s="183">
        <v>0.2</v>
      </c>
      <c r="O28" s="184"/>
      <c r="P28" s="190"/>
      <c r="Q28" s="191">
        <f t="shared" si="2"/>
        <v>0.5</v>
      </c>
      <c r="R28" s="187">
        <v>0.5</v>
      </c>
      <c r="S28" s="194">
        <f t="shared" si="3"/>
        <v>0</v>
      </c>
      <c r="U28" s="179"/>
      <c r="V28" s="179"/>
      <c r="W28" s="179"/>
    </row>
    <row r="29" spans="2:23" s="180" customFormat="1" ht="15" customHeight="1" x14ac:dyDescent="0.25">
      <c r="B29" s="789"/>
      <c r="C29" s="789"/>
      <c r="D29" s="792"/>
      <c r="E29" s="792"/>
      <c r="F29" s="780"/>
      <c r="G29" s="795"/>
      <c r="H29" s="795"/>
      <c r="I29" s="794"/>
      <c r="J29" s="182" t="s">
        <v>275</v>
      </c>
      <c r="K29" s="183">
        <v>0.16</v>
      </c>
      <c r="L29" s="183">
        <v>0.17</v>
      </c>
      <c r="M29" s="183">
        <v>0.16</v>
      </c>
      <c r="N29" s="183">
        <v>0.16</v>
      </c>
      <c r="O29" s="183">
        <v>0.16</v>
      </c>
      <c r="P29" s="189">
        <v>0.19</v>
      </c>
      <c r="Q29" s="191">
        <f t="shared" si="2"/>
        <v>0.33</v>
      </c>
      <c r="R29" s="187">
        <v>0.33</v>
      </c>
      <c r="S29" s="194">
        <f t="shared" si="3"/>
        <v>0</v>
      </c>
      <c r="U29" s="179"/>
      <c r="V29" s="179"/>
      <c r="W29" s="179"/>
    </row>
    <row r="30" spans="2:23" s="180" customFormat="1" ht="15" customHeight="1" x14ac:dyDescent="0.25">
      <c r="B30" s="789"/>
      <c r="C30" s="789"/>
      <c r="D30" s="792"/>
      <c r="E30" s="792"/>
      <c r="F30" s="780"/>
      <c r="G30" s="795"/>
      <c r="H30" s="795"/>
      <c r="I30" s="794"/>
      <c r="J30" s="182" t="s">
        <v>276</v>
      </c>
      <c r="K30" s="183">
        <v>0.16</v>
      </c>
      <c r="L30" s="183">
        <v>0.17</v>
      </c>
      <c r="M30" s="183">
        <v>0.17</v>
      </c>
      <c r="N30" s="183">
        <v>0.17</v>
      </c>
      <c r="O30" s="183">
        <v>0.17</v>
      </c>
      <c r="P30" s="189">
        <v>0.16</v>
      </c>
      <c r="Q30" s="191">
        <f t="shared" si="2"/>
        <v>0.33</v>
      </c>
      <c r="R30" s="187">
        <v>0.33</v>
      </c>
      <c r="S30" s="194">
        <f t="shared" si="3"/>
        <v>0</v>
      </c>
      <c r="U30" s="179"/>
      <c r="V30" s="179"/>
      <c r="W30" s="179"/>
    </row>
    <row r="31" spans="2:23" s="180" customFormat="1" ht="15" customHeight="1" x14ac:dyDescent="0.25">
      <c r="B31" s="789"/>
      <c r="C31" s="789"/>
      <c r="D31" s="792"/>
      <c r="E31" s="792"/>
      <c r="F31" s="780"/>
      <c r="G31" s="795"/>
      <c r="H31" s="795"/>
      <c r="I31" s="794"/>
      <c r="J31" s="182" t="s">
        <v>277</v>
      </c>
      <c r="K31" s="183">
        <v>0.1</v>
      </c>
      <c r="L31" s="183">
        <v>0.2</v>
      </c>
      <c r="M31" s="183">
        <v>0.2</v>
      </c>
      <c r="N31" s="183">
        <v>0.2</v>
      </c>
      <c r="O31" s="183">
        <v>0.2</v>
      </c>
      <c r="P31" s="189">
        <v>0.1</v>
      </c>
      <c r="Q31" s="191">
        <f t="shared" si="2"/>
        <v>0.30000000000000004</v>
      </c>
      <c r="R31" s="187">
        <v>0.30000000000000004</v>
      </c>
      <c r="S31" s="194">
        <f t="shared" si="3"/>
        <v>0</v>
      </c>
      <c r="U31" s="179"/>
      <c r="V31" s="179"/>
      <c r="W31" s="179"/>
    </row>
    <row r="32" spans="2:23" s="180" customFormat="1" ht="15" customHeight="1" thickBot="1" x14ac:dyDescent="0.3">
      <c r="B32" s="788"/>
      <c r="C32" s="788"/>
      <c r="D32" s="793"/>
      <c r="E32" s="793"/>
      <c r="F32" s="781"/>
      <c r="G32" s="786"/>
      <c r="H32" s="786"/>
      <c r="I32" s="779"/>
      <c r="J32" s="182" t="s">
        <v>283</v>
      </c>
      <c r="K32" s="183">
        <v>0.1</v>
      </c>
      <c r="L32" s="183">
        <v>0.2</v>
      </c>
      <c r="M32" s="183">
        <v>0.2</v>
      </c>
      <c r="N32" s="183">
        <v>0.2</v>
      </c>
      <c r="O32" s="183">
        <v>0.15</v>
      </c>
      <c r="P32" s="189">
        <v>0.15</v>
      </c>
      <c r="Q32" s="192">
        <f t="shared" si="2"/>
        <v>0.30000000000000004</v>
      </c>
      <c r="R32" s="193">
        <v>0.30000000000000004</v>
      </c>
      <c r="S32" s="194">
        <f>+R32-Q32</f>
        <v>0</v>
      </c>
      <c r="U32" s="179"/>
      <c r="V32" s="179"/>
      <c r="W32" s="179"/>
    </row>
    <row r="33" spans="2:26" ht="15" customHeight="1" x14ac:dyDescent="0.25">
      <c r="B33" s="204"/>
      <c r="C33" s="782" t="s">
        <v>361</v>
      </c>
      <c r="D33" s="783"/>
      <c r="E33" s="783"/>
      <c r="F33" s="784"/>
      <c r="G33" s="213">
        <f>SUM(G3:G32)</f>
        <v>2520913490</v>
      </c>
      <c r="H33" s="213">
        <f>SUM(H3:H32)</f>
        <v>1709433143</v>
      </c>
      <c r="I33" s="214">
        <f>+H33/G33</f>
        <v>0.67810067651310002</v>
      </c>
      <c r="T33" s="186"/>
    </row>
    <row r="34" spans="2:26" s="178" customFormat="1" ht="15" customHeight="1" x14ac:dyDescent="0.25">
      <c r="B34" s="204"/>
      <c r="C34" s="204"/>
      <c r="D34" s="188"/>
      <c r="E34" s="188"/>
      <c r="F34" s="212"/>
      <c r="G34" s="209"/>
      <c r="H34" s="209"/>
      <c r="I34" s="212"/>
      <c r="J34" s="198"/>
      <c r="K34" s="205"/>
      <c r="L34" s="206"/>
      <c r="M34" s="206"/>
      <c r="N34" s="206"/>
      <c r="O34" s="206"/>
      <c r="P34" s="206"/>
      <c r="Q34" s="188"/>
      <c r="R34" s="205"/>
      <c r="S34" s="188"/>
      <c r="T34" s="185"/>
      <c r="U34" s="177"/>
      <c r="V34" s="177"/>
      <c r="W34" s="177"/>
      <c r="X34" s="177"/>
      <c r="Y34" s="177"/>
      <c r="Z34" s="177"/>
    </row>
    <row r="35" spans="2:26" s="178" customFormat="1" ht="15" customHeight="1" x14ac:dyDescent="0.25">
      <c r="B35" s="204"/>
      <c r="C35" s="204"/>
      <c r="D35" s="188"/>
      <c r="E35" s="188"/>
      <c r="F35" s="212"/>
      <c r="G35" s="209"/>
      <c r="H35" s="209"/>
      <c r="I35" s="212"/>
      <c r="J35" s="198"/>
      <c r="K35" s="205"/>
      <c r="L35" s="206"/>
      <c r="M35" s="206"/>
      <c r="N35" s="206"/>
      <c r="O35" s="206"/>
      <c r="P35" s="206"/>
      <c r="Q35" s="188"/>
      <c r="R35" s="205"/>
      <c r="S35" s="188"/>
      <c r="T35" s="185"/>
      <c r="U35" s="177"/>
      <c r="V35" s="177"/>
      <c r="W35" s="177"/>
      <c r="X35" s="177"/>
      <c r="Y35" s="177"/>
      <c r="Z35" s="177"/>
    </row>
    <row r="36" spans="2:26" s="178" customFormat="1" ht="15" customHeight="1" x14ac:dyDescent="0.25">
      <c r="B36" s="197"/>
      <c r="C36" s="197"/>
      <c r="D36" s="217"/>
      <c r="E36" s="217"/>
      <c r="F36" s="210"/>
      <c r="G36" s="207"/>
      <c r="H36" s="207"/>
      <c r="I36" s="210"/>
      <c r="J36" s="198"/>
      <c r="K36" s="205"/>
      <c r="L36" s="206"/>
      <c r="M36" s="206"/>
      <c r="N36" s="206"/>
      <c r="O36" s="206"/>
      <c r="P36" s="206"/>
      <c r="Q36" s="188"/>
      <c r="R36" s="205"/>
      <c r="S36" s="188"/>
      <c r="T36" s="185"/>
      <c r="U36" s="177"/>
      <c r="V36" s="177"/>
      <c r="W36" s="177"/>
      <c r="X36" s="177"/>
      <c r="Y36" s="177"/>
      <c r="Z36" s="177"/>
    </row>
    <row r="37" spans="2:26" s="178" customFormat="1" ht="15" customHeight="1" x14ac:dyDescent="0.25">
      <c r="B37" s="197"/>
      <c r="C37" s="197"/>
      <c r="D37" s="217"/>
      <c r="E37" s="217"/>
      <c r="F37" s="210"/>
      <c r="G37" s="207"/>
      <c r="H37" s="207"/>
      <c r="I37" s="210"/>
      <c r="J37" s="198"/>
      <c r="K37" s="205"/>
      <c r="L37" s="206"/>
      <c r="M37" s="206"/>
      <c r="N37" s="206"/>
      <c r="O37" s="206"/>
      <c r="P37" s="206"/>
      <c r="Q37" s="188"/>
      <c r="R37" s="205"/>
      <c r="S37" s="188"/>
      <c r="T37" s="185"/>
      <c r="U37" s="177"/>
      <c r="V37" s="177"/>
      <c r="W37" s="177"/>
      <c r="X37" s="177"/>
      <c r="Y37" s="177"/>
      <c r="Z37" s="177"/>
    </row>
    <row r="38" spans="2:26" s="178" customFormat="1" ht="15" customHeight="1" x14ac:dyDescent="0.25">
      <c r="B38" s="197"/>
      <c r="C38" s="197"/>
      <c r="D38" s="217"/>
      <c r="E38" s="217"/>
      <c r="F38" s="210"/>
      <c r="G38" s="207"/>
      <c r="H38" s="207"/>
      <c r="I38" s="210"/>
      <c r="J38" s="198"/>
      <c r="K38" s="205"/>
      <c r="L38" s="206"/>
      <c r="M38" s="206"/>
      <c r="N38" s="206"/>
      <c r="O38" s="206"/>
      <c r="P38" s="206"/>
      <c r="Q38" s="188"/>
      <c r="R38" s="205"/>
      <c r="S38" s="188"/>
      <c r="T38" s="185"/>
      <c r="U38" s="177"/>
      <c r="V38" s="177"/>
      <c r="W38" s="177"/>
      <c r="X38" s="177"/>
      <c r="Y38" s="177"/>
      <c r="Z38" s="177"/>
    </row>
    <row r="39" spans="2:26" s="178" customFormat="1" ht="15" customHeight="1" x14ac:dyDescent="0.25">
      <c r="B39" s="197"/>
      <c r="C39" s="197"/>
      <c r="D39" s="217"/>
      <c r="E39" s="217"/>
      <c r="F39" s="210"/>
      <c r="G39" s="207"/>
      <c r="H39" s="207"/>
      <c r="I39" s="210"/>
      <c r="J39" s="198"/>
      <c r="K39" s="205"/>
      <c r="L39" s="206"/>
      <c r="M39" s="206"/>
      <c r="N39" s="206"/>
      <c r="O39" s="206"/>
      <c r="P39" s="206"/>
      <c r="Q39" s="188"/>
      <c r="R39" s="205"/>
      <c r="S39" s="188"/>
      <c r="T39" s="185"/>
      <c r="U39" s="177"/>
      <c r="V39" s="177"/>
      <c r="W39" s="177"/>
      <c r="X39" s="177"/>
      <c r="Y39" s="177"/>
      <c r="Z39" s="177"/>
    </row>
  </sheetData>
  <mergeCells count="53">
    <mergeCell ref="I7:I8"/>
    <mergeCell ref="I9:I11"/>
    <mergeCell ref="I12:I14"/>
    <mergeCell ref="D28:D32"/>
    <mergeCell ref="F15:F16"/>
    <mergeCell ref="F17:F27"/>
    <mergeCell ref="E7:E8"/>
    <mergeCell ref="E9:E11"/>
    <mergeCell ref="E12:E14"/>
    <mergeCell ref="E15:E16"/>
    <mergeCell ref="E17:E27"/>
    <mergeCell ref="F7:F8"/>
    <mergeCell ref="F9:F11"/>
    <mergeCell ref="F12:F14"/>
    <mergeCell ref="D7:D8"/>
    <mergeCell ref="D9:D11"/>
    <mergeCell ref="D12:D14"/>
    <mergeCell ref="D15:D16"/>
    <mergeCell ref="D17:D27"/>
    <mergeCell ref="I15:I16"/>
    <mergeCell ref="I17:I27"/>
    <mergeCell ref="I28:I32"/>
    <mergeCell ref="G9:G11"/>
    <mergeCell ref="G12:G14"/>
    <mergeCell ref="G17:G27"/>
    <mergeCell ref="G28:G32"/>
    <mergeCell ref="H9:H11"/>
    <mergeCell ref="H12:H14"/>
    <mergeCell ref="H17:H27"/>
    <mergeCell ref="H28:H32"/>
    <mergeCell ref="F28:F32"/>
    <mergeCell ref="C33:F33"/>
    <mergeCell ref="G15:G16"/>
    <mergeCell ref="H15:H16"/>
    <mergeCell ref="B3:B4"/>
    <mergeCell ref="G7:G8"/>
    <mergeCell ref="H7:H8"/>
    <mergeCell ref="B17:B32"/>
    <mergeCell ref="B6:B16"/>
    <mergeCell ref="C7:C8"/>
    <mergeCell ref="C9:C11"/>
    <mergeCell ref="C12:C14"/>
    <mergeCell ref="C15:C16"/>
    <mergeCell ref="C17:C27"/>
    <mergeCell ref="C28:C32"/>
    <mergeCell ref="E28:E32"/>
    <mergeCell ref="B1:B2"/>
    <mergeCell ref="C1:C2"/>
    <mergeCell ref="K1:P1"/>
    <mergeCell ref="Q1:S1"/>
    <mergeCell ref="D1:F1"/>
    <mergeCell ref="J1:J2"/>
    <mergeCell ref="G1:I1"/>
  </mergeCells>
  <printOptions horizontalCentered="1" verticalCentered="1"/>
  <pageMargins left="0" right="0" top="0.55118110236220474" bottom="0" header="0.31496062992125984" footer="0"/>
  <pageSetup scale="35"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GESTIÓN</vt:lpstr>
      <vt:lpstr>INVERSIÓN</vt:lpstr>
      <vt:lpstr>ACTIVIDADES</vt:lpstr>
      <vt:lpstr>TERRITORIALIZACIÓN</vt:lpstr>
      <vt:lpstr>RevLin_EjecPtal7794_ Ago</vt:lpstr>
      <vt:lpstr>RevLinPA_avanceCronog_Ago</vt:lpstr>
      <vt:lpstr>ACTIVIDADES!Área_de_impresión</vt:lpstr>
      <vt:lpstr>GESTIÓN!Área_de_impresión</vt:lpstr>
      <vt:lpstr>INVERSIÓN!Área_de_impresión</vt:lpstr>
      <vt:lpstr>RevLinPA_avanceCronog_Ago!Área_de_impresión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YULIED.PENARANDA</cp:lastModifiedBy>
  <cp:lastPrinted>2020-01-27T23:43:22Z</cp:lastPrinted>
  <dcterms:created xsi:type="dcterms:W3CDTF">2010-03-25T16:40:43Z</dcterms:created>
  <dcterms:modified xsi:type="dcterms:W3CDTF">2020-12-11T02:26:58Z</dcterms:modified>
</cp:coreProperties>
</file>